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E2B9D60-5E58-4329-8AFE-42CD2079C3F5}" xr6:coauthVersionLast="47" xr6:coauthVersionMax="47" xr10:uidLastSave="{00000000-0000-0000-0000-000000000000}"/>
  <bookViews>
    <workbookView xWindow="3630" yWindow="3630" windowWidth="18075" windowHeight="16020" xr2:uid="{B2BCA500-EBBB-4E52-8F00-CF12E9FD282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I24" i="2"/>
  <c r="I20" i="2"/>
  <c r="E12" i="2"/>
  <c r="E8" i="2"/>
  <c r="E9" i="2" s="1"/>
  <c r="E11" i="2" s="1"/>
  <c r="I12" i="2"/>
  <c r="I8" i="2"/>
  <c r="I9" i="2" s="1"/>
  <c r="I11" i="2" s="1"/>
  <c r="I13" i="2" s="1"/>
  <c r="I15" i="2" s="1"/>
  <c r="I16" i="2" s="1"/>
  <c r="M9" i="2"/>
  <c r="M8" i="2"/>
  <c r="M6" i="1"/>
  <c r="M7" i="1"/>
  <c r="M4" i="1"/>
  <c r="M3" i="1"/>
  <c r="E13" i="2" l="1"/>
  <c r="E15" i="2" s="1"/>
  <c r="E16" i="2" s="1"/>
</calcChain>
</file>

<file path=xl/sharedStrings.xml><?xml version="1.0" encoding="utf-8"?>
<sst xmlns="http://schemas.openxmlformats.org/spreadsheetml/2006/main" count="39" uniqueCount="38">
  <si>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</si>
  <si>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</si>
  <si>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</si>
  <si>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</si>
  <si>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</si>
  <si>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</si>
  <si>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</si>
  <si>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</si>
  <si>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</si>
  <si>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</si>
  <si>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</si>
  <si>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</si>
  <si>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</si>
  <si>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</si>
  <si>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</si>
  <si>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</si>
  <si>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</si>
  <si>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</si>
  <si>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</si>
  <si>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</si>
  <si>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Operating Income</t>
  </si>
  <si>
    <t>Food</t>
  </si>
  <si>
    <t>Labor</t>
  </si>
  <si>
    <t>Occupancy</t>
  </si>
  <si>
    <t>Other</t>
  </si>
  <si>
    <t>Pretax Income</t>
  </si>
  <si>
    <t>G&amp;A</t>
  </si>
  <si>
    <t>Restaurant Income</t>
  </si>
  <si>
    <t>Restaurant Expenses</t>
  </si>
  <si>
    <t>Net Income</t>
  </si>
  <si>
    <t>Taxes</t>
  </si>
  <si>
    <t>Interest+Pre-Opening</t>
  </si>
  <si>
    <t>EPS</t>
  </si>
  <si>
    <t>Revenue y/y</t>
  </si>
  <si>
    <t>CFFO</t>
  </si>
  <si>
    <t>CapEx</t>
  </si>
  <si>
    <t>FCF</t>
  </si>
  <si>
    <t>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</si>
</sst>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7C01-9B39-4B98-A1B4-528661340C6E}">
  <dimension ref="L2:M7"/>
  <sheetViews>
    <sheetView tabSelected="1" zoomScaleNormal="100" workbookViewId="0">
      <selection activeCell="N7" sqref="N7"/>
    </sheetView>
  </sheetViews>
  <sheetFormatPr defaultColWidth="8.7109375" defaultRowHeight="12.75" x14ac:dyDescent="0.2"/>
  <cols>
    <col min="1" max="16384" width="8.7109375" style="1"/>
  </cols>
  <sheetData>
    <row r="2" spans="12:13" x14ac:dyDescent="0.2">
      <c r="L2" s="1" t="s">
        <v>0</v>
      </c>
      <c r="M2" s="2">
        <v>9</v>
      </c>
    </row>
    <row r="3" spans="12:13" x14ac:dyDescent="0.2">
      <c r="L3" s="1" t="s">
        <v>1</v>
      </c>
      <c r="M3" s="3">
        <f>62.64842+11.573792</f>
        <v>74.222211999999999</v>
      </c>
    </row>
    <row r="4" spans="12:13" x14ac:dyDescent="0.2">
      <c r="L4" s="1" t="s">
        <v>2</v>
      </c>
      <c r="M4" s="3">
        <f>+M2*M3</f>
        <v>667.999908</v>
      </c>
    </row>
    <row r="5" spans="12:13" x14ac:dyDescent="0.2">
      <c r="L5" s="1" t="s">
        <v>3</v>
      </c>
      <c r="M5" s="3">
        <v>18.52</v>
      </c>
    </row>
    <row r="6" spans="12:13" x14ac:dyDescent="0.2">
      <c r="L6" s="1" t="s">
        <v>4</v>
      </c>
      <c r="M6" s="3">
        <f>278.867+9.375</f>
        <v>288.24200000000002</v>
      </c>
    </row>
    <row r="7" spans="12:13" x14ac:dyDescent="0.2">
      <c r="L7" s="1" t="s">
        <v>5</v>
      </c>
      <c r="M7" s="3">
        <f>+M4-M5+M6</f>
        <v>937.72190799999998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E8B4-C45E-4E61-98A6-A6C785F4ED25}">
  <dimension ref="A1:N2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6" sqref="I26"/>
    </sheetView>
  </sheetViews>
  <sheetFormatPr defaultColWidth="8.7109375" defaultRowHeight="12.75" x14ac:dyDescent="0.2"/>
  <cols>
    <col min="1" max="1" width="4.5703125" style="1" bestFit="1" customWidth="1"/>
    <col min="2" max="2" width="18" style="1" bestFit="1" customWidth="1"/>
    <col min="3" max="14" width="8.7109375" style="4"/>
    <col min="15" max="16384" width="8.7109375" style="1"/>
  </cols>
  <sheetData>
    <row r="1" spans="1:14" x14ac:dyDescent="0.2">
      <c r="A1" s="1" t="s">
        <v>6</v>
      </c>
    </row>
    <row r="2" spans="1:14" x14ac:dyDescent="0.2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</row>
    <row r="3" spans="1:14" s="7" customFormat="1" x14ac:dyDescent="0.2">
      <c r="B3" s="7" t="s">
        <v>7</v>
      </c>
      <c r="C3" s="8"/>
      <c r="D3" s="8"/>
      <c r="E3" s="8">
        <v>166.80500000000001</v>
      </c>
      <c r="F3" s="8"/>
      <c r="G3" s="8"/>
      <c r="H3" s="8"/>
      <c r="I3" s="8">
        <v>178.25200000000001</v>
      </c>
      <c r="J3" s="8"/>
      <c r="K3" s="8"/>
      <c r="L3" s="8"/>
      <c r="M3" s="8">
        <v>178.25200000000001</v>
      </c>
      <c r="N3" s="8"/>
    </row>
    <row r="4" spans="1:14" s="3" customFormat="1" x14ac:dyDescent="0.2">
      <c r="B4" s="3" t="s">
        <v>21</v>
      </c>
      <c r="C4" s="5"/>
      <c r="D4" s="5"/>
      <c r="E4" s="5">
        <v>55.551000000000002</v>
      </c>
      <c r="F4" s="5"/>
      <c r="G4" s="5"/>
      <c r="H4" s="5"/>
      <c r="I4" s="5">
        <v>60.136000000000003</v>
      </c>
      <c r="J4" s="5"/>
      <c r="K4" s="5"/>
      <c r="L4" s="5"/>
      <c r="M4" s="5">
        <v>60.136000000000003</v>
      </c>
      <c r="N4" s="5"/>
    </row>
    <row r="5" spans="1:14" s="3" customFormat="1" x14ac:dyDescent="0.2">
      <c r="B5" s="3" t="s">
        <v>22</v>
      </c>
      <c r="C5" s="5"/>
      <c r="D5" s="5"/>
      <c r="E5" s="5">
        <v>42.588000000000001</v>
      </c>
      <c r="F5" s="5"/>
      <c r="G5" s="5"/>
      <c r="H5" s="5"/>
      <c r="I5" s="5">
        <v>45.945</v>
      </c>
      <c r="J5" s="5"/>
      <c r="K5" s="5"/>
      <c r="L5" s="5"/>
      <c r="M5" s="5">
        <v>45.945</v>
      </c>
      <c r="N5" s="5"/>
    </row>
    <row r="6" spans="1:14" s="3" customFormat="1" x14ac:dyDescent="0.2">
      <c r="B6" s="3" t="s">
        <v>23</v>
      </c>
      <c r="C6" s="5"/>
      <c r="D6" s="5"/>
      <c r="E6" s="5">
        <v>8.2100000000000009</v>
      </c>
      <c r="F6" s="5"/>
      <c r="G6" s="5"/>
      <c r="H6" s="5"/>
      <c r="I6" s="5">
        <v>9.1720000000000006</v>
      </c>
      <c r="J6" s="5"/>
      <c r="K6" s="5"/>
      <c r="L6" s="5"/>
      <c r="M6" s="5">
        <v>9.1720000000000006</v>
      </c>
      <c r="N6" s="5"/>
    </row>
    <row r="7" spans="1:14" s="3" customFormat="1" x14ac:dyDescent="0.2">
      <c r="B7" s="3" t="s">
        <v>24</v>
      </c>
      <c r="C7" s="5"/>
      <c r="D7" s="5"/>
      <c r="E7" s="5">
        <v>18.571000000000002</v>
      </c>
      <c r="F7" s="5"/>
      <c r="G7" s="5"/>
      <c r="H7" s="5"/>
      <c r="I7" s="5">
        <v>21.053000000000001</v>
      </c>
      <c r="J7" s="5"/>
      <c r="K7" s="5"/>
      <c r="L7" s="5"/>
      <c r="M7" s="5">
        <v>21.053000000000001</v>
      </c>
      <c r="N7" s="5"/>
    </row>
    <row r="8" spans="1:14" s="3" customFormat="1" x14ac:dyDescent="0.2">
      <c r="B8" s="3" t="s">
        <v>28</v>
      </c>
      <c r="C8" s="5"/>
      <c r="D8" s="5"/>
      <c r="E8" s="5">
        <f>SUM(E4:E7)</f>
        <v>124.92000000000002</v>
      </c>
      <c r="F8" s="5"/>
      <c r="G8" s="5"/>
      <c r="H8" s="5"/>
      <c r="I8" s="5">
        <f>SUM(I4:I7)</f>
        <v>136.30600000000001</v>
      </c>
      <c r="J8" s="5"/>
      <c r="K8" s="5"/>
      <c r="L8" s="5"/>
      <c r="M8" s="5">
        <f>SUM(M4:M7)</f>
        <v>136.30600000000001</v>
      </c>
      <c r="N8" s="5"/>
    </row>
    <row r="9" spans="1:14" s="3" customFormat="1" x14ac:dyDescent="0.2">
      <c r="B9" s="3" t="s">
        <v>27</v>
      </c>
      <c r="C9" s="5"/>
      <c r="D9" s="5"/>
      <c r="E9" s="5">
        <f>E3-E8</f>
        <v>41.884999999999991</v>
      </c>
      <c r="F9" s="5"/>
      <c r="G9" s="5"/>
      <c r="H9" s="5"/>
      <c r="I9" s="5">
        <f>I3-I8</f>
        <v>41.945999999999998</v>
      </c>
      <c r="J9" s="5"/>
      <c r="K9" s="5"/>
      <c r="L9" s="5"/>
      <c r="M9" s="5">
        <f>M3-M8</f>
        <v>41.945999999999998</v>
      </c>
      <c r="N9" s="5"/>
    </row>
    <row r="10" spans="1:14" s="3" customFormat="1" x14ac:dyDescent="0.2">
      <c r="B10" s="3" t="s">
        <v>26</v>
      </c>
      <c r="C10" s="5"/>
      <c r="D10" s="5"/>
      <c r="E10" s="5">
        <v>18.898</v>
      </c>
      <c r="F10" s="5"/>
      <c r="G10" s="5"/>
      <c r="H10" s="5"/>
      <c r="I10" s="5">
        <v>18.305</v>
      </c>
      <c r="J10" s="5"/>
      <c r="K10" s="5"/>
      <c r="L10" s="5"/>
      <c r="M10" s="5"/>
      <c r="N10" s="5"/>
    </row>
    <row r="11" spans="1:14" s="3" customFormat="1" x14ac:dyDescent="0.2">
      <c r="B11" s="3" t="s">
        <v>20</v>
      </c>
      <c r="C11" s="5"/>
      <c r="D11" s="5"/>
      <c r="E11" s="5">
        <f>+E9-E10</f>
        <v>22.986999999999991</v>
      </c>
      <c r="F11" s="5"/>
      <c r="G11" s="5"/>
      <c r="H11" s="5"/>
      <c r="I11" s="5">
        <f>+I9-I10</f>
        <v>23.640999999999998</v>
      </c>
      <c r="J11" s="5"/>
      <c r="K11" s="5"/>
      <c r="L11" s="5"/>
      <c r="M11" s="5"/>
      <c r="N11" s="5"/>
    </row>
    <row r="12" spans="1:14" s="3" customFormat="1" x14ac:dyDescent="0.2">
      <c r="B12" s="3" t="s">
        <v>31</v>
      </c>
      <c r="C12" s="5"/>
      <c r="D12" s="5"/>
      <c r="E12" s="5">
        <f>-2.41-0.276-6.573+0.116</f>
        <v>-9.1430000000000007</v>
      </c>
      <c r="F12" s="5"/>
      <c r="G12" s="5"/>
      <c r="H12" s="5"/>
      <c r="I12" s="5">
        <f>-1.747-0.39-6.45+0.05</f>
        <v>-8.536999999999999</v>
      </c>
      <c r="J12" s="5"/>
      <c r="K12" s="5"/>
      <c r="L12" s="5"/>
      <c r="M12" s="5"/>
      <c r="N12" s="5"/>
    </row>
    <row r="13" spans="1:14" s="3" customFormat="1" x14ac:dyDescent="0.2">
      <c r="B13" s="3" t="s">
        <v>25</v>
      </c>
      <c r="C13" s="5"/>
      <c r="D13" s="5"/>
      <c r="E13" s="5">
        <f>+E11+E12</f>
        <v>13.843999999999991</v>
      </c>
      <c r="F13" s="5"/>
      <c r="G13" s="5"/>
      <c r="H13" s="5"/>
      <c r="I13" s="5">
        <f>+I11+I12</f>
        <v>15.103999999999999</v>
      </c>
      <c r="J13" s="5"/>
      <c r="K13" s="5"/>
      <c r="L13" s="5"/>
      <c r="M13" s="5"/>
      <c r="N13" s="5"/>
    </row>
    <row r="14" spans="1:14" s="3" customFormat="1" x14ac:dyDescent="0.2">
      <c r="B14" s="3" t="s">
        <v>30</v>
      </c>
      <c r="C14" s="5"/>
      <c r="D14" s="5"/>
      <c r="E14" s="5">
        <v>2.1850000000000001</v>
      </c>
      <c r="F14" s="5"/>
      <c r="G14" s="5"/>
      <c r="H14" s="5"/>
      <c r="I14" s="5">
        <v>2.5390000000000001</v>
      </c>
      <c r="J14" s="5"/>
      <c r="K14" s="5"/>
      <c r="L14" s="5"/>
      <c r="M14" s="5"/>
      <c r="N14" s="5"/>
    </row>
    <row r="15" spans="1:14" s="3" customFormat="1" x14ac:dyDescent="0.2">
      <c r="B15" s="3" t="s">
        <v>29</v>
      </c>
      <c r="C15" s="5"/>
      <c r="D15" s="5"/>
      <c r="E15" s="5">
        <f>+E13-E14</f>
        <v>11.65899999999999</v>
      </c>
      <c r="F15" s="5"/>
      <c r="G15" s="5"/>
      <c r="H15" s="5"/>
      <c r="I15" s="5">
        <f>+I13-I14</f>
        <v>12.565</v>
      </c>
      <c r="J15" s="5"/>
      <c r="K15" s="5"/>
      <c r="L15" s="5"/>
      <c r="M15" s="5"/>
      <c r="N15" s="5"/>
    </row>
    <row r="16" spans="1:14" x14ac:dyDescent="0.2">
      <c r="B16" s="1" t="s">
        <v>32</v>
      </c>
      <c r="E16" s="6">
        <f>E15/E17</f>
        <v>0.19839091508120107</v>
      </c>
      <c r="I16" s="6">
        <f>I15/I17</f>
        <v>0.19362178258460438</v>
      </c>
    </row>
    <row r="17" spans="2:14" s="3" customFormat="1" x14ac:dyDescent="0.2">
      <c r="B17" s="3" t="s">
        <v>1</v>
      </c>
      <c r="C17" s="5"/>
      <c r="D17" s="5"/>
      <c r="E17" s="5">
        <v>58.767811999999999</v>
      </c>
      <c r="F17" s="5"/>
      <c r="G17" s="5"/>
      <c r="H17" s="5"/>
      <c r="I17" s="5">
        <v>64.894558000000004</v>
      </c>
      <c r="J17" s="5"/>
      <c r="K17" s="5"/>
      <c r="L17" s="5"/>
      <c r="M17" s="5"/>
      <c r="N17" s="5"/>
    </row>
    <row r="20" spans="2:14" x14ac:dyDescent="0.2">
      <c r="B20" s="1" t="s">
        <v>33</v>
      </c>
      <c r="I20" s="9">
        <f>+I3/E3-1</f>
        <v>6.8625041215790938E-2</v>
      </c>
    </row>
    <row r="22" spans="2:14" s="3" customFormat="1" x14ac:dyDescent="0.2">
      <c r="B22" s="3" t="s">
        <v>34</v>
      </c>
      <c r="C22" s="5"/>
      <c r="D22" s="5"/>
      <c r="E22" s="5">
        <v>53.66</v>
      </c>
      <c r="F22" s="5"/>
      <c r="G22" s="5"/>
      <c r="H22" s="5"/>
      <c r="I22" s="5">
        <v>71.953999999999994</v>
      </c>
      <c r="J22" s="5"/>
      <c r="K22" s="5"/>
      <c r="L22" s="5"/>
      <c r="M22" s="5"/>
      <c r="N22" s="5"/>
    </row>
    <row r="23" spans="2:14" s="3" customFormat="1" x14ac:dyDescent="0.2">
      <c r="B23" s="3" t="s">
        <v>35</v>
      </c>
      <c r="C23" s="5"/>
      <c r="D23" s="5"/>
      <c r="E23" s="5">
        <v>57.66</v>
      </c>
      <c r="F23" s="5"/>
      <c r="G23" s="5"/>
      <c r="H23" s="5"/>
      <c r="I23" s="5">
        <v>56.514000000000003</v>
      </c>
      <c r="J23" s="5"/>
      <c r="K23" s="5"/>
      <c r="L23" s="5"/>
      <c r="M23" s="5"/>
      <c r="N23" s="5"/>
    </row>
    <row r="24" spans="2:14" s="3" customFormat="1" x14ac:dyDescent="0.2">
      <c r="B24" s="3" t="s">
        <v>36</v>
      </c>
      <c r="C24" s="5"/>
      <c r="D24" s="5"/>
      <c r="E24" s="5">
        <f>+E22-E23</f>
        <v>-4</v>
      </c>
      <c r="F24" s="5"/>
      <c r="G24" s="5"/>
      <c r="H24" s="5"/>
      <c r="I24" s="5">
        <f>+I22-I23</f>
        <v>15.439999999999991</v>
      </c>
      <c r="J24" s="5"/>
      <c r="K24" s="5"/>
      <c r="L24" s="5"/>
      <c r="M24" s="5"/>
      <c r="N24" s="5"/>
    </row>
    <row r="26" spans="2:14" x14ac:dyDescent="0.2">
      <c r="B26" s="1" t="s">
        <v>37</v>
      </c>
      <c r="I26" s="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2025-01-06T14:21:33Z</dcterms:created>
  <dcterms:modified xsi:type="dcterms:W3CDTF">2025-10-14T23:36:21Z</dcterms:modified>
</cp:coreProperties>
</file>