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A97EBFE-51CB-486C-AE14-2534D04FB1D7}" xr6:coauthVersionLast="47" xr6:coauthVersionMax="47" xr10:uidLastSave="{00000000-0000-0000-0000-000000000000}"/>
  <bookViews>
    <workbookView xWindow="4410" yWindow="4410" windowWidth="18075" windowHeight="16020" activeTab="1" xr2:uid="{C61BBBAB-611D-724F-8A1D-7E1B9E72184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D4" i="2"/>
  <c r="H26" i="2"/>
  <c r="D26" i="2"/>
  <c r="D10" i="2"/>
  <c r="D15" i="2" s="1"/>
  <c r="D17" i="2" s="1"/>
  <c r="D19" i="2" s="1"/>
  <c r="D20" i="2" s="1"/>
  <c r="H10" i="2"/>
  <c r="H15" i="2" s="1"/>
  <c r="H17" i="2" s="1"/>
  <c r="H19" i="2" s="1"/>
  <c r="H20" i="2" s="1"/>
  <c r="J4" i="1"/>
  <c r="J7" i="1" s="1"/>
</calcChain>
</file>

<file path=xl/sharedStrings.xml><?xml version="1.0" encoding="utf-8"?>
<sst xmlns="http://schemas.openxmlformats.org/spreadsheetml/2006/main" count="38" uniqueCount="34">
  <si>
    <t>Price</t>
  </si>
  <si>
    <t>Shares</t>
  </si>
  <si>
    <t>MC</t>
  </si>
  <si>
    <t>Cash</t>
  </si>
  <si>
    <t>Debt</t>
  </si>
  <si>
    <t>EV</t>
  </si>
  <si>
    <t>Q224</t>
  </si>
  <si>
    <t>Main</t>
  </si>
  <si>
    <t>Restaurant</t>
  </si>
  <si>
    <t>Franchise</t>
  </si>
  <si>
    <t>Revenue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</si>
  <si>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</si>
  <si>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</si>
  <si>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</si>
  <si>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</si>
  <si>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</si>
  <si>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</si>
  <si>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</si>
  <si>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</si>
  <si>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Other Operating</t>
  </si>
  <si>
    <t>Labor</t>
  </si>
  <si>
    <t>Food &amp; Beverage</t>
  </si>
  <si>
    <t>G&amp;A</t>
  </si>
  <si>
    <t>Interest Income</t>
  </si>
  <si>
    <t>Pretax Income</t>
  </si>
  <si>
    <t>Taxes</t>
  </si>
  <si>
    <t>Net Income</t>
  </si>
  <si>
    <t>EPS</t>
  </si>
  <si>
    <t>CFFO</t>
  </si>
  <si>
    <t>CX</t>
  </si>
  <si>
    <t>FCF</t>
  </si>
  <si>
    <t>Company-Owned</t>
  </si>
  <si>
    <t>ARPR</t>
  </si>
  <si>
    <t>Founded: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</si>
</sst>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0AA9-F8AB-F648-A63D-CBBD4BD6DCA6}">
  <dimension ref="I2:K9"/>
  <sheetViews>
    <sheetView zoomScaleNormal="100" workbookViewId="0">
      <selection activeCell="J15" sqref="J15"/>
    </sheetView>
  </sheetViews>
  <sheetFormatPr defaultColWidth="11" defaultRowHeight="12.75" x14ac:dyDescent="0.2"/>
  <cols>
    <col min="1" max="16384" width="11" style="4"/>
  </cols>
  <sheetData>
    <row r="2" spans="9:11" x14ac:dyDescent="0.2">
      <c r="I2" s="4" t="s">
        <v>0</v>
      </c>
      <c r="J2" s="5">
        <v>17.43</v>
      </c>
    </row>
    <row r="3" spans="9:11" x14ac:dyDescent="0.2">
      <c r="I3" s="4" t="s">
        <v>1</v>
      </c>
      <c r="J3" s="6">
        <v>84.969654000000006</v>
      </c>
      <c r="K3" s="7" t="s">
        <v>6</v>
      </c>
    </row>
    <row r="4" spans="9:11" x14ac:dyDescent="0.2">
      <c r="I4" s="4" t="s">
        <v>2</v>
      </c>
      <c r="J4" s="6">
        <f>+J2*J3</f>
        <v>1481.0210692200001</v>
      </c>
    </row>
    <row r="5" spans="9:11" x14ac:dyDescent="0.2">
      <c r="I5" s="4" t="s">
        <v>3</v>
      </c>
      <c r="J5" s="6">
        <v>117.919</v>
      </c>
      <c r="K5" s="7" t="s">
        <v>6</v>
      </c>
    </row>
    <row r="6" spans="9:11" x14ac:dyDescent="0.2">
      <c r="I6" s="4" t="s">
        <v>4</v>
      </c>
      <c r="J6" s="6">
        <v>1001.982</v>
      </c>
      <c r="K6" s="7" t="s">
        <v>6</v>
      </c>
    </row>
    <row r="7" spans="9:11" x14ac:dyDescent="0.2">
      <c r="I7" s="4" t="s">
        <v>5</v>
      </c>
      <c r="J7" s="6">
        <f>+J4-J5+J6</f>
        <v>2365.0840692199999</v>
      </c>
    </row>
    <row r="9" spans="9:11" x14ac:dyDescent="0.2">
      <c r="I9" s="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C4C-3443-8341-90DC-C26212148950}">
  <dimension ref="A1:J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0" sqref="L30"/>
    </sheetView>
  </sheetViews>
  <sheetFormatPr defaultColWidth="10.875" defaultRowHeight="12.75" x14ac:dyDescent="0.2"/>
  <cols>
    <col min="1" max="1" width="5.125" style="4" bestFit="1" customWidth="1"/>
    <col min="2" max="2" width="15" style="4" bestFit="1" customWidth="1"/>
    <col min="3" max="10" width="9.625" style="7" customWidth="1"/>
    <col min="11" max="16384" width="10.875" style="4"/>
  </cols>
  <sheetData>
    <row r="1" spans="1:10" x14ac:dyDescent="0.2">
      <c r="A1" s="4" t="s">
        <v>7</v>
      </c>
    </row>
    <row r="2" spans="1:10" x14ac:dyDescent="0.2"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6</v>
      </c>
      <c r="I2" s="7" t="s">
        <v>16</v>
      </c>
      <c r="J2" s="7" t="s">
        <v>17</v>
      </c>
    </row>
    <row r="3" spans="1:10" x14ac:dyDescent="0.2">
      <c r="B3" s="4" t="s">
        <v>31</v>
      </c>
      <c r="D3" s="7">
        <v>1475</v>
      </c>
      <c r="H3" s="7">
        <v>1465</v>
      </c>
    </row>
    <row r="4" spans="1:10" x14ac:dyDescent="0.2">
      <c r="B4" s="4" t="s">
        <v>32</v>
      </c>
      <c r="D4" s="8">
        <f>+D8/D3*1000</f>
        <v>771.07118644067793</v>
      </c>
      <c r="H4" s="8">
        <f>+H8/H3*1000</f>
        <v>753.28668941979527</v>
      </c>
    </row>
    <row r="8" spans="1:10" x14ac:dyDescent="0.2">
      <c r="B8" s="4" t="s">
        <v>8</v>
      </c>
      <c r="D8" s="8">
        <v>1137.33</v>
      </c>
      <c r="H8" s="8">
        <v>1103.5650000000001</v>
      </c>
    </row>
    <row r="9" spans="1:10" x14ac:dyDescent="0.2">
      <c r="B9" s="4" t="s">
        <v>9</v>
      </c>
      <c r="D9" s="8">
        <v>15.364000000000001</v>
      </c>
      <c r="H9" s="8">
        <v>15.301</v>
      </c>
    </row>
    <row r="10" spans="1:10" s="1" customFormat="1" x14ac:dyDescent="0.2">
      <c r="B10" s="1" t="s">
        <v>10</v>
      </c>
      <c r="C10" s="2"/>
      <c r="D10" s="3">
        <f>+D8+D9</f>
        <v>1152.694</v>
      </c>
      <c r="E10" s="2"/>
      <c r="F10" s="2"/>
      <c r="G10" s="2"/>
      <c r="H10" s="3">
        <f>+H8+H9</f>
        <v>1118.866</v>
      </c>
      <c r="I10" s="2"/>
      <c r="J10" s="2"/>
    </row>
    <row r="11" spans="1:10" x14ac:dyDescent="0.2">
      <c r="B11" s="4" t="s">
        <v>21</v>
      </c>
      <c r="D11" s="8">
        <v>351.226</v>
      </c>
      <c r="H11" s="8">
        <v>336.06299999999999</v>
      </c>
    </row>
    <row r="12" spans="1:10" x14ac:dyDescent="0.2">
      <c r="B12" s="4" t="s">
        <v>20</v>
      </c>
      <c r="D12" s="8">
        <v>325.93400000000003</v>
      </c>
      <c r="H12" s="8">
        <v>328.91300000000001</v>
      </c>
    </row>
    <row r="13" spans="1:10" x14ac:dyDescent="0.2">
      <c r="B13" s="4" t="s">
        <v>19</v>
      </c>
      <c r="D13" s="8">
        <v>273.33800000000002</v>
      </c>
      <c r="H13" s="8">
        <v>280.82100000000003</v>
      </c>
    </row>
    <row r="14" spans="1:10" x14ac:dyDescent="0.2">
      <c r="B14" s="4" t="s">
        <v>22</v>
      </c>
      <c r="D14" s="8">
        <v>63.357999999999997</v>
      </c>
      <c r="H14" s="8">
        <v>61.152000000000001</v>
      </c>
    </row>
    <row r="15" spans="1:10" x14ac:dyDescent="0.2">
      <c r="B15" s="4" t="s">
        <v>18</v>
      </c>
      <c r="D15" s="8">
        <f>+D10-D11-D12-D13-D14</f>
        <v>138.83799999999991</v>
      </c>
      <c r="H15" s="8">
        <f>+H10-H11-H12-H13-H14</f>
        <v>111.91699999999996</v>
      </c>
    </row>
    <row r="16" spans="1:10" x14ac:dyDescent="0.2">
      <c r="B16" s="4" t="s">
        <v>23</v>
      </c>
      <c r="D16" s="8">
        <v>-12.961</v>
      </c>
      <c r="E16" s="8"/>
      <c r="F16" s="8"/>
      <c r="G16" s="8"/>
      <c r="H16" s="8">
        <v>-14.802</v>
      </c>
    </row>
    <row r="17" spans="2:8" x14ac:dyDescent="0.2">
      <c r="B17" s="4" t="s">
        <v>24</v>
      </c>
      <c r="D17" s="8">
        <f>+D15+D16</f>
        <v>125.87699999999991</v>
      </c>
      <c r="H17" s="8">
        <f>+H15+H16</f>
        <v>97.114999999999952</v>
      </c>
    </row>
    <row r="18" spans="2:8" x14ac:dyDescent="0.2">
      <c r="B18" s="4" t="s">
        <v>25</v>
      </c>
      <c r="D18" s="8">
        <v>6.4829999999999997</v>
      </c>
      <c r="H18" s="8">
        <v>1.7250000000000001</v>
      </c>
    </row>
    <row r="19" spans="2:8" x14ac:dyDescent="0.2">
      <c r="B19" s="4" t="s">
        <v>26</v>
      </c>
      <c r="D19" s="8">
        <f>+D17-D18</f>
        <v>119.39399999999991</v>
      </c>
      <c r="H19" s="8">
        <f>+H17-H18</f>
        <v>95.389999999999958</v>
      </c>
    </row>
    <row r="20" spans="2:8" x14ac:dyDescent="0.2">
      <c r="B20" s="4" t="s">
        <v>27</v>
      </c>
      <c r="D20" s="9">
        <f>+D19/D21</f>
        <v>1.2257985030954499</v>
      </c>
      <c r="H20" s="9">
        <f>+H19/H21</f>
        <v>1.0762478563047202</v>
      </c>
    </row>
    <row r="21" spans="2:8" x14ac:dyDescent="0.2">
      <c r="B21" s="4" t="s">
        <v>1</v>
      </c>
      <c r="D21" s="10">
        <v>97.400999999999996</v>
      </c>
      <c r="H21" s="10">
        <v>88.632000000000005</v>
      </c>
    </row>
    <row r="24" spans="2:8" x14ac:dyDescent="0.2">
      <c r="B24" s="4" t="s">
        <v>28</v>
      </c>
      <c r="D24" s="7">
        <v>287.29300000000001</v>
      </c>
      <c r="H24" s="7">
        <v>116.19199999999999</v>
      </c>
    </row>
    <row r="25" spans="2:8" x14ac:dyDescent="0.2">
      <c r="B25" s="4" t="s">
        <v>29</v>
      </c>
      <c r="D25" s="7">
        <v>142.15299999999999</v>
      </c>
      <c r="H25" s="7">
        <v>131.50399999999999</v>
      </c>
    </row>
    <row r="26" spans="2:8" x14ac:dyDescent="0.2">
      <c r="B26" s="4" t="s">
        <v>30</v>
      </c>
      <c r="D26" s="7">
        <f>+D24-D25</f>
        <v>145.14000000000001</v>
      </c>
      <c r="H26" s="7">
        <f>+H24-H25</f>
        <v>-15.311999999999998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2024-08-27T22:59:50Z</dcterms:created>
  <dcterms:modified xsi:type="dcterms:W3CDTF">2025-10-08T12:01:50Z</dcterms:modified>
</cp:coreProperties>
</file>