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F37DD68-5812-4CCC-9EA3-1937E386A38F}" xr6:coauthVersionLast="47" xr6:coauthVersionMax="47" xr10:uidLastSave="{00000000-0000-0000-0000-000000000000}"/>
  <bookViews>
    <workbookView xWindow="4800" yWindow="4800" windowWidth="18075" windowHeight="16020" xr2:uid="{68DD57F6-D900-46D0-BE96-8681E16F03D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M10" i="2"/>
  <c r="M12" i="2" s="1"/>
  <c r="M14" i="2" s="1"/>
  <c r="M16" i="2" s="1"/>
  <c r="M18" i="2" s="1"/>
  <c r="M19" i="2" s="1"/>
  <c r="N25" i="2"/>
  <c r="N10" i="2"/>
  <c r="N12" i="2" s="1"/>
  <c r="N14" i="2" s="1"/>
  <c r="N16" i="2" s="1"/>
  <c r="N18" i="2" s="1"/>
  <c r="N19" i="2" s="1"/>
  <c r="P25" i="2"/>
  <c r="O25" i="2"/>
  <c r="Q25" i="2"/>
  <c r="P10" i="2"/>
  <c r="P12" i="2" s="1"/>
  <c r="P14" i="2" s="1"/>
  <c r="P16" i="2" s="1"/>
  <c r="P18" i="2" s="1"/>
  <c r="P19" i="2" s="1"/>
  <c r="O10" i="2"/>
  <c r="O12" i="2" s="1"/>
  <c r="O14" i="2" s="1"/>
  <c r="O16" i="2" s="1"/>
  <c r="O18" i="2" s="1"/>
  <c r="O19" i="2" s="1"/>
  <c r="Q10" i="2"/>
  <c r="Q12" i="2" s="1"/>
  <c r="Q14" i="2" s="1"/>
  <c r="Q16" i="2" s="1"/>
  <c r="Q18" i="2" s="1"/>
  <c r="Q19" i="2" s="1"/>
  <c r="H25" i="2"/>
  <c r="D25" i="2"/>
  <c r="D15" i="2"/>
  <c r="D12" i="2"/>
  <c r="D14" i="2" s="1"/>
  <c r="D16" i="2" s="1"/>
  <c r="D18" i="2" s="1"/>
  <c r="D19" i="2" s="1"/>
  <c r="H12" i="2"/>
  <c r="H14" i="2" s="1"/>
  <c r="H16" i="2" s="1"/>
  <c r="H18" i="2" s="1"/>
  <c r="H19" i="2" s="1"/>
  <c r="J8" i="1"/>
  <c r="J9" i="1" s="1"/>
  <c r="J6" i="1"/>
</calcChain>
</file>

<file path=xl/sharedStrings.xml><?xml version="1.0" encoding="utf-8"?>
<sst xmlns="http://schemas.openxmlformats.org/spreadsheetml/2006/main" count="40" uniqueCount="33">
  <si>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</si>
  <si>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</si>
  <si>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</si>
  <si>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</si>
  <si>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</si>
  <si>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</si>
  <si>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</si>
  <si>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</si>
  <si>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</si>
  <si>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</si>
  <si>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</si>
  <si>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</si>
  <si>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</si>
  <si>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</si>
  <si>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</si>
  <si>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</si>
  <si>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</si>
  <si>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</si>
  <si>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Taxes</t>
  </si>
  <si>
    <t>Pretax Income</t>
  </si>
  <si>
    <t>Interest Income</t>
  </si>
  <si>
    <t>Operating Income</t>
  </si>
  <si>
    <t>SG&amp;A</t>
  </si>
  <si>
    <t>Gross Profit</t>
  </si>
  <si>
    <t>COGS</t>
  </si>
  <si>
    <t>CFFO</t>
  </si>
  <si>
    <t>CapEx</t>
  </si>
  <si>
    <t>FCF</t>
  </si>
  <si>
    <t>Versace</t>
  </si>
  <si>
    <t>Jimmy Choo</t>
  </si>
  <si>
    <t>Michael Kors</t>
  </si>
  <si>
    <t>Stores</t>
  </si>
  <si>
    <t>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</si>
</sst>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yyyy/mm/dd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A5F42DC-4D18-4217-9353-FB16F5F5BA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E76B-FBC0-45CF-860C-8E723E6B363D}">
  <dimension ref="B4:K9"/>
  <sheetViews>
    <sheetView tabSelected="1" zoomScaleNormal="100" workbookViewId="0">
      <selection activeCell="L19" sqref="L19"/>
    </sheetView>
  </sheetViews>
  <sheetFormatPr defaultRowHeight="12.75" x14ac:dyDescent="0.2"/>
  <sheetData>
    <row r="4" spans="2:11" x14ac:dyDescent="0.2">
      <c r="B4" s="8" t="s">
        <v>32</v>
      </c>
      <c r="I4" s="1" t="s">
        <v>0</v>
      </c>
      <c r="J4" s="1">
        <v>22</v>
      </c>
    </row>
    <row r="5" spans="2:11" x14ac:dyDescent="0.2">
      <c r="B5" t="s">
        <v>30</v>
      </c>
      <c r="I5" t="s">
        <v>1</v>
      </c>
      <c r="J5" s="2">
        <v>117.789174</v>
      </c>
      <c r="K5" s="3" t="s">
        <v>6</v>
      </c>
    </row>
    <row r="6" spans="2:11" x14ac:dyDescent="0.2">
      <c r="B6" t="s">
        <v>28</v>
      </c>
      <c r="I6" t="s">
        <v>2</v>
      </c>
      <c r="J6" s="2">
        <f>+J4*J5</f>
        <v>2591.3618280000001</v>
      </c>
    </row>
    <row r="7" spans="2:11" x14ac:dyDescent="0.2">
      <c r="B7" t="s">
        <v>29</v>
      </c>
      <c r="I7" t="s">
        <v>3</v>
      </c>
      <c r="J7" s="2">
        <v>213</v>
      </c>
      <c r="K7" s="3" t="s">
        <v>6</v>
      </c>
    </row>
    <row r="8" spans="2:11" x14ac:dyDescent="0.2">
      <c r="I8" t="s">
        <v>4</v>
      </c>
      <c r="J8" s="2">
        <f>461+1252</f>
        <v>1713</v>
      </c>
      <c r="K8" s="3" t="s">
        <v>6</v>
      </c>
    </row>
    <row r="9" spans="2:11" x14ac:dyDescent="0.2">
      <c r="I9" t="s">
        <v>5</v>
      </c>
      <c r="J9" s="2">
        <f>+J6-J7+J8</f>
        <v>4091.3618280000001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5D6B-F347-466D-9FF5-9F21B9188B51}">
  <dimension ref="A1:S25"/>
  <sheetViews>
    <sheetView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Q37" sqref="Q37"/>
    </sheetView>
  </sheetViews>
  <sheetFormatPr defaultRowHeight="12.75" x14ac:dyDescent="0.2"/>
  <cols>
    <col min="1" max="1" width="5" bestFit="1" customWidth="1"/>
    <col min="2" max="2" width="16" bestFit="1" customWidth="1"/>
    <col min="3" max="10" width="9.140625" style="3"/>
    <col min="13" max="17" width="10.140625" bestFit="1" customWidth="1"/>
  </cols>
  <sheetData>
    <row r="1" spans="1:19" x14ac:dyDescent="0.2">
      <c r="A1" t="s">
        <v>7</v>
      </c>
    </row>
    <row r="2" spans="1:19" s="12" customFormat="1" x14ac:dyDescent="0.2">
      <c r="C2" s="13" t="s">
        <v>9</v>
      </c>
      <c r="D2" s="13" t="s">
        <v>10</v>
      </c>
      <c r="E2" s="13" t="s">
        <v>11</v>
      </c>
      <c r="F2" s="13" t="s">
        <v>12</v>
      </c>
      <c r="G2" s="13" t="s">
        <v>13</v>
      </c>
      <c r="H2" s="13" t="s">
        <v>6</v>
      </c>
      <c r="I2" s="13" t="s">
        <v>14</v>
      </c>
      <c r="J2" s="13" t="s">
        <v>15</v>
      </c>
      <c r="K2" s="14"/>
      <c r="L2" s="14"/>
      <c r="M2" s="14">
        <v>43918</v>
      </c>
      <c r="N2" s="14">
        <v>44282</v>
      </c>
      <c r="O2" s="14">
        <v>44653</v>
      </c>
      <c r="P2" s="14">
        <v>45017</v>
      </c>
      <c r="Q2" s="14">
        <v>45381</v>
      </c>
      <c r="R2" s="14"/>
      <c r="S2" s="14"/>
    </row>
    <row r="3" spans="1:19" x14ac:dyDescent="0.2">
      <c r="B3" t="s">
        <v>31</v>
      </c>
      <c r="M3" s="2">
        <v>1271</v>
      </c>
      <c r="N3" s="2">
        <v>1257</v>
      </c>
      <c r="O3" s="2">
        <v>1271</v>
      </c>
      <c r="P3" s="7"/>
      <c r="Q3" s="7"/>
    </row>
    <row r="4" spans="1:19" x14ac:dyDescent="0.2">
      <c r="M4" s="7"/>
      <c r="N4" s="7"/>
      <c r="O4" s="7"/>
      <c r="P4" s="7"/>
      <c r="Q4" s="7"/>
    </row>
    <row r="5" spans="1:19" x14ac:dyDescent="0.2">
      <c r="M5" s="7"/>
      <c r="N5" s="7"/>
      <c r="O5" s="7"/>
      <c r="P5" s="7"/>
      <c r="Q5" s="7"/>
    </row>
    <row r="6" spans="1:19" s="2" customFormat="1" x14ac:dyDescent="0.2">
      <c r="B6" s="2" t="s">
        <v>28</v>
      </c>
      <c r="C6" s="4"/>
      <c r="D6" s="4"/>
      <c r="E6" s="4"/>
      <c r="F6" s="4"/>
      <c r="G6" s="4"/>
      <c r="H6" s="4"/>
      <c r="I6" s="4"/>
      <c r="J6" s="4"/>
      <c r="M6" s="2">
        <v>843</v>
      </c>
      <c r="N6" s="2">
        <v>718</v>
      </c>
      <c r="O6" s="2">
        <v>1088</v>
      </c>
      <c r="P6" s="2">
        <v>1106</v>
      </c>
      <c r="Q6" s="2">
        <v>1030</v>
      </c>
    </row>
    <row r="7" spans="1:19" x14ac:dyDescent="0.2">
      <c r="B7" t="s">
        <v>29</v>
      </c>
      <c r="M7" s="2">
        <v>555</v>
      </c>
      <c r="N7" s="2">
        <v>418</v>
      </c>
      <c r="O7" s="2">
        <v>613</v>
      </c>
      <c r="P7" s="2">
        <v>633</v>
      </c>
      <c r="Q7" s="2">
        <v>618</v>
      </c>
    </row>
    <row r="8" spans="1:19" x14ac:dyDescent="0.2">
      <c r="B8" t="s">
        <v>30</v>
      </c>
      <c r="M8" s="2">
        <v>4153</v>
      </c>
      <c r="N8" s="2">
        <v>2924</v>
      </c>
      <c r="O8" s="2">
        <v>3953</v>
      </c>
      <c r="P8" s="2">
        <v>3880</v>
      </c>
      <c r="Q8" s="2">
        <v>3522</v>
      </c>
    </row>
    <row r="9" spans="1:19" x14ac:dyDescent="0.2">
      <c r="O9" s="7"/>
      <c r="P9" s="7"/>
      <c r="Q9" s="7"/>
    </row>
    <row r="10" spans="1:19" s="5" customFormat="1" x14ac:dyDescent="0.2">
      <c r="B10" s="5" t="s">
        <v>8</v>
      </c>
      <c r="C10" s="6"/>
      <c r="D10" s="6">
        <v>1229</v>
      </c>
      <c r="E10" s="6"/>
      <c r="F10" s="6"/>
      <c r="G10" s="6"/>
      <c r="H10" s="6">
        <v>1067</v>
      </c>
      <c r="I10" s="6"/>
      <c r="J10" s="6"/>
      <c r="M10" s="5">
        <f t="shared" ref="M10" si="0">+M8+M7+M6</f>
        <v>5551</v>
      </c>
      <c r="N10" s="5">
        <f t="shared" ref="N10" si="1">+N8+N7+N6</f>
        <v>4060</v>
      </c>
      <c r="O10" s="5">
        <f t="shared" ref="O10:P10" si="2">+O8+O7+O6</f>
        <v>5654</v>
      </c>
      <c r="P10" s="5">
        <f t="shared" si="2"/>
        <v>5619</v>
      </c>
      <c r="Q10" s="5">
        <f>+Q8+Q7+Q6</f>
        <v>5170</v>
      </c>
    </row>
    <row r="11" spans="1:19" s="2" customFormat="1" x14ac:dyDescent="0.2">
      <c r="B11" s="2" t="s">
        <v>24</v>
      </c>
      <c r="C11" s="4"/>
      <c r="D11" s="4">
        <v>417</v>
      </c>
      <c r="E11" s="4"/>
      <c r="F11" s="4"/>
      <c r="G11" s="4"/>
      <c r="H11" s="4">
        <v>378</v>
      </c>
      <c r="I11" s="4"/>
      <c r="J11" s="4"/>
      <c r="M11" s="2">
        <v>2280</v>
      </c>
      <c r="N11" s="2">
        <v>1463</v>
      </c>
      <c r="O11" s="2">
        <v>1910</v>
      </c>
      <c r="P11" s="2">
        <v>1895</v>
      </c>
      <c r="Q11" s="2">
        <v>1831</v>
      </c>
    </row>
    <row r="12" spans="1:19" s="2" customFormat="1" x14ac:dyDescent="0.2">
      <c r="B12" s="2" t="s">
        <v>23</v>
      </c>
      <c r="C12" s="4"/>
      <c r="D12" s="4">
        <f>+D10-D11</f>
        <v>812</v>
      </c>
      <c r="E12" s="4"/>
      <c r="F12" s="4"/>
      <c r="G12" s="4"/>
      <c r="H12" s="4">
        <f>+H10-H11</f>
        <v>689</v>
      </c>
      <c r="I12" s="4"/>
      <c r="J12" s="4"/>
      <c r="M12" s="2">
        <f t="shared" ref="M12:N12" si="3">+M10-M11</f>
        <v>3271</v>
      </c>
      <c r="N12" s="2">
        <f t="shared" si="3"/>
        <v>2597</v>
      </c>
      <c r="O12" s="2">
        <f>+O10-O11</f>
        <v>3744</v>
      </c>
      <c r="P12" s="2">
        <f>+P10-P11</f>
        <v>3724</v>
      </c>
      <c r="Q12" s="2">
        <f>+Q10-Q11</f>
        <v>3339</v>
      </c>
    </row>
    <row r="13" spans="1:19" s="2" customFormat="1" x14ac:dyDescent="0.2">
      <c r="B13" s="2" t="s">
        <v>22</v>
      </c>
      <c r="C13" s="4"/>
      <c r="D13" s="4">
        <v>689</v>
      </c>
      <c r="E13" s="4"/>
      <c r="F13" s="4"/>
      <c r="G13" s="4"/>
      <c r="H13" s="4">
        <v>649</v>
      </c>
      <c r="I13" s="4"/>
      <c r="J13" s="4"/>
      <c r="M13" s="2">
        <v>2464</v>
      </c>
      <c r="N13" s="2">
        <v>2018</v>
      </c>
      <c r="O13" s="2">
        <v>2533</v>
      </c>
      <c r="P13" s="2">
        <v>2708</v>
      </c>
      <c r="Q13" s="2">
        <v>2784</v>
      </c>
    </row>
    <row r="14" spans="1:19" s="2" customFormat="1" x14ac:dyDescent="0.2">
      <c r="B14" s="2" t="s">
        <v>21</v>
      </c>
      <c r="C14" s="4"/>
      <c r="D14" s="4">
        <f>+D12-D13</f>
        <v>123</v>
      </c>
      <c r="E14" s="4"/>
      <c r="F14" s="4"/>
      <c r="G14" s="4"/>
      <c r="H14" s="4">
        <f>+H12-H13</f>
        <v>40</v>
      </c>
      <c r="I14" s="4"/>
      <c r="J14" s="4"/>
      <c r="M14" s="2">
        <f t="shared" ref="M14:N14" si="4">+M12-M13</f>
        <v>807</v>
      </c>
      <c r="N14" s="2">
        <f t="shared" si="4"/>
        <v>579</v>
      </c>
      <c r="O14" s="2">
        <f>+O12-O13</f>
        <v>1211</v>
      </c>
      <c r="P14" s="2">
        <f>+P12-P13</f>
        <v>1016</v>
      </c>
      <c r="Q14" s="2">
        <f>+Q12-Q13</f>
        <v>555</v>
      </c>
    </row>
    <row r="15" spans="1:19" s="2" customFormat="1" x14ac:dyDescent="0.2">
      <c r="B15" s="2" t="s">
        <v>20</v>
      </c>
      <c r="C15" s="4"/>
      <c r="D15" s="4">
        <f>1+8</f>
        <v>9</v>
      </c>
      <c r="E15" s="4"/>
      <c r="F15" s="4"/>
      <c r="G15" s="4"/>
      <c r="H15" s="4">
        <v>4</v>
      </c>
      <c r="I15" s="4"/>
      <c r="J15" s="4"/>
      <c r="M15" s="2">
        <v>18</v>
      </c>
      <c r="N15" s="2">
        <v>43</v>
      </c>
      <c r="O15" s="2">
        <v>-18</v>
      </c>
      <c r="P15" s="2">
        <v>24</v>
      </c>
      <c r="Q15" s="2">
        <v>6</v>
      </c>
    </row>
    <row r="16" spans="1:19" s="2" customFormat="1" x14ac:dyDescent="0.2">
      <c r="B16" s="2" t="s">
        <v>19</v>
      </c>
      <c r="C16" s="4"/>
      <c r="D16" s="4">
        <f>+D14+D15</f>
        <v>132</v>
      </c>
      <c r="E16" s="4"/>
      <c r="F16" s="4"/>
      <c r="G16" s="4"/>
      <c r="H16" s="4">
        <f>+H14+H15</f>
        <v>44</v>
      </c>
      <c r="I16" s="4"/>
      <c r="J16" s="4"/>
      <c r="M16" s="2">
        <f t="shared" ref="M16:N16" si="5">+M14-M15</f>
        <v>789</v>
      </c>
      <c r="N16" s="2">
        <f t="shared" si="5"/>
        <v>536</v>
      </c>
      <c r="O16" s="2">
        <f>+O14-O15</f>
        <v>1229</v>
      </c>
      <c r="P16" s="2">
        <f>+P14-P15</f>
        <v>992</v>
      </c>
      <c r="Q16" s="2">
        <f>+Q14-Q15</f>
        <v>549</v>
      </c>
    </row>
    <row r="17" spans="2:17" s="2" customFormat="1" x14ac:dyDescent="0.2">
      <c r="B17" s="2" t="s">
        <v>18</v>
      </c>
      <c r="C17" s="4"/>
      <c r="D17" s="4">
        <v>2</v>
      </c>
      <c r="E17" s="4"/>
      <c r="F17" s="4"/>
      <c r="G17" s="4"/>
      <c r="H17" s="4">
        <v>3</v>
      </c>
      <c r="I17" s="4"/>
      <c r="J17" s="4"/>
      <c r="M17" s="2">
        <v>10</v>
      </c>
      <c r="N17" s="2">
        <v>66</v>
      </c>
      <c r="O17" s="2">
        <v>92</v>
      </c>
      <c r="P17" s="2">
        <v>29</v>
      </c>
      <c r="Q17" s="2">
        <v>0</v>
      </c>
    </row>
    <row r="18" spans="2:17" s="2" customFormat="1" x14ac:dyDescent="0.2">
      <c r="B18" s="2" t="s">
        <v>17</v>
      </c>
      <c r="C18" s="4"/>
      <c r="D18" s="4">
        <f>+D16-D17</f>
        <v>130</v>
      </c>
      <c r="E18" s="4"/>
      <c r="F18" s="4"/>
      <c r="G18" s="4"/>
      <c r="H18" s="4">
        <f>+H16-H17</f>
        <v>41</v>
      </c>
      <c r="I18" s="4"/>
      <c r="J18" s="4"/>
      <c r="M18" s="2">
        <f t="shared" ref="M18:N18" si="6">+M16-M17</f>
        <v>779</v>
      </c>
      <c r="N18" s="2">
        <f t="shared" si="6"/>
        <v>470</v>
      </c>
      <c r="O18" s="2">
        <f>+O16-O17</f>
        <v>1137</v>
      </c>
      <c r="P18" s="2">
        <f>+P16-P17</f>
        <v>963</v>
      </c>
      <c r="Q18" s="2">
        <f>+Q16-Q17</f>
        <v>549</v>
      </c>
    </row>
    <row r="19" spans="2:17" s="8" customFormat="1" x14ac:dyDescent="0.2">
      <c r="B19" s="8" t="s">
        <v>16</v>
      </c>
      <c r="C19" s="9"/>
      <c r="D19" s="11">
        <f>+D18/D20</f>
        <v>1.0990624464709033</v>
      </c>
      <c r="E19" s="9"/>
      <c r="F19" s="9"/>
      <c r="G19" s="9"/>
      <c r="H19" s="11">
        <f>+H18/H20</f>
        <v>0.34911360311617784</v>
      </c>
      <c r="I19" s="9"/>
      <c r="J19" s="9"/>
      <c r="M19" s="10">
        <f t="shared" ref="M19:N19" si="7">+M18/M20</f>
        <v>5.1687096693845147</v>
      </c>
      <c r="N19" s="10">
        <f t="shared" si="7"/>
        <v>3.1238873643727745</v>
      </c>
      <c r="O19" s="10">
        <f>+O18/O20</f>
        <v>7.4558400332668171</v>
      </c>
      <c r="P19" s="10">
        <f>+P18/P20</f>
        <v>7.1864341615170115</v>
      </c>
      <c r="Q19" s="10">
        <f>+Q18/Q20</f>
        <v>4.691729446678452</v>
      </c>
    </row>
    <row r="20" spans="2:17" s="2" customFormat="1" x14ac:dyDescent="0.2">
      <c r="B20" s="2" t="s">
        <v>1</v>
      </c>
      <c r="C20" s="4"/>
      <c r="D20" s="4">
        <v>118.282633</v>
      </c>
      <c r="E20" s="4"/>
      <c r="F20" s="4"/>
      <c r="G20" s="4"/>
      <c r="H20" s="4">
        <v>117.440282</v>
      </c>
      <c r="I20" s="4"/>
      <c r="J20" s="4"/>
      <c r="M20" s="2">
        <v>150.714598</v>
      </c>
      <c r="N20" s="2">
        <v>150.45356799999999</v>
      </c>
      <c r="O20" s="2">
        <v>152.497907</v>
      </c>
      <c r="P20" s="2">
        <v>134.00247999999999</v>
      </c>
      <c r="Q20" s="2">
        <v>117.01442</v>
      </c>
    </row>
    <row r="23" spans="2:17" x14ac:dyDescent="0.2">
      <c r="B23" t="s">
        <v>25</v>
      </c>
      <c r="D23" s="3">
        <v>40</v>
      </c>
      <c r="H23" s="3">
        <v>83</v>
      </c>
      <c r="M23" s="2">
        <v>859</v>
      </c>
      <c r="N23" s="2">
        <v>624</v>
      </c>
      <c r="O23" s="2">
        <v>704</v>
      </c>
      <c r="P23" s="2">
        <v>771</v>
      </c>
      <c r="Q23" s="2">
        <v>309</v>
      </c>
    </row>
    <row r="24" spans="2:17" x14ac:dyDescent="0.2">
      <c r="B24" t="s">
        <v>26</v>
      </c>
      <c r="D24" s="3">
        <v>-50</v>
      </c>
      <c r="H24" s="3">
        <v>-43</v>
      </c>
      <c r="M24" s="2">
        <v>-223</v>
      </c>
      <c r="N24" s="2">
        <v>-111</v>
      </c>
      <c r="O24" s="2">
        <v>-131</v>
      </c>
      <c r="P24" s="2">
        <v>-226</v>
      </c>
      <c r="Q24" s="2">
        <v>-189</v>
      </c>
    </row>
    <row r="25" spans="2:17" x14ac:dyDescent="0.2">
      <c r="B25" t="s">
        <v>27</v>
      </c>
      <c r="D25" s="3">
        <f>+D23+D24</f>
        <v>-10</v>
      </c>
      <c r="H25" s="3">
        <f>+H23+H24</f>
        <v>40</v>
      </c>
      <c r="M25" s="2">
        <f t="shared" ref="M25:N25" si="8">+M23+M24</f>
        <v>636</v>
      </c>
      <c r="N25" s="2">
        <f t="shared" si="8"/>
        <v>513</v>
      </c>
      <c r="O25" s="2">
        <f t="shared" ref="O25:P25" si="9">+O23+O24</f>
        <v>573</v>
      </c>
      <c r="P25" s="2">
        <f t="shared" si="9"/>
        <v>545</v>
      </c>
      <c r="Q25" s="2">
        <f>+Q23+Q24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2024-10-25T12:37:38Z</dcterms:created>
  <dcterms:modified xsi:type="dcterms:W3CDTF">2025-10-08T14:51:28Z</dcterms:modified>
</cp:coreProperties>
</file>