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CB8AD32-A385-4621-9840-690226FCF9E1}" xr6:coauthVersionLast="47" xr6:coauthVersionMax="47" xr10:uidLastSave="{00000000-0000-0000-0000-000000000000}"/>
  <bookViews>
    <workbookView xWindow="4635" yWindow="4635" windowWidth="18075" windowHeight="16020" activeTab="1" xr2:uid="{0D5CB397-B169-4B4B-B34C-77A7CB1496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7" i="2"/>
  <c r="P6" i="2"/>
  <c r="N2" i="2"/>
  <c r="O2" i="2" s="1"/>
  <c r="P2" i="2" s="1"/>
  <c r="F13" i="2"/>
  <c r="F14" i="2" s="1"/>
  <c r="E13" i="2"/>
  <c r="E14" i="2" s="1"/>
  <c r="D13" i="2"/>
  <c r="D14" i="2" s="1"/>
  <c r="C13" i="2"/>
  <c r="C10" i="2"/>
  <c r="G13" i="2"/>
  <c r="G10" i="2"/>
  <c r="K6" i="1"/>
  <c r="K5" i="1"/>
  <c r="G14" i="2" l="1"/>
  <c r="C14" i="2"/>
  <c r="K9" i="1"/>
</calcChain>
</file>

<file path=xl/sharedStrings.xml><?xml version="1.0" encoding="utf-8"?>
<sst xmlns="http://schemas.openxmlformats.org/spreadsheetml/2006/main" count="72" uniqueCount="65">
  <si>
    <t>Name</t>
  </si>
  <si>
    <t>Darzalex (daratumumab)</t>
  </si>
  <si>
    <t>Indication</t>
  </si>
  <si>
    <t>Multiple Myeloma</t>
  </si>
  <si>
    <t>Approval</t>
  </si>
  <si>
    <t>MOA</t>
  </si>
  <si>
    <t>CD38 mab</t>
  </si>
  <si>
    <t>Admin</t>
  </si>
  <si>
    <t>Economics</t>
  </si>
  <si>
    <t>J&amp;J</t>
  </si>
  <si>
    <t>IP</t>
  </si>
  <si>
    <t>CD20xCD3 mab</t>
  </si>
  <si>
    <t>ABBV</t>
  </si>
  <si>
    <t>Price USD</t>
  </si>
  <si>
    <t>Price DKK</t>
  </si>
  <si>
    <t>Shares</t>
  </si>
  <si>
    <t>MC USD</t>
  </si>
  <si>
    <t>MC DKK</t>
  </si>
  <si>
    <t>Tivdak (tisotumab vedotin)</t>
  </si>
  <si>
    <t>Cervical Cancer</t>
  </si>
  <si>
    <t>TF</t>
  </si>
  <si>
    <t>SGEN</t>
  </si>
  <si>
    <t>GEN1046/BNT311</t>
  </si>
  <si>
    <t>PD-L1/4-1BB</t>
  </si>
  <si>
    <t>BNTX</t>
  </si>
  <si>
    <t>GEN1042/BNT312</t>
  </si>
  <si>
    <t>CD40x4-1BB</t>
  </si>
  <si>
    <t>GEN3009</t>
  </si>
  <si>
    <t>CD37</t>
  </si>
  <si>
    <t>GEN3014</t>
  </si>
  <si>
    <t>JNJ</t>
  </si>
  <si>
    <t>CD38 Hexabody</t>
  </si>
  <si>
    <t>Kesimpta (ofatumumab)</t>
  </si>
  <si>
    <t>NVS</t>
  </si>
  <si>
    <t>Tepezza (teprotumumab)</t>
  </si>
  <si>
    <t>HZNP/RO</t>
  </si>
  <si>
    <t>Rybrevant (amivantamab)</t>
  </si>
  <si>
    <t>Tecvayli (teclistamab)</t>
  </si>
  <si>
    <t>Cash DKK</t>
  </si>
  <si>
    <t>Debt DKK</t>
  </si>
  <si>
    <t>EV DKK</t>
  </si>
  <si>
    <t>Q224</t>
  </si>
  <si>
    <t>Epkinly (epcoritamab)</t>
  </si>
  <si>
    <t>FL</t>
  </si>
  <si>
    <t>rinatabart sesutecan</t>
  </si>
  <si>
    <t>Main</t>
  </si>
  <si>
    <t>Revenue</t>
  </si>
  <si>
    <t>Q124</t>
  </si>
  <si>
    <t>Q324</t>
  </si>
  <si>
    <t>Q424</t>
  </si>
  <si>
    <t>Q125</t>
  </si>
  <si>
    <t>Q225</t>
  </si>
  <si>
    <t>Q325</t>
  </si>
  <si>
    <t>Q425</t>
  </si>
  <si>
    <t>Royalties</t>
  </si>
  <si>
    <t>COGS</t>
  </si>
  <si>
    <t>Gross Profit</t>
  </si>
  <si>
    <t>SG&amp;A</t>
  </si>
  <si>
    <t>R&amp;D</t>
  </si>
  <si>
    <t>Operating Expenses</t>
  </si>
  <si>
    <t>Operating Income</t>
  </si>
  <si>
    <t>Darzalex</t>
  </si>
  <si>
    <t>Darzalex royalties</t>
  </si>
  <si>
    <t>Other Royalties</t>
  </si>
  <si>
    <t>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</si>
</sst>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04530D-FC94-44E7-89BD-3A56F16D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C234-FE29-467F-ACE3-BBBC5D188AAE}">
  <dimension ref="B2:L16"/>
  <sheetViews>
    <sheetView zoomScaleNormal="100" workbookViewId="0">
      <selection activeCell="L9" sqref="L9"/>
    </sheetView>
  </sheetViews>
  <sheetFormatPr defaultRowHeight="12.75" x14ac:dyDescent="0.2"/>
  <cols>
    <col min="1" max="1" width="2.85546875" customWidth="1"/>
    <col min="2" max="2" width="23.28515625" customWidth="1"/>
    <col min="3" max="3" width="15.7109375" bestFit="1" customWidth="1"/>
    <col min="7" max="7" width="10.28515625" bestFit="1" customWidth="1"/>
    <col min="10" max="10" width="10.85546875" customWidth="1"/>
  </cols>
  <sheetData>
    <row r="2" spans="2:12" x14ac:dyDescent="0.2">
      <c r="B2" s="8" t="s">
        <v>0</v>
      </c>
      <c r="C2" s="9" t="s">
        <v>2</v>
      </c>
      <c r="D2" s="9" t="s">
        <v>4</v>
      </c>
      <c r="E2" s="9" t="s">
        <v>5</v>
      </c>
      <c r="F2" s="9" t="s">
        <v>7</v>
      </c>
      <c r="G2" s="9" t="s">
        <v>8</v>
      </c>
      <c r="H2" s="10" t="s">
        <v>10</v>
      </c>
      <c r="J2" t="s">
        <v>13</v>
      </c>
      <c r="K2" s="11">
        <v>20.74</v>
      </c>
    </row>
    <row r="3" spans="2:12" x14ac:dyDescent="0.2">
      <c r="B3" s="3" t="s">
        <v>1</v>
      </c>
      <c r="C3" t="s">
        <v>3</v>
      </c>
      <c r="E3" t="s">
        <v>6</v>
      </c>
      <c r="G3" t="s">
        <v>9</v>
      </c>
      <c r="H3" s="4"/>
      <c r="J3" t="s">
        <v>14</v>
      </c>
      <c r="K3" s="1">
        <v>1375</v>
      </c>
    </row>
    <row r="4" spans="2:12" x14ac:dyDescent="0.2">
      <c r="B4" s="3" t="s">
        <v>18</v>
      </c>
      <c r="C4" t="s">
        <v>19</v>
      </c>
      <c r="E4" t="s">
        <v>20</v>
      </c>
      <c r="G4" t="s">
        <v>21</v>
      </c>
      <c r="H4" s="4"/>
      <c r="J4" t="s">
        <v>15</v>
      </c>
      <c r="K4" s="1">
        <v>66.197243999999998</v>
      </c>
      <c r="L4" s="2" t="s">
        <v>50</v>
      </c>
    </row>
    <row r="5" spans="2:12" x14ac:dyDescent="0.2">
      <c r="B5" s="3" t="s">
        <v>32</v>
      </c>
      <c r="G5" t="s">
        <v>33</v>
      </c>
      <c r="H5" s="4"/>
      <c r="J5" t="s">
        <v>16</v>
      </c>
      <c r="K5" s="1">
        <f>+K2*K4*10</f>
        <v>13729.308405599997</v>
      </c>
    </row>
    <row r="6" spans="2:12" x14ac:dyDescent="0.2">
      <c r="B6" s="3" t="s">
        <v>34</v>
      </c>
      <c r="G6" t="s">
        <v>35</v>
      </c>
      <c r="H6" s="4"/>
      <c r="J6" t="s">
        <v>17</v>
      </c>
      <c r="K6" s="1">
        <f>+K3*K4</f>
        <v>91021.210500000001</v>
      </c>
    </row>
    <row r="7" spans="2:12" x14ac:dyDescent="0.2">
      <c r="B7" s="3" t="s">
        <v>36</v>
      </c>
      <c r="G7" t="s">
        <v>30</v>
      </c>
      <c r="H7" s="4"/>
      <c r="J7" t="s">
        <v>38</v>
      </c>
      <c r="K7" s="1"/>
      <c r="L7" s="2" t="s">
        <v>50</v>
      </c>
    </row>
    <row r="8" spans="2:12" x14ac:dyDescent="0.2">
      <c r="B8" s="3" t="s">
        <v>37</v>
      </c>
      <c r="G8" t="s">
        <v>30</v>
      </c>
      <c r="H8" s="4"/>
      <c r="J8" t="s">
        <v>39</v>
      </c>
      <c r="K8" s="1"/>
      <c r="L8" s="2" t="s">
        <v>50</v>
      </c>
    </row>
    <row r="9" spans="2:12" x14ac:dyDescent="0.2">
      <c r="B9" s="8"/>
      <c r="C9" s="9"/>
      <c r="D9" s="9"/>
      <c r="E9" s="9"/>
      <c r="F9" s="9"/>
      <c r="G9" s="9"/>
      <c r="H9" s="10"/>
      <c r="J9" t="s">
        <v>40</v>
      </c>
      <c r="K9" s="1">
        <f>+K6-K7+K8</f>
        <v>91021.210500000001</v>
      </c>
    </row>
    <row r="10" spans="2:12" x14ac:dyDescent="0.2">
      <c r="B10" s="3" t="s">
        <v>42</v>
      </c>
      <c r="C10" t="s">
        <v>43</v>
      </c>
      <c r="E10" t="s">
        <v>11</v>
      </c>
      <c r="G10" t="s">
        <v>12</v>
      </c>
      <c r="H10" s="4"/>
    </row>
    <row r="11" spans="2:12" x14ac:dyDescent="0.2">
      <c r="B11" s="3" t="s">
        <v>22</v>
      </c>
      <c r="E11" t="s">
        <v>23</v>
      </c>
      <c r="G11" t="s">
        <v>24</v>
      </c>
      <c r="H11" s="4"/>
    </row>
    <row r="12" spans="2:12" x14ac:dyDescent="0.2">
      <c r="B12" s="3" t="s">
        <v>25</v>
      </c>
      <c r="E12" t="s">
        <v>26</v>
      </c>
      <c r="G12" t="s">
        <v>24</v>
      </c>
      <c r="H12" s="4"/>
    </row>
    <row r="13" spans="2:12" x14ac:dyDescent="0.2">
      <c r="B13" s="3" t="s">
        <v>27</v>
      </c>
      <c r="E13" t="s">
        <v>28</v>
      </c>
      <c r="G13" t="s">
        <v>12</v>
      </c>
      <c r="H13" s="4"/>
    </row>
    <row r="14" spans="2:12" x14ac:dyDescent="0.2">
      <c r="B14" s="3" t="s">
        <v>29</v>
      </c>
      <c r="E14" t="s">
        <v>31</v>
      </c>
      <c r="G14" t="s">
        <v>30</v>
      </c>
      <c r="H14" s="4"/>
    </row>
    <row r="15" spans="2:12" x14ac:dyDescent="0.2">
      <c r="B15" s="3" t="s">
        <v>44</v>
      </c>
      <c r="H15" s="4"/>
    </row>
    <row r="16" spans="2:12" x14ac:dyDescent="0.2">
      <c r="B16" s="5"/>
      <c r="C16" s="6"/>
      <c r="D16" s="6"/>
      <c r="E16" s="6"/>
      <c r="F16" s="6"/>
      <c r="G16" s="6"/>
      <c r="H1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E641-7F03-4C54-995D-2B202724EE6B}">
  <dimension ref="A1:P1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defaultRowHeight="12.75" x14ac:dyDescent="0.2"/>
  <cols>
    <col min="1" max="1" width="4.5703125" bestFit="1" customWidth="1"/>
    <col min="2" max="2" width="18.140625" bestFit="1" customWidth="1"/>
    <col min="3" max="10" width="8.7109375" style="2"/>
  </cols>
  <sheetData>
    <row r="1" spans="1:16" x14ac:dyDescent="0.2">
      <c r="A1" t="s">
        <v>45</v>
      </c>
    </row>
    <row r="2" spans="1:16" x14ac:dyDescent="0.2">
      <c r="C2" s="2" t="s">
        <v>47</v>
      </c>
      <c r="D2" s="2" t="s">
        <v>41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M2">
        <v>2022</v>
      </c>
      <c r="N2">
        <f>+M2+1</f>
        <v>2023</v>
      </c>
      <c r="O2">
        <f>+N2+1</f>
        <v>2024</v>
      </c>
      <c r="P2">
        <f>+O2+1</f>
        <v>2025</v>
      </c>
    </row>
    <row r="3" spans="1:16" x14ac:dyDescent="0.2">
      <c r="B3" t="s">
        <v>61</v>
      </c>
      <c r="P3">
        <v>13000</v>
      </c>
    </row>
    <row r="4" spans="1:16" x14ac:dyDescent="0.2">
      <c r="B4" t="s">
        <v>62</v>
      </c>
      <c r="P4">
        <v>2200</v>
      </c>
    </row>
    <row r="5" spans="1:16" x14ac:dyDescent="0.2">
      <c r="B5" t="s">
        <v>63</v>
      </c>
      <c r="P5">
        <v>700</v>
      </c>
    </row>
    <row r="6" spans="1:16" x14ac:dyDescent="0.2">
      <c r="B6" t="s">
        <v>54</v>
      </c>
      <c r="C6" s="2">
        <v>452</v>
      </c>
      <c r="G6" s="2">
        <v>589</v>
      </c>
      <c r="P6">
        <f>+P4+P5</f>
        <v>2900</v>
      </c>
    </row>
    <row r="7" spans="1:16" x14ac:dyDescent="0.2">
      <c r="B7" t="s">
        <v>64</v>
      </c>
      <c r="P7">
        <f>438+162</f>
        <v>600</v>
      </c>
    </row>
    <row r="8" spans="1:16" x14ac:dyDescent="0.2">
      <c r="B8" t="s">
        <v>46</v>
      </c>
      <c r="C8" s="2">
        <v>603</v>
      </c>
      <c r="G8" s="2">
        <v>715</v>
      </c>
      <c r="P8">
        <f>+P6+P7</f>
        <v>3500</v>
      </c>
    </row>
    <row r="9" spans="1:16" x14ac:dyDescent="0.2">
      <c r="B9" t="s">
        <v>55</v>
      </c>
      <c r="C9" s="2">
        <v>27</v>
      </c>
      <c r="G9" s="2">
        <v>42</v>
      </c>
    </row>
    <row r="10" spans="1:16" x14ac:dyDescent="0.2">
      <c r="B10" t="s">
        <v>56</v>
      </c>
      <c r="C10" s="2">
        <f>+C8-C9</f>
        <v>576</v>
      </c>
      <c r="G10" s="2">
        <f>+G8-G9</f>
        <v>673</v>
      </c>
    </row>
    <row r="11" spans="1:16" x14ac:dyDescent="0.2">
      <c r="B11" t="s">
        <v>58</v>
      </c>
      <c r="C11" s="2">
        <v>335</v>
      </c>
      <c r="G11" s="2">
        <v>359</v>
      </c>
    </row>
    <row r="12" spans="1:16" x14ac:dyDescent="0.2">
      <c r="B12" t="s">
        <v>57</v>
      </c>
      <c r="C12" s="2">
        <v>125</v>
      </c>
      <c r="G12" s="2">
        <v>126</v>
      </c>
    </row>
    <row r="13" spans="1:16" x14ac:dyDescent="0.2">
      <c r="B13" t="s">
        <v>59</v>
      </c>
      <c r="C13" s="2">
        <f t="shared" ref="C13:F13" si="0">+C11+C12</f>
        <v>460</v>
      </c>
      <c r="D13" s="2">
        <f t="shared" si="0"/>
        <v>0</v>
      </c>
      <c r="E13" s="2">
        <f t="shared" si="0"/>
        <v>0</v>
      </c>
      <c r="F13" s="2">
        <f t="shared" si="0"/>
        <v>0</v>
      </c>
      <c r="G13" s="2">
        <f>+G11+G12</f>
        <v>485</v>
      </c>
    </row>
    <row r="14" spans="1:16" x14ac:dyDescent="0.2">
      <c r="B14" t="s">
        <v>60</v>
      </c>
      <c r="C14" s="2">
        <f t="shared" ref="C14:F14" si="1">+C10-C13</f>
        <v>116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>+G10-G13</f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2023-02-07T05:28:52Z</dcterms:created>
  <dcterms:modified xsi:type="dcterms:W3CDTF">2025-10-13T13:06:29Z</dcterms:modified>
</cp:coreProperties>
</file>