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Rate of Return" sheetId="1" r:id="rId1"/>
    <sheet name="Risk &amp; Beta Calculation" sheetId="3" r:id="rId2"/>
  </sheets>
  <definedNames>
    <definedName name="MARKET">'Risk &amp; Beta Calculation'!$C$13:$C$183</definedName>
    <definedName name="Rf">'Risk &amp; Beta Calculation'!$C$3</definedName>
    <definedName name="Rm">'Risk &amp; Beta Calculation'!$C$4</definedName>
    <definedName name="solver_adj" localSheetId="1" hidden="1">'Risk &amp; Beta Calculation'!$I$17:$K$17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'Risk &amp; Beta Calculation'!$M$17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'Risk &amp; Beta Calculation'!$I$19</definedName>
    <definedName name="solver_pre" localSheetId="1" hidden="1">0.000001</definedName>
    <definedName name="solver_rel1" localSheetId="1" hidden="1">2</definedName>
    <definedName name="solver_rhs1" localSheetId="1" hidden="1">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D1" i="3"/>
  <c r="E1"/>
  <c r="F1"/>
  <c r="C4"/>
  <c r="C1"/>
  <c r="E6"/>
  <c r="F6"/>
  <c r="D6"/>
  <c r="C6"/>
  <c r="E9"/>
  <c r="E8" s="1"/>
  <c r="F9"/>
  <c r="D9"/>
  <c r="D8" s="1"/>
  <c r="F8"/>
  <c r="C8"/>
  <c r="C9"/>
  <c r="I7" i="1"/>
  <c r="P7"/>
  <c r="Q7"/>
  <c r="R7"/>
  <c r="O7"/>
  <c r="J7"/>
  <c r="K7"/>
  <c r="L7"/>
  <c r="P8"/>
  <c r="Q8"/>
  <c r="R8"/>
  <c r="O8"/>
  <c r="J8"/>
  <c r="K8"/>
  <c r="L8"/>
  <c r="I8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O49"/>
  <c r="P49"/>
  <c r="Q49"/>
  <c r="R49"/>
  <c r="O50"/>
  <c r="P50"/>
  <c r="Q50"/>
  <c r="R50"/>
  <c r="O51"/>
  <c r="P51"/>
  <c r="Q51"/>
  <c r="R51"/>
  <c r="O52"/>
  <c r="P52"/>
  <c r="Q52"/>
  <c r="R52"/>
  <c r="O53"/>
  <c r="P53"/>
  <c r="Q53"/>
  <c r="R53"/>
  <c r="O54"/>
  <c r="P54"/>
  <c r="Q54"/>
  <c r="R54"/>
  <c r="O55"/>
  <c r="P55"/>
  <c r="Q55"/>
  <c r="R55"/>
  <c r="O56"/>
  <c r="P56"/>
  <c r="Q56"/>
  <c r="R56"/>
  <c r="O57"/>
  <c r="P57"/>
  <c r="Q57"/>
  <c r="R57"/>
  <c r="O58"/>
  <c r="P58"/>
  <c r="Q58"/>
  <c r="R58"/>
  <c r="O59"/>
  <c r="P59"/>
  <c r="Q59"/>
  <c r="R59"/>
  <c r="O60"/>
  <c r="P60"/>
  <c r="Q60"/>
  <c r="R60"/>
  <c r="O61"/>
  <c r="P61"/>
  <c r="Q61"/>
  <c r="R61"/>
  <c r="O62"/>
  <c r="P62"/>
  <c r="Q62"/>
  <c r="R62"/>
  <c r="O63"/>
  <c r="P63"/>
  <c r="Q63"/>
  <c r="R63"/>
  <c r="O64"/>
  <c r="P64"/>
  <c r="Q64"/>
  <c r="R64"/>
  <c r="O65"/>
  <c r="P65"/>
  <c r="Q65"/>
  <c r="R65"/>
  <c r="O66"/>
  <c r="P66"/>
  <c r="Q66"/>
  <c r="R66"/>
  <c r="O67"/>
  <c r="P67"/>
  <c r="Q67"/>
  <c r="R67"/>
  <c r="O68"/>
  <c r="P68"/>
  <c r="Q68"/>
  <c r="R68"/>
  <c r="O69"/>
  <c r="P69"/>
  <c r="Q69"/>
  <c r="R69"/>
  <c r="O70"/>
  <c r="P70"/>
  <c r="Q70"/>
  <c r="R70"/>
  <c r="O71"/>
  <c r="P71"/>
  <c r="Q71"/>
  <c r="R71"/>
  <c r="O72"/>
  <c r="P72"/>
  <c r="Q72"/>
  <c r="R72"/>
  <c r="O73"/>
  <c r="P73"/>
  <c r="Q73"/>
  <c r="R73"/>
  <c r="O74"/>
  <c r="P74"/>
  <c r="Q74"/>
  <c r="R74"/>
  <c r="O75"/>
  <c r="P75"/>
  <c r="Q75"/>
  <c r="R75"/>
  <c r="O76"/>
  <c r="P76"/>
  <c r="Q76"/>
  <c r="R76"/>
  <c r="O77"/>
  <c r="P77"/>
  <c r="Q77"/>
  <c r="R77"/>
  <c r="O78"/>
  <c r="P78"/>
  <c r="Q78"/>
  <c r="R78"/>
  <c r="O79"/>
  <c r="P79"/>
  <c r="Q79"/>
  <c r="R79"/>
  <c r="O80"/>
  <c r="P80"/>
  <c r="Q80"/>
  <c r="R80"/>
  <c r="O81"/>
  <c r="P81"/>
  <c r="Q81"/>
  <c r="R81"/>
  <c r="O82"/>
  <c r="P82"/>
  <c r="Q82"/>
  <c r="R82"/>
  <c r="O83"/>
  <c r="P83"/>
  <c r="Q83"/>
  <c r="R83"/>
  <c r="O84"/>
  <c r="P84"/>
  <c r="Q84"/>
  <c r="R84"/>
  <c r="O85"/>
  <c r="P85"/>
  <c r="Q85"/>
  <c r="R85"/>
  <c r="O86"/>
  <c r="P86"/>
  <c r="Q86"/>
  <c r="R86"/>
  <c r="O87"/>
  <c r="P87"/>
  <c r="Q87"/>
  <c r="R87"/>
  <c r="O88"/>
  <c r="P88"/>
  <c r="Q88"/>
  <c r="R88"/>
  <c r="O89"/>
  <c r="P89"/>
  <c r="Q89"/>
  <c r="R89"/>
  <c r="O90"/>
  <c r="P90"/>
  <c r="Q90"/>
  <c r="R90"/>
  <c r="O91"/>
  <c r="P91"/>
  <c r="Q91"/>
  <c r="R91"/>
  <c r="O92"/>
  <c r="P92"/>
  <c r="Q92"/>
  <c r="R92"/>
  <c r="O93"/>
  <c r="P93"/>
  <c r="Q93"/>
  <c r="R93"/>
  <c r="O94"/>
  <c r="P94"/>
  <c r="Q94"/>
  <c r="R94"/>
  <c r="O95"/>
  <c r="P95"/>
  <c r="Q95"/>
  <c r="R95"/>
  <c r="O96"/>
  <c r="P96"/>
  <c r="Q96"/>
  <c r="R96"/>
  <c r="O97"/>
  <c r="P97"/>
  <c r="Q97"/>
  <c r="R97"/>
  <c r="O98"/>
  <c r="P98"/>
  <c r="Q98"/>
  <c r="R98"/>
  <c r="O99"/>
  <c r="P99"/>
  <c r="Q99"/>
  <c r="R99"/>
  <c r="O100"/>
  <c r="P100"/>
  <c r="Q100"/>
  <c r="R100"/>
  <c r="O101"/>
  <c r="P101"/>
  <c r="Q101"/>
  <c r="R101"/>
  <c r="O102"/>
  <c r="P102"/>
  <c r="Q102"/>
  <c r="R102"/>
  <c r="O103"/>
  <c r="P103"/>
  <c r="Q103"/>
  <c r="R103"/>
  <c r="O104"/>
  <c r="P104"/>
  <c r="Q104"/>
  <c r="R104"/>
  <c r="O105"/>
  <c r="P105"/>
  <c r="Q105"/>
  <c r="R105"/>
  <c r="O106"/>
  <c r="P106"/>
  <c r="Q106"/>
  <c r="R106"/>
  <c r="O107"/>
  <c r="P107"/>
  <c r="Q107"/>
  <c r="R107"/>
  <c r="O108"/>
  <c r="P108"/>
  <c r="Q108"/>
  <c r="R108"/>
  <c r="O109"/>
  <c r="P109"/>
  <c r="Q109"/>
  <c r="R109"/>
  <c r="O110"/>
  <c r="P110"/>
  <c r="Q110"/>
  <c r="R110"/>
  <c r="O111"/>
  <c r="P111"/>
  <c r="Q111"/>
  <c r="R111"/>
  <c r="O112"/>
  <c r="P112"/>
  <c r="Q112"/>
  <c r="R112"/>
  <c r="O113"/>
  <c r="P113"/>
  <c r="Q113"/>
  <c r="R113"/>
  <c r="O114"/>
  <c r="P114"/>
  <c r="Q114"/>
  <c r="R114"/>
  <c r="O115"/>
  <c r="P115"/>
  <c r="Q115"/>
  <c r="R115"/>
  <c r="O116"/>
  <c r="P116"/>
  <c r="Q116"/>
  <c r="R116"/>
  <c r="O117"/>
  <c r="P117"/>
  <c r="Q117"/>
  <c r="R117"/>
  <c r="O118"/>
  <c r="P118"/>
  <c r="Q118"/>
  <c r="R118"/>
  <c r="O119"/>
  <c r="P119"/>
  <c r="Q119"/>
  <c r="R119"/>
  <c r="O120"/>
  <c r="P120"/>
  <c r="Q120"/>
  <c r="R120"/>
  <c r="O121"/>
  <c r="P121"/>
  <c r="Q121"/>
  <c r="R121"/>
  <c r="O122"/>
  <c r="P122"/>
  <c r="Q122"/>
  <c r="R122"/>
  <c r="O123"/>
  <c r="P123"/>
  <c r="Q123"/>
  <c r="R123"/>
  <c r="O124"/>
  <c r="P124"/>
  <c r="Q124"/>
  <c r="R124"/>
  <c r="O125"/>
  <c r="P125"/>
  <c r="Q125"/>
  <c r="R125"/>
  <c r="O126"/>
  <c r="P126"/>
  <c r="Q126"/>
  <c r="R126"/>
  <c r="O127"/>
  <c r="P127"/>
  <c r="Q127"/>
  <c r="R127"/>
  <c r="O128"/>
  <c r="P128"/>
  <c r="Q128"/>
  <c r="R128"/>
  <c r="O129"/>
  <c r="P129"/>
  <c r="Q129"/>
  <c r="R129"/>
  <c r="O130"/>
  <c r="P130"/>
  <c r="Q130"/>
  <c r="R130"/>
  <c r="O131"/>
  <c r="P131"/>
  <c r="Q131"/>
  <c r="R131"/>
  <c r="O132"/>
  <c r="P132"/>
  <c r="Q132"/>
  <c r="R132"/>
  <c r="O133"/>
  <c r="P133"/>
  <c r="Q133"/>
  <c r="R133"/>
  <c r="O134"/>
  <c r="P134"/>
  <c r="Q134"/>
  <c r="R134"/>
  <c r="O135"/>
  <c r="P135"/>
  <c r="Q135"/>
  <c r="R135"/>
  <c r="O136"/>
  <c r="P136"/>
  <c r="Q136"/>
  <c r="R136"/>
  <c r="O137"/>
  <c r="P137"/>
  <c r="Q137"/>
  <c r="R137"/>
  <c r="O138"/>
  <c r="P138"/>
  <c r="Q138"/>
  <c r="R138"/>
  <c r="O139"/>
  <c r="P139"/>
  <c r="Q139"/>
  <c r="R139"/>
  <c r="O140"/>
  <c r="P140"/>
  <c r="Q140"/>
  <c r="R140"/>
  <c r="O141"/>
  <c r="P141"/>
  <c r="Q141"/>
  <c r="R141"/>
  <c r="O142"/>
  <c r="P142"/>
  <c r="Q142"/>
  <c r="R142"/>
  <c r="O143"/>
  <c r="P143"/>
  <c r="Q143"/>
  <c r="R143"/>
  <c r="O144"/>
  <c r="P144"/>
  <c r="Q144"/>
  <c r="R144"/>
  <c r="O145"/>
  <c r="P145"/>
  <c r="Q145"/>
  <c r="R145"/>
  <c r="O146"/>
  <c r="P146"/>
  <c r="Q146"/>
  <c r="R146"/>
  <c r="O147"/>
  <c r="P147"/>
  <c r="Q147"/>
  <c r="R147"/>
  <c r="O148"/>
  <c r="P148"/>
  <c r="Q148"/>
  <c r="R148"/>
  <c r="O149"/>
  <c r="P149"/>
  <c r="Q149"/>
  <c r="R149"/>
  <c r="O150"/>
  <c r="P150"/>
  <c r="Q150"/>
  <c r="R150"/>
  <c r="O151"/>
  <c r="P151"/>
  <c r="Q151"/>
  <c r="R151"/>
  <c r="O152"/>
  <c r="P152"/>
  <c r="Q152"/>
  <c r="R152"/>
  <c r="O153"/>
  <c r="P153"/>
  <c r="Q153"/>
  <c r="R153"/>
  <c r="O154"/>
  <c r="P154"/>
  <c r="Q154"/>
  <c r="R154"/>
  <c r="O155"/>
  <c r="P155"/>
  <c r="Q155"/>
  <c r="R155"/>
  <c r="O156"/>
  <c r="P156"/>
  <c r="Q156"/>
  <c r="R156"/>
  <c r="O157"/>
  <c r="P157"/>
  <c r="Q157"/>
  <c r="R157"/>
  <c r="O158"/>
  <c r="P158"/>
  <c r="Q158"/>
  <c r="R158"/>
  <c r="O159"/>
  <c r="P159"/>
  <c r="Q159"/>
  <c r="R159"/>
  <c r="O160"/>
  <c r="P160"/>
  <c r="Q160"/>
  <c r="R160"/>
  <c r="O161"/>
  <c r="P161"/>
  <c r="Q161"/>
  <c r="R161"/>
  <c r="O162"/>
  <c r="P162"/>
  <c r="Q162"/>
  <c r="R162"/>
  <c r="O163"/>
  <c r="P163"/>
  <c r="Q163"/>
  <c r="R163"/>
  <c r="O164"/>
  <c r="P164"/>
  <c r="Q164"/>
  <c r="R164"/>
  <c r="O165"/>
  <c r="P165"/>
  <c r="Q165"/>
  <c r="R165"/>
  <c r="O166"/>
  <c r="P166"/>
  <c r="Q166"/>
  <c r="R166"/>
  <c r="O167"/>
  <c r="P167"/>
  <c r="Q167"/>
  <c r="R167"/>
  <c r="O168"/>
  <c r="P168"/>
  <c r="Q168"/>
  <c r="R168"/>
  <c r="O169"/>
  <c r="P169"/>
  <c r="Q169"/>
  <c r="R169"/>
  <c r="O170"/>
  <c r="P170"/>
  <c r="Q170"/>
  <c r="R170"/>
  <c r="O171"/>
  <c r="P171"/>
  <c r="Q171"/>
  <c r="R171"/>
  <c r="O172"/>
  <c r="P172"/>
  <c r="Q172"/>
  <c r="R172"/>
  <c r="O173"/>
  <c r="P173"/>
  <c r="Q173"/>
  <c r="R173"/>
  <c r="O174"/>
  <c r="P174"/>
  <c r="Q174"/>
  <c r="R174"/>
  <c r="O175"/>
  <c r="P175"/>
  <c r="Q175"/>
  <c r="R175"/>
  <c r="O176"/>
  <c r="P176"/>
  <c r="Q176"/>
  <c r="R176"/>
  <c r="O177"/>
  <c r="P177"/>
  <c r="Q177"/>
  <c r="R177"/>
  <c r="O178"/>
  <c r="P178"/>
  <c r="Q178"/>
  <c r="R178"/>
  <c r="O179"/>
  <c r="P179"/>
  <c r="Q179"/>
  <c r="R179"/>
  <c r="O180"/>
  <c r="P180"/>
  <c r="Q180"/>
  <c r="R180"/>
  <c r="O181"/>
  <c r="P181"/>
  <c r="Q181"/>
  <c r="R181"/>
  <c r="O182"/>
  <c r="P182"/>
  <c r="Q182"/>
  <c r="R182"/>
  <c r="P13"/>
  <c r="Q13"/>
  <c r="R13"/>
  <c r="O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I21"/>
  <c r="J21"/>
  <c r="K21"/>
  <c r="L21"/>
  <c r="I22"/>
  <c r="J22"/>
  <c r="K22"/>
  <c r="L22"/>
  <c r="I23"/>
  <c r="J23"/>
  <c r="K23"/>
  <c r="L23"/>
  <c r="I24"/>
  <c r="J24"/>
  <c r="K24"/>
  <c r="L24"/>
  <c r="I25"/>
  <c r="J25"/>
  <c r="K25"/>
  <c r="L25"/>
  <c r="I26"/>
  <c r="J26"/>
  <c r="K26"/>
  <c r="L26"/>
  <c r="I27"/>
  <c r="J27"/>
  <c r="K27"/>
  <c r="L27"/>
  <c r="I28"/>
  <c r="J28"/>
  <c r="K28"/>
  <c r="L28"/>
  <c r="I29"/>
  <c r="J29"/>
  <c r="K29"/>
  <c r="L29"/>
  <c r="I30"/>
  <c r="J30"/>
  <c r="K30"/>
  <c r="L30"/>
  <c r="I31"/>
  <c r="J31"/>
  <c r="K31"/>
  <c r="L31"/>
  <c r="I32"/>
  <c r="J32"/>
  <c r="K32"/>
  <c r="L32"/>
  <c r="I33"/>
  <c r="J33"/>
  <c r="K33"/>
  <c r="L33"/>
  <c r="I34"/>
  <c r="J34"/>
  <c r="K34"/>
  <c r="L34"/>
  <c r="I35"/>
  <c r="J35"/>
  <c r="K35"/>
  <c r="L35"/>
  <c r="I36"/>
  <c r="J36"/>
  <c r="K36"/>
  <c r="L36"/>
  <c r="I37"/>
  <c r="J37"/>
  <c r="K37"/>
  <c r="L37"/>
  <c r="I38"/>
  <c r="J38"/>
  <c r="K38"/>
  <c r="L38"/>
  <c r="I39"/>
  <c r="J39"/>
  <c r="K39"/>
  <c r="L39"/>
  <c r="I40"/>
  <c r="J40"/>
  <c r="K40"/>
  <c r="L40"/>
  <c r="I41"/>
  <c r="J41"/>
  <c r="K41"/>
  <c r="L41"/>
  <c r="I42"/>
  <c r="J42"/>
  <c r="K42"/>
  <c r="L42"/>
  <c r="I43"/>
  <c r="J43"/>
  <c r="K43"/>
  <c r="L43"/>
  <c r="I44"/>
  <c r="J44"/>
  <c r="K44"/>
  <c r="L44"/>
  <c r="I45"/>
  <c r="J45"/>
  <c r="K45"/>
  <c r="L45"/>
  <c r="I46"/>
  <c r="J46"/>
  <c r="K46"/>
  <c r="L46"/>
  <c r="I47"/>
  <c r="J47"/>
  <c r="K47"/>
  <c r="L47"/>
  <c r="I48"/>
  <c r="J48"/>
  <c r="K48"/>
  <c r="L48"/>
  <c r="I49"/>
  <c r="J49"/>
  <c r="K49"/>
  <c r="L49"/>
  <c r="I50"/>
  <c r="J50"/>
  <c r="K50"/>
  <c r="L50"/>
  <c r="I51"/>
  <c r="J51"/>
  <c r="K51"/>
  <c r="L51"/>
  <c r="I52"/>
  <c r="J52"/>
  <c r="K52"/>
  <c r="L52"/>
  <c r="I53"/>
  <c r="J53"/>
  <c r="K53"/>
  <c r="L53"/>
  <c r="I54"/>
  <c r="J54"/>
  <c r="K54"/>
  <c r="L54"/>
  <c r="I55"/>
  <c r="J55"/>
  <c r="K55"/>
  <c r="L55"/>
  <c r="I56"/>
  <c r="J56"/>
  <c r="K56"/>
  <c r="L56"/>
  <c r="I57"/>
  <c r="J57"/>
  <c r="K57"/>
  <c r="L57"/>
  <c r="I58"/>
  <c r="J58"/>
  <c r="K58"/>
  <c r="L58"/>
  <c r="I59"/>
  <c r="J59"/>
  <c r="K59"/>
  <c r="L59"/>
  <c r="I60"/>
  <c r="J60"/>
  <c r="K60"/>
  <c r="L60"/>
  <c r="I61"/>
  <c r="J61"/>
  <c r="K61"/>
  <c r="L61"/>
  <c r="I62"/>
  <c r="J62"/>
  <c r="K62"/>
  <c r="L62"/>
  <c r="I63"/>
  <c r="J63"/>
  <c r="K63"/>
  <c r="L63"/>
  <c r="I64"/>
  <c r="J64"/>
  <c r="K64"/>
  <c r="L64"/>
  <c r="I65"/>
  <c r="J65"/>
  <c r="K65"/>
  <c r="L65"/>
  <c r="I66"/>
  <c r="J66"/>
  <c r="K66"/>
  <c r="L66"/>
  <c r="I67"/>
  <c r="J67"/>
  <c r="K67"/>
  <c r="L67"/>
  <c r="I68"/>
  <c r="J68"/>
  <c r="K68"/>
  <c r="L68"/>
  <c r="I69"/>
  <c r="J69"/>
  <c r="K69"/>
  <c r="L69"/>
  <c r="I70"/>
  <c r="J70"/>
  <c r="K70"/>
  <c r="L70"/>
  <c r="I71"/>
  <c r="J71"/>
  <c r="K71"/>
  <c r="L71"/>
  <c r="I72"/>
  <c r="J72"/>
  <c r="K72"/>
  <c r="L72"/>
  <c r="I73"/>
  <c r="J73"/>
  <c r="K73"/>
  <c r="L73"/>
  <c r="I74"/>
  <c r="J74"/>
  <c r="K74"/>
  <c r="L74"/>
  <c r="I75"/>
  <c r="J75"/>
  <c r="K75"/>
  <c r="L75"/>
  <c r="I76"/>
  <c r="J76"/>
  <c r="K76"/>
  <c r="L76"/>
  <c r="I77"/>
  <c r="J77"/>
  <c r="K77"/>
  <c r="L77"/>
  <c r="I78"/>
  <c r="J78"/>
  <c r="K78"/>
  <c r="L78"/>
  <c r="I79"/>
  <c r="J79"/>
  <c r="K79"/>
  <c r="L79"/>
  <c r="I80"/>
  <c r="J80"/>
  <c r="K80"/>
  <c r="L80"/>
  <c r="I81"/>
  <c r="J81"/>
  <c r="K81"/>
  <c r="L81"/>
  <c r="I82"/>
  <c r="J82"/>
  <c r="K82"/>
  <c r="L82"/>
  <c r="I83"/>
  <c r="J83"/>
  <c r="K83"/>
  <c r="L83"/>
  <c r="I84"/>
  <c r="J84"/>
  <c r="K84"/>
  <c r="L84"/>
  <c r="I85"/>
  <c r="J85"/>
  <c r="K85"/>
  <c r="L85"/>
  <c r="I86"/>
  <c r="J86"/>
  <c r="K86"/>
  <c r="L86"/>
  <c r="I87"/>
  <c r="J87"/>
  <c r="K87"/>
  <c r="L87"/>
  <c r="I88"/>
  <c r="J88"/>
  <c r="K88"/>
  <c r="L88"/>
  <c r="I89"/>
  <c r="J89"/>
  <c r="K89"/>
  <c r="L89"/>
  <c r="I90"/>
  <c r="J90"/>
  <c r="K90"/>
  <c r="L90"/>
  <c r="I91"/>
  <c r="J91"/>
  <c r="K91"/>
  <c r="L91"/>
  <c r="I92"/>
  <c r="J92"/>
  <c r="K92"/>
  <c r="L92"/>
  <c r="I93"/>
  <c r="J93"/>
  <c r="K93"/>
  <c r="L93"/>
  <c r="I94"/>
  <c r="J94"/>
  <c r="K94"/>
  <c r="L94"/>
  <c r="I95"/>
  <c r="J95"/>
  <c r="K95"/>
  <c r="L95"/>
  <c r="I96"/>
  <c r="J96"/>
  <c r="K96"/>
  <c r="L96"/>
  <c r="I97"/>
  <c r="J97"/>
  <c r="K97"/>
  <c r="L97"/>
  <c r="I98"/>
  <c r="J98"/>
  <c r="K98"/>
  <c r="L98"/>
  <c r="I99"/>
  <c r="J99"/>
  <c r="K99"/>
  <c r="L99"/>
  <c r="I100"/>
  <c r="J100"/>
  <c r="K100"/>
  <c r="L100"/>
  <c r="I101"/>
  <c r="J101"/>
  <c r="K101"/>
  <c r="L101"/>
  <c r="I102"/>
  <c r="J102"/>
  <c r="K102"/>
  <c r="L102"/>
  <c r="I103"/>
  <c r="J103"/>
  <c r="K103"/>
  <c r="L103"/>
  <c r="I104"/>
  <c r="J104"/>
  <c r="K104"/>
  <c r="L104"/>
  <c r="I105"/>
  <c r="J105"/>
  <c r="K105"/>
  <c r="L105"/>
  <c r="I106"/>
  <c r="J106"/>
  <c r="K106"/>
  <c r="L106"/>
  <c r="I107"/>
  <c r="J107"/>
  <c r="K107"/>
  <c r="L107"/>
  <c r="I108"/>
  <c r="J108"/>
  <c r="K108"/>
  <c r="L108"/>
  <c r="I109"/>
  <c r="J109"/>
  <c r="K109"/>
  <c r="L109"/>
  <c r="I110"/>
  <c r="J110"/>
  <c r="K110"/>
  <c r="L110"/>
  <c r="I111"/>
  <c r="J111"/>
  <c r="K111"/>
  <c r="L111"/>
  <c r="I112"/>
  <c r="J112"/>
  <c r="K112"/>
  <c r="L112"/>
  <c r="I113"/>
  <c r="J113"/>
  <c r="K113"/>
  <c r="L113"/>
  <c r="I114"/>
  <c r="J114"/>
  <c r="K114"/>
  <c r="L114"/>
  <c r="I115"/>
  <c r="J115"/>
  <c r="K115"/>
  <c r="L115"/>
  <c r="I116"/>
  <c r="J116"/>
  <c r="K116"/>
  <c r="L116"/>
  <c r="I117"/>
  <c r="J117"/>
  <c r="K117"/>
  <c r="L117"/>
  <c r="I118"/>
  <c r="J118"/>
  <c r="K118"/>
  <c r="L118"/>
  <c r="I119"/>
  <c r="J119"/>
  <c r="K119"/>
  <c r="L119"/>
  <c r="I120"/>
  <c r="J120"/>
  <c r="K120"/>
  <c r="L120"/>
  <c r="I121"/>
  <c r="J121"/>
  <c r="K121"/>
  <c r="L121"/>
  <c r="I122"/>
  <c r="J122"/>
  <c r="K122"/>
  <c r="L122"/>
  <c r="I123"/>
  <c r="J123"/>
  <c r="K123"/>
  <c r="L123"/>
  <c r="I124"/>
  <c r="J124"/>
  <c r="K124"/>
  <c r="L124"/>
  <c r="I125"/>
  <c r="J125"/>
  <c r="K125"/>
  <c r="L125"/>
  <c r="I126"/>
  <c r="J126"/>
  <c r="K126"/>
  <c r="L126"/>
  <c r="I127"/>
  <c r="J127"/>
  <c r="K127"/>
  <c r="L127"/>
  <c r="I128"/>
  <c r="J128"/>
  <c r="K128"/>
  <c r="L128"/>
  <c r="I129"/>
  <c r="J129"/>
  <c r="K129"/>
  <c r="L129"/>
  <c r="I130"/>
  <c r="J130"/>
  <c r="K130"/>
  <c r="L130"/>
  <c r="I131"/>
  <c r="J131"/>
  <c r="K131"/>
  <c r="L131"/>
  <c r="I132"/>
  <c r="J132"/>
  <c r="K132"/>
  <c r="L132"/>
  <c r="I133"/>
  <c r="J133"/>
  <c r="K133"/>
  <c r="L133"/>
  <c r="I134"/>
  <c r="J134"/>
  <c r="K134"/>
  <c r="L134"/>
  <c r="I135"/>
  <c r="J135"/>
  <c r="K135"/>
  <c r="L135"/>
  <c r="I136"/>
  <c r="J136"/>
  <c r="K136"/>
  <c r="L136"/>
  <c r="I137"/>
  <c r="J137"/>
  <c r="K137"/>
  <c r="L137"/>
  <c r="I138"/>
  <c r="J138"/>
  <c r="K138"/>
  <c r="L138"/>
  <c r="I139"/>
  <c r="J139"/>
  <c r="K139"/>
  <c r="L139"/>
  <c r="I140"/>
  <c r="J140"/>
  <c r="K140"/>
  <c r="L140"/>
  <c r="I141"/>
  <c r="J141"/>
  <c r="K141"/>
  <c r="L141"/>
  <c r="I142"/>
  <c r="J142"/>
  <c r="K142"/>
  <c r="L142"/>
  <c r="I143"/>
  <c r="J143"/>
  <c r="K143"/>
  <c r="L143"/>
  <c r="I144"/>
  <c r="J144"/>
  <c r="K144"/>
  <c r="L144"/>
  <c r="I145"/>
  <c r="J145"/>
  <c r="K145"/>
  <c r="L145"/>
  <c r="I146"/>
  <c r="J146"/>
  <c r="K146"/>
  <c r="L146"/>
  <c r="I147"/>
  <c r="J147"/>
  <c r="K147"/>
  <c r="L147"/>
  <c r="I148"/>
  <c r="J148"/>
  <c r="K148"/>
  <c r="L148"/>
  <c r="I149"/>
  <c r="J149"/>
  <c r="K149"/>
  <c r="L149"/>
  <c r="I150"/>
  <c r="J150"/>
  <c r="K150"/>
  <c r="L150"/>
  <c r="I151"/>
  <c r="J151"/>
  <c r="K151"/>
  <c r="L151"/>
  <c r="I152"/>
  <c r="J152"/>
  <c r="K152"/>
  <c r="L152"/>
  <c r="I153"/>
  <c r="J153"/>
  <c r="K153"/>
  <c r="L153"/>
  <c r="I154"/>
  <c r="J154"/>
  <c r="K154"/>
  <c r="L154"/>
  <c r="I155"/>
  <c r="J155"/>
  <c r="K155"/>
  <c r="L155"/>
  <c r="I156"/>
  <c r="J156"/>
  <c r="K156"/>
  <c r="L156"/>
  <c r="I157"/>
  <c r="J157"/>
  <c r="K157"/>
  <c r="L157"/>
  <c r="I158"/>
  <c r="J158"/>
  <c r="K158"/>
  <c r="L158"/>
  <c r="I159"/>
  <c r="J159"/>
  <c r="K159"/>
  <c r="L159"/>
  <c r="I160"/>
  <c r="J160"/>
  <c r="K160"/>
  <c r="L160"/>
  <c r="I161"/>
  <c r="J161"/>
  <c r="K161"/>
  <c r="L161"/>
  <c r="I162"/>
  <c r="J162"/>
  <c r="K162"/>
  <c r="L162"/>
  <c r="I163"/>
  <c r="J163"/>
  <c r="K163"/>
  <c r="L163"/>
  <c r="I164"/>
  <c r="J164"/>
  <c r="K164"/>
  <c r="L164"/>
  <c r="I165"/>
  <c r="J165"/>
  <c r="K165"/>
  <c r="L165"/>
  <c r="I166"/>
  <c r="J166"/>
  <c r="K166"/>
  <c r="L166"/>
  <c r="I167"/>
  <c r="J167"/>
  <c r="K167"/>
  <c r="L167"/>
  <c r="I168"/>
  <c r="J168"/>
  <c r="K168"/>
  <c r="L168"/>
  <c r="I169"/>
  <c r="J169"/>
  <c r="K169"/>
  <c r="L169"/>
  <c r="I170"/>
  <c r="J170"/>
  <c r="K170"/>
  <c r="L170"/>
  <c r="I171"/>
  <c r="J171"/>
  <c r="K171"/>
  <c r="L171"/>
  <c r="I172"/>
  <c r="J172"/>
  <c r="K172"/>
  <c r="L172"/>
  <c r="I173"/>
  <c r="J173"/>
  <c r="K173"/>
  <c r="L173"/>
  <c r="I174"/>
  <c r="J174"/>
  <c r="K174"/>
  <c r="L174"/>
  <c r="I175"/>
  <c r="J175"/>
  <c r="K175"/>
  <c r="L175"/>
  <c r="I176"/>
  <c r="J176"/>
  <c r="K176"/>
  <c r="L176"/>
  <c r="I177"/>
  <c r="J177"/>
  <c r="K177"/>
  <c r="L177"/>
  <c r="I178"/>
  <c r="J178"/>
  <c r="K178"/>
  <c r="L178"/>
  <c r="I179"/>
  <c r="J179"/>
  <c r="K179"/>
  <c r="L179"/>
  <c r="I180"/>
  <c r="J180"/>
  <c r="K180"/>
  <c r="L180"/>
  <c r="I181"/>
  <c r="J181"/>
  <c r="K181"/>
  <c r="L181"/>
  <c r="I182"/>
  <c r="J182"/>
  <c r="K182"/>
  <c r="L182"/>
  <c r="J13"/>
  <c r="K13"/>
  <c r="L13"/>
  <c r="I13"/>
  <c r="C15" i="3"/>
  <c r="D15"/>
  <c r="E15"/>
  <c r="C16"/>
  <c r="D16"/>
  <c r="E16"/>
  <c r="C17"/>
  <c r="C18"/>
  <c r="D18"/>
  <c r="C19"/>
  <c r="D19"/>
  <c r="E19"/>
  <c r="C20"/>
  <c r="D20"/>
  <c r="E20"/>
  <c r="C21"/>
  <c r="C22"/>
  <c r="D22"/>
  <c r="C23"/>
  <c r="D23"/>
  <c r="E23"/>
  <c r="C24"/>
  <c r="D24"/>
  <c r="E24"/>
  <c r="C25"/>
  <c r="C26"/>
  <c r="D26"/>
  <c r="C27"/>
  <c r="D27"/>
  <c r="E27"/>
  <c r="C28"/>
  <c r="D28"/>
  <c r="E28"/>
  <c r="C29"/>
  <c r="C30"/>
  <c r="D30"/>
  <c r="C31"/>
  <c r="D31"/>
  <c r="E31"/>
  <c r="C32"/>
  <c r="D32"/>
  <c r="E32"/>
  <c r="C33"/>
  <c r="C34"/>
  <c r="D34"/>
  <c r="C35"/>
  <c r="D35"/>
  <c r="E35"/>
  <c r="C36"/>
  <c r="D36"/>
  <c r="E36"/>
  <c r="C37"/>
  <c r="C38"/>
  <c r="D38"/>
  <c r="C39"/>
  <c r="D39"/>
  <c r="E39"/>
  <c r="C40"/>
  <c r="D40"/>
  <c r="E40"/>
  <c r="C41"/>
  <c r="C42"/>
  <c r="D42"/>
  <c r="C43"/>
  <c r="D43"/>
  <c r="E43"/>
  <c r="C44"/>
  <c r="D44"/>
  <c r="E44"/>
  <c r="C45"/>
  <c r="C46"/>
  <c r="D46"/>
  <c r="C47"/>
  <c r="D47"/>
  <c r="E47"/>
  <c r="C48"/>
  <c r="D48"/>
  <c r="E48"/>
  <c r="C49"/>
  <c r="C50"/>
  <c r="D50"/>
  <c r="C51"/>
  <c r="D51"/>
  <c r="E51"/>
  <c r="C52"/>
  <c r="D52"/>
  <c r="E52"/>
  <c r="C53"/>
  <c r="C54"/>
  <c r="D54"/>
  <c r="C55"/>
  <c r="D55"/>
  <c r="E55"/>
  <c r="C56"/>
  <c r="D56"/>
  <c r="E56"/>
  <c r="C57"/>
  <c r="C58"/>
  <c r="D58"/>
  <c r="C59"/>
  <c r="D59"/>
  <c r="E59"/>
  <c r="C60"/>
  <c r="D60"/>
  <c r="E60"/>
  <c r="C61"/>
  <c r="C62"/>
  <c r="D62"/>
  <c r="C63"/>
  <c r="D63"/>
  <c r="E63"/>
  <c r="C64"/>
  <c r="D64"/>
  <c r="E64"/>
  <c r="C65"/>
  <c r="C66"/>
  <c r="D66"/>
  <c r="C67"/>
  <c r="D67"/>
  <c r="E67"/>
  <c r="C68"/>
  <c r="D68"/>
  <c r="E68"/>
  <c r="C69"/>
  <c r="C70"/>
  <c r="D70"/>
  <c r="C71"/>
  <c r="D71"/>
  <c r="E71"/>
  <c r="C72"/>
  <c r="D72"/>
  <c r="E72"/>
  <c r="C73"/>
  <c r="C74"/>
  <c r="D74"/>
  <c r="C75"/>
  <c r="D75"/>
  <c r="E75"/>
  <c r="C76"/>
  <c r="D76"/>
  <c r="E76"/>
  <c r="C77"/>
  <c r="C78"/>
  <c r="D78"/>
  <c r="C79"/>
  <c r="D79"/>
  <c r="E79"/>
  <c r="C80"/>
  <c r="D80"/>
  <c r="E80"/>
  <c r="C81"/>
  <c r="C82"/>
  <c r="D82"/>
  <c r="C83"/>
  <c r="D83"/>
  <c r="E83"/>
  <c r="C84"/>
  <c r="D84"/>
  <c r="E84"/>
  <c r="C85"/>
  <c r="C86"/>
  <c r="D86"/>
  <c r="C87"/>
  <c r="D87"/>
  <c r="E87"/>
  <c r="C88"/>
  <c r="D88"/>
  <c r="E88"/>
  <c r="C89"/>
  <c r="C90"/>
  <c r="D90"/>
  <c r="C91"/>
  <c r="D91"/>
  <c r="E91"/>
  <c r="C92"/>
  <c r="D92"/>
  <c r="E92"/>
  <c r="C93"/>
  <c r="C94"/>
  <c r="D94"/>
  <c r="C95"/>
  <c r="D95"/>
  <c r="E95"/>
  <c r="C96"/>
  <c r="D96"/>
  <c r="E96"/>
  <c r="C97"/>
  <c r="C98"/>
  <c r="D98"/>
  <c r="C99"/>
  <c r="D99"/>
  <c r="E99"/>
  <c r="C100"/>
  <c r="D100"/>
  <c r="E100"/>
  <c r="C101"/>
  <c r="C102"/>
  <c r="D102"/>
  <c r="C103"/>
  <c r="D103"/>
  <c r="E103"/>
  <c r="C104"/>
  <c r="D104"/>
  <c r="E104"/>
  <c r="C105"/>
  <c r="C106"/>
  <c r="D106"/>
  <c r="C107"/>
  <c r="D107"/>
  <c r="E107"/>
  <c r="C108"/>
  <c r="D108"/>
  <c r="E108"/>
  <c r="C109"/>
  <c r="C110"/>
  <c r="D110"/>
  <c r="C111"/>
  <c r="D111"/>
  <c r="E111"/>
  <c r="C112"/>
  <c r="D112"/>
  <c r="E112"/>
  <c r="C113"/>
  <c r="C114"/>
  <c r="D114"/>
  <c r="C115"/>
  <c r="D115"/>
  <c r="E115"/>
  <c r="C116"/>
  <c r="D116"/>
  <c r="E116"/>
  <c r="C117"/>
  <c r="C118"/>
  <c r="D118"/>
  <c r="C119"/>
  <c r="D119"/>
  <c r="E119"/>
  <c r="C120"/>
  <c r="D120"/>
  <c r="E120"/>
  <c r="C121"/>
  <c r="C122"/>
  <c r="D122"/>
  <c r="C123"/>
  <c r="D123"/>
  <c r="E123"/>
  <c r="C124"/>
  <c r="D124"/>
  <c r="E124"/>
  <c r="C125"/>
  <c r="C126"/>
  <c r="D126"/>
  <c r="C127"/>
  <c r="D127"/>
  <c r="E127"/>
  <c r="C128"/>
  <c r="D128"/>
  <c r="E128"/>
  <c r="C129"/>
  <c r="C130"/>
  <c r="D130"/>
  <c r="C131"/>
  <c r="D131"/>
  <c r="E131"/>
  <c r="C132"/>
  <c r="D132"/>
  <c r="E132"/>
  <c r="C133"/>
  <c r="C134"/>
  <c r="D134"/>
  <c r="C135"/>
  <c r="D135"/>
  <c r="E135"/>
  <c r="C136"/>
  <c r="D136"/>
  <c r="E136"/>
  <c r="C137"/>
  <c r="C138"/>
  <c r="D138"/>
  <c r="C139"/>
  <c r="D139"/>
  <c r="E139"/>
  <c r="C140"/>
  <c r="D140"/>
  <c r="E140"/>
  <c r="C141"/>
  <c r="C142"/>
  <c r="D142"/>
  <c r="C143"/>
  <c r="D143"/>
  <c r="E143"/>
  <c r="C144"/>
  <c r="D144"/>
  <c r="E144"/>
  <c r="C145"/>
  <c r="C146"/>
  <c r="D146"/>
  <c r="C147"/>
  <c r="D147"/>
  <c r="E147"/>
  <c r="C148"/>
  <c r="D148"/>
  <c r="E148"/>
  <c r="C149"/>
  <c r="C150"/>
  <c r="D150"/>
  <c r="C151"/>
  <c r="D151"/>
  <c r="E151"/>
  <c r="C152"/>
  <c r="D152"/>
  <c r="E152"/>
  <c r="C153"/>
  <c r="C154"/>
  <c r="D154"/>
  <c r="C155"/>
  <c r="D155"/>
  <c r="E155"/>
  <c r="C156"/>
  <c r="D156"/>
  <c r="E156"/>
  <c r="C157"/>
  <c r="C158"/>
  <c r="D158"/>
  <c r="C159"/>
  <c r="D159"/>
  <c r="E159"/>
  <c r="C160"/>
  <c r="D160"/>
  <c r="E160"/>
  <c r="C161"/>
  <c r="C162"/>
  <c r="D162"/>
  <c r="C163"/>
  <c r="D163"/>
  <c r="E163"/>
  <c r="C164"/>
  <c r="D164"/>
  <c r="E164"/>
  <c r="C165"/>
  <c r="C166"/>
  <c r="D166"/>
  <c r="C167"/>
  <c r="D167"/>
  <c r="E167"/>
  <c r="C168"/>
  <c r="D168"/>
  <c r="E168"/>
  <c r="C169"/>
  <c r="C170"/>
  <c r="D170"/>
  <c r="C171"/>
  <c r="D171"/>
  <c r="E171"/>
  <c r="C172"/>
  <c r="D172"/>
  <c r="E172"/>
  <c r="C173"/>
  <c r="C174"/>
  <c r="D174"/>
  <c r="C175"/>
  <c r="D175"/>
  <c r="E175"/>
  <c r="C176"/>
  <c r="D176"/>
  <c r="E176"/>
  <c r="C177"/>
  <c r="C178"/>
  <c r="D178"/>
  <c r="C179"/>
  <c r="D179"/>
  <c r="E179"/>
  <c r="C180"/>
  <c r="D180"/>
  <c r="E180"/>
  <c r="C181"/>
  <c r="C182"/>
  <c r="D182"/>
  <c r="C183"/>
  <c r="D183"/>
  <c r="E183"/>
  <c r="E14"/>
  <c r="C14"/>
  <c r="D14"/>
  <c r="F14"/>
  <c r="F15"/>
  <c r="F16"/>
  <c r="D17"/>
  <c r="E17"/>
  <c r="F17"/>
  <c r="E18"/>
  <c r="F18"/>
  <c r="F19"/>
  <c r="F20"/>
  <c r="D21"/>
  <c r="E21"/>
  <c r="F21"/>
  <c r="E22"/>
  <c r="F22"/>
  <c r="F23"/>
  <c r="F24"/>
  <c r="D25"/>
  <c r="E25"/>
  <c r="F25"/>
  <c r="E26"/>
  <c r="F26"/>
  <c r="F27"/>
  <c r="F28"/>
  <c r="D29"/>
  <c r="E29"/>
  <c r="F29"/>
  <c r="E30"/>
  <c r="F30"/>
  <c r="F31"/>
  <c r="F32"/>
  <c r="D33"/>
  <c r="E33"/>
  <c r="F33"/>
  <c r="E34"/>
  <c r="F34"/>
  <c r="F35"/>
  <c r="F36"/>
  <c r="D37"/>
  <c r="E37"/>
  <c r="F37"/>
  <c r="E38"/>
  <c r="F38"/>
  <c r="F39"/>
  <c r="F40"/>
  <c r="D41"/>
  <c r="E41"/>
  <c r="F41"/>
  <c r="E42"/>
  <c r="F42"/>
  <c r="F43"/>
  <c r="F44"/>
  <c r="D45"/>
  <c r="E45"/>
  <c r="F45"/>
  <c r="E46"/>
  <c r="F46"/>
  <c r="F47"/>
  <c r="F48"/>
  <c r="D49"/>
  <c r="E49"/>
  <c r="F49"/>
  <c r="E50"/>
  <c r="F50"/>
  <c r="F51"/>
  <c r="F52"/>
  <c r="D53"/>
  <c r="E53"/>
  <c r="F53"/>
  <c r="E54"/>
  <c r="F54"/>
  <c r="F55"/>
  <c r="F56"/>
  <c r="D57"/>
  <c r="E57"/>
  <c r="F57"/>
  <c r="E58"/>
  <c r="F58"/>
  <c r="F59"/>
  <c r="F60"/>
  <c r="D61"/>
  <c r="E61"/>
  <c r="F61"/>
  <c r="E62"/>
  <c r="F62"/>
  <c r="F63"/>
  <c r="F64"/>
  <c r="D65"/>
  <c r="E65"/>
  <c r="F65"/>
  <c r="E66"/>
  <c r="F66"/>
  <c r="F67"/>
  <c r="F68"/>
  <c r="D69"/>
  <c r="E69"/>
  <c r="F69"/>
  <c r="E70"/>
  <c r="F70"/>
  <c r="F71"/>
  <c r="F72"/>
  <c r="D73"/>
  <c r="E73"/>
  <c r="F73"/>
  <c r="E74"/>
  <c r="F74"/>
  <c r="F75"/>
  <c r="F76"/>
  <c r="D77"/>
  <c r="E77"/>
  <c r="F77"/>
  <c r="E78"/>
  <c r="F78"/>
  <c r="F79"/>
  <c r="F80"/>
  <c r="D81"/>
  <c r="E81"/>
  <c r="F81"/>
  <c r="E82"/>
  <c r="F82"/>
  <c r="F83"/>
  <c r="F84"/>
  <c r="D85"/>
  <c r="E85"/>
  <c r="F85"/>
  <c r="E86"/>
  <c r="F86"/>
  <c r="F87"/>
  <c r="F88"/>
  <c r="D89"/>
  <c r="E89"/>
  <c r="F89"/>
  <c r="E90"/>
  <c r="F90"/>
  <c r="F91"/>
  <c r="F92"/>
  <c r="D93"/>
  <c r="E93"/>
  <c r="F93"/>
  <c r="E94"/>
  <c r="F94"/>
  <c r="F95"/>
  <c r="F96"/>
  <c r="D97"/>
  <c r="E97"/>
  <c r="F97"/>
  <c r="E98"/>
  <c r="F98"/>
  <c r="F99"/>
  <c r="F100"/>
  <c r="D101"/>
  <c r="E101"/>
  <c r="F101"/>
  <c r="E102"/>
  <c r="F102"/>
  <c r="F103"/>
  <c r="F104"/>
  <c r="D105"/>
  <c r="E105"/>
  <c r="F105"/>
  <c r="E106"/>
  <c r="F106"/>
  <c r="F107"/>
  <c r="F108"/>
  <c r="D109"/>
  <c r="E109"/>
  <c r="F109"/>
  <c r="E110"/>
  <c r="F110"/>
  <c r="F111"/>
  <c r="F112"/>
  <c r="D113"/>
  <c r="E113"/>
  <c r="F113"/>
  <c r="E114"/>
  <c r="F114"/>
  <c r="F115"/>
  <c r="F116"/>
  <c r="D117"/>
  <c r="E117"/>
  <c r="F117"/>
  <c r="E118"/>
  <c r="F118"/>
  <c r="F119"/>
  <c r="F120"/>
  <c r="D121"/>
  <c r="E121"/>
  <c r="F121"/>
  <c r="E122"/>
  <c r="F122"/>
  <c r="F123"/>
  <c r="F124"/>
  <c r="D125"/>
  <c r="E125"/>
  <c r="F125"/>
  <c r="E126"/>
  <c r="F126"/>
  <c r="F127"/>
  <c r="F128"/>
  <c r="D129"/>
  <c r="E129"/>
  <c r="F129"/>
  <c r="E130"/>
  <c r="F130"/>
  <c r="F131"/>
  <c r="F132"/>
  <c r="D133"/>
  <c r="E133"/>
  <c r="F133"/>
  <c r="E134"/>
  <c r="F134"/>
  <c r="F135"/>
  <c r="F136"/>
  <c r="D137"/>
  <c r="E137"/>
  <c r="F137"/>
  <c r="E138"/>
  <c r="F138"/>
  <c r="F139"/>
  <c r="F140"/>
  <c r="D141"/>
  <c r="E141"/>
  <c r="F141"/>
  <c r="E142"/>
  <c r="F142"/>
  <c r="F143"/>
  <c r="F144"/>
  <c r="D145"/>
  <c r="E145"/>
  <c r="F145"/>
  <c r="E146"/>
  <c r="F146"/>
  <c r="F147"/>
  <c r="F148"/>
  <c r="D149"/>
  <c r="E149"/>
  <c r="F149"/>
  <c r="E150"/>
  <c r="F150"/>
  <c r="F151"/>
  <c r="F152"/>
  <c r="D153"/>
  <c r="E153"/>
  <c r="F153"/>
  <c r="E154"/>
  <c r="F154"/>
  <c r="F155"/>
  <c r="F156"/>
  <c r="D157"/>
  <c r="E157"/>
  <c r="F157"/>
  <c r="E158"/>
  <c r="F158"/>
  <c r="F159"/>
  <c r="F160"/>
  <c r="D161"/>
  <c r="E161"/>
  <c r="F161"/>
  <c r="E162"/>
  <c r="F162"/>
  <c r="F163"/>
  <c r="F164"/>
  <c r="D165"/>
  <c r="E165"/>
  <c r="F165"/>
  <c r="E166"/>
  <c r="F166"/>
  <c r="F167"/>
  <c r="F168"/>
  <c r="D169"/>
  <c r="E169"/>
  <c r="F169"/>
  <c r="E170"/>
  <c r="F170"/>
  <c r="F171"/>
  <c r="F172"/>
  <c r="D173"/>
  <c r="E173"/>
  <c r="F173"/>
  <c r="E174"/>
  <c r="F174"/>
  <c r="F175"/>
  <c r="F176"/>
  <c r="D177"/>
  <c r="E177"/>
  <c r="F177"/>
  <c r="E178"/>
  <c r="F178"/>
  <c r="F179"/>
  <c r="F180"/>
  <c r="D181"/>
  <c r="E181"/>
  <c r="F181"/>
  <c r="E182"/>
  <c r="F182"/>
  <c r="F183"/>
  <c r="D13"/>
  <c r="E13"/>
  <c r="F13"/>
  <c r="C13"/>
  <c r="C7" i="1"/>
  <c r="N13" l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2"/>
  <c r="H13"/>
  <c r="B14" i="3" s="1"/>
  <c r="H14" i="1"/>
  <c r="B15" i="3" s="1"/>
  <c r="H15" i="1"/>
  <c r="B16" i="3" s="1"/>
  <c r="H16" i="1"/>
  <c r="B17" i="3" s="1"/>
  <c r="H17" i="1"/>
  <c r="B18" i="3" s="1"/>
  <c r="H18" i="1"/>
  <c r="B19" i="3" s="1"/>
  <c r="H19" i="1"/>
  <c r="B20" i="3" s="1"/>
  <c r="H20" i="1"/>
  <c r="B21" i="3" s="1"/>
  <c r="H21" i="1"/>
  <c r="B22" i="3" s="1"/>
  <c r="H22" i="1"/>
  <c r="B23" i="3" s="1"/>
  <c r="H23" i="1"/>
  <c r="B24" i="3" s="1"/>
  <c r="H24" i="1"/>
  <c r="B25" i="3" s="1"/>
  <c r="H25" i="1"/>
  <c r="B26" i="3" s="1"/>
  <c r="H26" i="1"/>
  <c r="B27" i="3" s="1"/>
  <c r="H27" i="1"/>
  <c r="B28" i="3" s="1"/>
  <c r="H28" i="1"/>
  <c r="B29" i="3" s="1"/>
  <c r="H29" i="1"/>
  <c r="B30" i="3" s="1"/>
  <c r="H30" i="1"/>
  <c r="B31" i="3" s="1"/>
  <c r="H31" i="1"/>
  <c r="B32" i="3" s="1"/>
  <c r="H32" i="1"/>
  <c r="B33" i="3" s="1"/>
  <c r="H33" i="1"/>
  <c r="B34" i="3" s="1"/>
  <c r="H34" i="1"/>
  <c r="B35" i="3" s="1"/>
  <c r="H35" i="1"/>
  <c r="B36" i="3" s="1"/>
  <c r="H36" i="1"/>
  <c r="B37" i="3" s="1"/>
  <c r="H37" i="1"/>
  <c r="B38" i="3" s="1"/>
  <c r="H38" i="1"/>
  <c r="B39" i="3" s="1"/>
  <c r="H39" i="1"/>
  <c r="B40" i="3" s="1"/>
  <c r="H40" i="1"/>
  <c r="B41" i="3" s="1"/>
  <c r="H41" i="1"/>
  <c r="B42" i="3" s="1"/>
  <c r="H42" i="1"/>
  <c r="B43" i="3" s="1"/>
  <c r="H43" i="1"/>
  <c r="B44" i="3" s="1"/>
  <c r="H44" i="1"/>
  <c r="B45" i="3" s="1"/>
  <c r="H45" i="1"/>
  <c r="B46" i="3" s="1"/>
  <c r="H46" i="1"/>
  <c r="B47" i="3" s="1"/>
  <c r="H47" i="1"/>
  <c r="B48" i="3" s="1"/>
  <c r="H48" i="1"/>
  <c r="B49" i="3" s="1"/>
  <c r="H49" i="1"/>
  <c r="B50" i="3" s="1"/>
  <c r="H50" i="1"/>
  <c r="B51" i="3" s="1"/>
  <c r="H51" i="1"/>
  <c r="B52" i="3" s="1"/>
  <c r="H52" i="1"/>
  <c r="B53" i="3" s="1"/>
  <c r="H53" i="1"/>
  <c r="B54" i="3" s="1"/>
  <c r="H54" i="1"/>
  <c r="B55" i="3" s="1"/>
  <c r="H55" i="1"/>
  <c r="B56" i="3" s="1"/>
  <c r="H56" i="1"/>
  <c r="B57" i="3" s="1"/>
  <c r="H57" i="1"/>
  <c r="B58" i="3" s="1"/>
  <c r="H58" i="1"/>
  <c r="B59" i="3" s="1"/>
  <c r="H59" i="1"/>
  <c r="B60" i="3" s="1"/>
  <c r="H60" i="1"/>
  <c r="B61" i="3" s="1"/>
  <c r="H61" i="1"/>
  <c r="B62" i="3" s="1"/>
  <c r="H62" i="1"/>
  <c r="B63" i="3" s="1"/>
  <c r="H63" i="1"/>
  <c r="B64" i="3" s="1"/>
  <c r="H64" i="1"/>
  <c r="B65" i="3" s="1"/>
  <c r="H65" i="1"/>
  <c r="B66" i="3" s="1"/>
  <c r="H66" i="1"/>
  <c r="B67" i="3" s="1"/>
  <c r="H67" i="1"/>
  <c r="B68" i="3" s="1"/>
  <c r="H68" i="1"/>
  <c r="B69" i="3" s="1"/>
  <c r="H69" i="1"/>
  <c r="B70" i="3" s="1"/>
  <c r="H70" i="1"/>
  <c r="B71" i="3" s="1"/>
  <c r="H71" i="1"/>
  <c r="B72" i="3" s="1"/>
  <c r="H72" i="1"/>
  <c r="B73" i="3" s="1"/>
  <c r="H73" i="1"/>
  <c r="B74" i="3" s="1"/>
  <c r="H74" i="1"/>
  <c r="B75" i="3" s="1"/>
  <c r="H75" i="1"/>
  <c r="B76" i="3" s="1"/>
  <c r="H76" i="1"/>
  <c r="B77" i="3" s="1"/>
  <c r="H77" i="1"/>
  <c r="B78" i="3" s="1"/>
  <c r="H78" i="1"/>
  <c r="B79" i="3" s="1"/>
  <c r="H79" i="1"/>
  <c r="B80" i="3" s="1"/>
  <c r="H80" i="1"/>
  <c r="B81" i="3" s="1"/>
  <c r="H81" i="1"/>
  <c r="B82" i="3" s="1"/>
  <c r="H82" i="1"/>
  <c r="B83" i="3" s="1"/>
  <c r="H83" i="1"/>
  <c r="B84" i="3" s="1"/>
  <c r="H84" i="1"/>
  <c r="B85" i="3" s="1"/>
  <c r="H85" i="1"/>
  <c r="B86" i="3" s="1"/>
  <c r="H86" i="1"/>
  <c r="B87" i="3" s="1"/>
  <c r="H87" i="1"/>
  <c r="B88" i="3" s="1"/>
  <c r="H88" i="1"/>
  <c r="B89" i="3" s="1"/>
  <c r="H89" i="1"/>
  <c r="B90" i="3" s="1"/>
  <c r="H90" i="1"/>
  <c r="B91" i="3" s="1"/>
  <c r="H91" i="1"/>
  <c r="B92" i="3" s="1"/>
  <c r="H92" i="1"/>
  <c r="B93" i="3" s="1"/>
  <c r="H93" i="1"/>
  <c r="B94" i="3" s="1"/>
  <c r="H94" i="1"/>
  <c r="B95" i="3" s="1"/>
  <c r="H95" i="1"/>
  <c r="B96" i="3" s="1"/>
  <c r="H96" i="1"/>
  <c r="B97" i="3" s="1"/>
  <c r="H97" i="1"/>
  <c r="B98" i="3" s="1"/>
  <c r="H98" i="1"/>
  <c r="B99" i="3" s="1"/>
  <c r="H99" i="1"/>
  <c r="B100" i="3" s="1"/>
  <c r="H100" i="1"/>
  <c r="B101" i="3" s="1"/>
  <c r="H101" i="1"/>
  <c r="B102" i="3" s="1"/>
  <c r="H102" i="1"/>
  <c r="B103" i="3" s="1"/>
  <c r="H103" i="1"/>
  <c r="B104" i="3" s="1"/>
  <c r="H104" i="1"/>
  <c r="B105" i="3" s="1"/>
  <c r="H105" i="1"/>
  <c r="B106" i="3" s="1"/>
  <c r="H106" i="1"/>
  <c r="B107" i="3" s="1"/>
  <c r="H107" i="1"/>
  <c r="B108" i="3" s="1"/>
  <c r="H108" i="1"/>
  <c r="B109" i="3" s="1"/>
  <c r="H109" i="1"/>
  <c r="B110" i="3" s="1"/>
  <c r="H110" i="1"/>
  <c r="B111" i="3" s="1"/>
  <c r="H111" i="1"/>
  <c r="B112" i="3" s="1"/>
  <c r="H112" i="1"/>
  <c r="B113" i="3" s="1"/>
  <c r="H113" i="1"/>
  <c r="B114" i="3" s="1"/>
  <c r="H114" i="1"/>
  <c r="B115" i="3" s="1"/>
  <c r="H115" i="1"/>
  <c r="B116" i="3" s="1"/>
  <c r="H116" i="1"/>
  <c r="B117" i="3" s="1"/>
  <c r="H117" i="1"/>
  <c r="B118" i="3" s="1"/>
  <c r="H118" i="1"/>
  <c r="B119" i="3" s="1"/>
  <c r="H119" i="1"/>
  <c r="B120" i="3" s="1"/>
  <c r="H120" i="1"/>
  <c r="B121" i="3" s="1"/>
  <c r="H121" i="1"/>
  <c r="B122" i="3" s="1"/>
  <c r="H122" i="1"/>
  <c r="B123" i="3" s="1"/>
  <c r="H123" i="1"/>
  <c r="B124" i="3" s="1"/>
  <c r="H124" i="1"/>
  <c r="B125" i="3" s="1"/>
  <c r="H125" i="1"/>
  <c r="B126" i="3" s="1"/>
  <c r="H126" i="1"/>
  <c r="B127" i="3" s="1"/>
  <c r="H127" i="1"/>
  <c r="B128" i="3" s="1"/>
  <c r="H128" i="1"/>
  <c r="B129" i="3" s="1"/>
  <c r="H129" i="1"/>
  <c r="B130" i="3" s="1"/>
  <c r="H130" i="1"/>
  <c r="B131" i="3" s="1"/>
  <c r="H131" i="1"/>
  <c r="B132" i="3" s="1"/>
  <c r="H132" i="1"/>
  <c r="B133" i="3" s="1"/>
  <c r="H133" i="1"/>
  <c r="B134" i="3" s="1"/>
  <c r="H134" i="1"/>
  <c r="B135" i="3" s="1"/>
  <c r="H135" i="1"/>
  <c r="B136" i="3" s="1"/>
  <c r="H136" i="1"/>
  <c r="B137" i="3" s="1"/>
  <c r="H137" i="1"/>
  <c r="B138" i="3" s="1"/>
  <c r="H138" i="1"/>
  <c r="B139" i="3" s="1"/>
  <c r="H139" i="1"/>
  <c r="B140" i="3" s="1"/>
  <c r="H140" i="1"/>
  <c r="B141" i="3" s="1"/>
  <c r="H141" i="1"/>
  <c r="B142" i="3" s="1"/>
  <c r="H142" i="1"/>
  <c r="B143" i="3" s="1"/>
  <c r="H143" i="1"/>
  <c r="B144" i="3" s="1"/>
  <c r="H144" i="1"/>
  <c r="B145" i="3" s="1"/>
  <c r="H145" i="1"/>
  <c r="B146" i="3" s="1"/>
  <c r="H146" i="1"/>
  <c r="B147" i="3" s="1"/>
  <c r="H147" i="1"/>
  <c r="B148" i="3" s="1"/>
  <c r="H148" i="1"/>
  <c r="B149" i="3" s="1"/>
  <c r="H149" i="1"/>
  <c r="B150" i="3" s="1"/>
  <c r="H150" i="1"/>
  <c r="B151" i="3" s="1"/>
  <c r="H151" i="1"/>
  <c r="B152" i="3" s="1"/>
  <c r="H152" i="1"/>
  <c r="B153" i="3" s="1"/>
  <c r="H153" i="1"/>
  <c r="B154" i="3" s="1"/>
  <c r="H154" i="1"/>
  <c r="B155" i="3" s="1"/>
  <c r="H155" i="1"/>
  <c r="B156" i="3" s="1"/>
  <c r="H156" i="1"/>
  <c r="B157" i="3" s="1"/>
  <c r="H157" i="1"/>
  <c r="B158" i="3" s="1"/>
  <c r="H158" i="1"/>
  <c r="B159" i="3" s="1"/>
  <c r="H159" i="1"/>
  <c r="B160" i="3" s="1"/>
  <c r="H160" i="1"/>
  <c r="B161" i="3" s="1"/>
  <c r="H161" i="1"/>
  <c r="B162" i="3" s="1"/>
  <c r="H162" i="1"/>
  <c r="B163" i="3" s="1"/>
  <c r="H163" i="1"/>
  <c r="B164" i="3" s="1"/>
  <c r="H164" i="1"/>
  <c r="B165" i="3" s="1"/>
  <c r="H165" i="1"/>
  <c r="B166" i="3" s="1"/>
  <c r="H166" i="1"/>
  <c r="B167" i="3" s="1"/>
  <c r="H167" i="1"/>
  <c r="B168" i="3" s="1"/>
  <c r="H168" i="1"/>
  <c r="B169" i="3" s="1"/>
  <c r="H169" i="1"/>
  <c r="B170" i="3" s="1"/>
  <c r="H170" i="1"/>
  <c r="B171" i="3" s="1"/>
  <c r="H171" i="1"/>
  <c r="B172" i="3" s="1"/>
  <c r="H172" i="1"/>
  <c r="B173" i="3" s="1"/>
  <c r="H173" i="1"/>
  <c r="B174" i="3" s="1"/>
  <c r="H174" i="1"/>
  <c r="B175" i="3" s="1"/>
  <c r="H175" i="1"/>
  <c r="B176" i="3" s="1"/>
  <c r="H176" i="1"/>
  <c r="B177" i="3" s="1"/>
  <c r="H177" i="1"/>
  <c r="B178" i="3" s="1"/>
  <c r="H178" i="1"/>
  <c r="B179" i="3" s="1"/>
  <c r="H179" i="1"/>
  <c r="B180" i="3" s="1"/>
  <c r="H180" i="1"/>
  <c r="B181" i="3" s="1"/>
  <c r="H181" i="1"/>
  <c r="B182" i="3" s="1"/>
  <c r="H182" i="1"/>
  <c r="B183" i="3" s="1"/>
  <c r="H12" i="1"/>
  <c r="B13" i="3" s="1"/>
  <c r="I11" i="1"/>
  <c r="C12" i="3" s="1"/>
  <c r="J11" i="1"/>
  <c r="D12" i="3" s="1"/>
  <c r="K11" i="1"/>
  <c r="E12" i="3" s="1"/>
  <c r="L11" i="1"/>
  <c r="F12" i="3" s="1"/>
  <c r="H11" i="1"/>
  <c r="B12" i="3" s="1"/>
</calcChain>
</file>

<file path=xl/sharedStrings.xml><?xml version="1.0" encoding="utf-8"?>
<sst xmlns="http://schemas.openxmlformats.org/spreadsheetml/2006/main" count="30" uniqueCount="22">
  <si>
    <t>Date</t>
  </si>
  <si>
    <t>Nasdaq</t>
  </si>
  <si>
    <t>FB</t>
  </si>
  <si>
    <t>AAPL</t>
  </si>
  <si>
    <t>BAC</t>
  </si>
  <si>
    <t>Stock Prices</t>
  </si>
  <si>
    <t>Avg.Daily Return</t>
  </si>
  <si>
    <t>Annualized Rate</t>
  </si>
  <si>
    <r>
      <t xml:space="preserve">Daily </t>
    </r>
    <r>
      <rPr>
        <b/>
        <sz val="11"/>
        <color rgb="FFFF0000"/>
        <rFont val="Calibri"/>
        <family val="2"/>
        <scheme val="minor"/>
      </rPr>
      <t>adj.close prices</t>
    </r>
    <r>
      <rPr>
        <sz val="11"/>
        <color rgb="FFFF0000"/>
        <rFont val="Calibri"/>
        <family val="2"/>
        <scheme val="minor"/>
      </rPr>
      <t xml:space="preserve"> from yahoo finance</t>
    </r>
  </si>
  <si>
    <t>Note:</t>
  </si>
  <si>
    <t>Continuously compounded returns are very similar
to simple returns as long as the return is relatively small, which it generally
will be for monthly or daily returns.</t>
  </si>
  <si>
    <t>For modeling and statistical purposes it is often much more convenient
to use continuously compounded returns due to the additivity property of
multiperiod continuously compounded returns</t>
  </si>
  <si>
    <t>http://faculty.washington.edu/ezivot/econ424/returnCalculations.pdf</t>
  </si>
  <si>
    <t>Stock Return(Simple Return)</t>
  </si>
  <si>
    <t>Stock Return(Continuos Return)</t>
  </si>
  <si>
    <t>#Date</t>
  </si>
  <si>
    <t>Daily.Risk</t>
  </si>
  <si>
    <t>Stock Beta</t>
  </si>
  <si>
    <t>Stock Required Rate of Return</t>
  </si>
  <si>
    <t>Annualized Risk</t>
  </si>
  <si>
    <t>Annual Riskfree</t>
  </si>
  <si>
    <t>Annual Market Return</t>
  </si>
</sst>
</file>

<file path=xl/styles.xml><?xml version="1.0" encoding="utf-8"?>
<styleSheet xmlns="http://schemas.openxmlformats.org/spreadsheetml/2006/main">
  <numFmts count="1">
    <numFmt numFmtId="166" formatCode="0.0000%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0" fillId="6" borderId="0" xfId="0" applyFill="1"/>
    <xf numFmtId="0" fontId="0" fillId="6" borderId="0" xfId="0" applyFill="1" applyAlignment="1"/>
    <xf numFmtId="0" fontId="4" fillId="6" borderId="0" xfId="1" applyFill="1" applyAlignment="1" applyProtection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0" fontId="0" fillId="3" borderId="0" xfId="2" applyNumberFormat="1" applyFont="1" applyFill="1" applyAlignment="1">
      <alignment horizontal="center" vertical="center"/>
    </xf>
    <xf numFmtId="166" fontId="0" fillId="3" borderId="0" xfId="2" applyNumberFormat="1" applyFont="1" applyFill="1" applyAlignment="1">
      <alignment horizontal="center" vertical="center"/>
    </xf>
    <xf numFmtId="10" fontId="0" fillId="5" borderId="0" xfId="2" applyNumberFormat="1" applyFont="1" applyFill="1" applyAlignment="1">
      <alignment horizontal="center" vertical="center"/>
    </xf>
    <xf numFmtId="0" fontId="0" fillId="3" borderId="0" xfId="2" applyNumberFormat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aculty.washington.edu/ezivot/econ424/returnCalculations.pdf" TargetMode="External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S190"/>
  <sheetViews>
    <sheetView showGridLines="0" tabSelected="1" zoomScale="85" zoomScaleNormal="85" workbookViewId="0">
      <selection activeCell="I7" sqref="I7"/>
    </sheetView>
  </sheetViews>
  <sheetFormatPr defaultRowHeight="15"/>
  <cols>
    <col min="2" max="2" width="9.7109375" bestFit="1" customWidth="1"/>
    <col min="8" max="8" width="16.42578125" bestFit="1" customWidth="1"/>
    <col min="9" max="9" width="12.42578125" bestFit="1" customWidth="1"/>
    <col min="10" max="10" width="9.28515625" bestFit="1" customWidth="1"/>
    <col min="11" max="11" width="9.85546875" bestFit="1" customWidth="1"/>
    <col min="12" max="12" width="9.28515625" bestFit="1" customWidth="1"/>
    <col min="14" max="14" width="16.42578125" bestFit="1" customWidth="1"/>
    <col min="15" max="15" width="12.85546875" bestFit="1" customWidth="1"/>
  </cols>
  <sheetData>
    <row r="5" spans="2:19">
      <c r="I5" s="14"/>
      <c r="J5" s="14"/>
      <c r="K5" s="14"/>
      <c r="L5" s="14"/>
    </row>
    <row r="6" spans="2:19">
      <c r="I6" s="17"/>
      <c r="J6" s="17"/>
      <c r="K6" s="17"/>
      <c r="L6" s="17"/>
      <c r="N6" s="17"/>
      <c r="O6" s="17"/>
      <c r="P6" s="17"/>
      <c r="Q6" s="17"/>
      <c r="R6" s="17"/>
    </row>
    <row r="7" spans="2:19">
      <c r="B7" s="3" t="s">
        <v>15</v>
      </c>
      <c r="C7" s="25">
        <f>COUNT(B12:B182)</f>
        <v>171</v>
      </c>
      <c r="H7" s="9" t="s">
        <v>7</v>
      </c>
      <c r="I7" s="37">
        <f>I8*365</f>
        <v>5.1836870916122948E-4</v>
      </c>
      <c r="J7" s="37">
        <f t="shared" ref="J7:L7" si="0">J8*365</f>
        <v>8.0927894459627725E-2</v>
      </c>
      <c r="K7" s="37">
        <f t="shared" si="0"/>
        <v>-0.22211650055226601</v>
      </c>
      <c r="L7" s="37">
        <f t="shared" si="0"/>
        <v>0.30098745483959377</v>
      </c>
      <c r="N7" s="9" t="s">
        <v>7</v>
      </c>
      <c r="O7" s="39">
        <f>O8*365</f>
        <v>-1.957091211461388E-2</v>
      </c>
      <c r="P7" s="39">
        <f t="shared" ref="P7:R7" si="1">P8*365</f>
        <v>2.5924540223070145E-2</v>
      </c>
      <c r="Q7" s="39">
        <f t="shared" si="1"/>
        <v>-0.26837880668689629</v>
      </c>
      <c r="R7" s="39">
        <f t="shared" si="1"/>
        <v>0.2529784631218463</v>
      </c>
    </row>
    <row r="8" spans="2:19">
      <c r="B8" s="4" t="s">
        <v>8</v>
      </c>
      <c r="H8" s="9" t="s">
        <v>6</v>
      </c>
      <c r="I8" s="37">
        <f>AVERAGE(I12:I182)</f>
        <v>1.4201882442773409E-6</v>
      </c>
      <c r="J8" s="37">
        <f t="shared" ref="J8:L8" si="2">AVERAGE(J12:J182)</f>
        <v>2.2172025879350061E-4</v>
      </c>
      <c r="K8" s="37">
        <f t="shared" si="2"/>
        <v>-6.085383576774411E-4</v>
      </c>
      <c r="L8" s="37">
        <f t="shared" si="2"/>
        <v>8.2462316394409259E-4</v>
      </c>
      <c r="N8" s="9" t="s">
        <v>6</v>
      </c>
      <c r="O8" s="39">
        <f>AVERAGE(O12:O182)</f>
        <v>-5.3618937300312005E-5</v>
      </c>
      <c r="P8" s="39">
        <f t="shared" ref="P8:R8" si="3">AVERAGE(P12:P182)</f>
        <v>7.1026137597452455E-5</v>
      </c>
      <c r="Q8" s="39">
        <f t="shared" si="3"/>
        <v>-7.3528440188190764E-4</v>
      </c>
      <c r="R8" s="39">
        <f t="shared" si="3"/>
        <v>6.9309167978588032E-4</v>
      </c>
    </row>
    <row r="9" spans="2:19">
      <c r="I9" s="20"/>
      <c r="J9" s="20"/>
      <c r="K9" s="20"/>
      <c r="L9" s="20"/>
      <c r="O9" s="20"/>
      <c r="P9" s="20"/>
      <c r="Q9" s="20"/>
      <c r="R9" s="20"/>
    </row>
    <row r="10" spans="2:19">
      <c r="B10" s="36" t="s">
        <v>5</v>
      </c>
      <c r="C10" s="36"/>
      <c r="D10" s="36"/>
      <c r="E10" s="36"/>
      <c r="F10" s="36"/>
      <c r="H10" s="36" t="s">
        <v>13</v>
      </c>
      <c r="I10" s="36"/>
      <c r="J10" s="36"/>
      <c r="K10" s="36"/>
      <c r="L10" s="36"/>
      <c r="N10" s="36" t="s">
        <v>14</v>
      </c>
      <c r="O10" s="36"/>
      <c r="P10" s="36"/>
      <c r="Q10" s="36"/>
      <c r="R10" s="36"/>
    </row>
    <row r="11" spans="2:19">
      <c r="B11" s="24" t="s">
        <v>0</v>
      </c>
      <c r="C11" s="25" t="s">
        <v>1</v>
      </c>
      <c r="D11" s="25" t="s">
        <v>3</v>
      </c>
      <c r="E11" s="25" t="s">
        <v>4</v>
      </c>
      <c r="F11" s="26" t="s">
        <v>2</v>
      </c>
      <c r="H11" s="27" t="str">
        <f>B11</f>
        <v>Date</v>
      </c>
      <c r="I11" s="28" t="str">
        <f t="shared" ref="I11:L11" si="4">C11</f>
        <v>Nasdaq</v>
      </c>
      <c r="J11" s="28" t="str">
        <f t="shared" si="4"/>
        <v>AAPL</v>
      </c>
      <c r="K11" s="28" t="str">
        <f t="shared" si="4"/>
        <v>BAC</v>
      </c>
      <c r="L11" s="29" t="str">
        <f t="shared" si="4"/>
        <v>FB</v>
      </c>
      <c r="N11" s="30" t="s">
        <v>0</v>
      </c>
      <c r="O11" s="31" t="s">
        <v>1</v>
      </c>
      <c r="P11" s="31" t="s">
        <v>3</v>
      </c>
      <c r="Q11" s="31" t="s">
        <v>4</v>
      </c>
      <c r="R11" s="32" t="s">
        <v>2</v>
      </c>
    </row>
    <row r="12" spans="2:19">
      <c r="B12" s="19">
        <v>42006</v>
      </c>
      <c r="C12" s="20">
        <v>4726.8100590000004</v>
      </c>
      <c r="D12" s="20">
        <v>107.958556</v>
      </c>
      <c r="E12" s="20">
        <v>17.733744000000002</v>
      </c>
      <c r="F12" s="21">
        <v>78.449996999999996</v>
      </c>
      <c r="G12" s="22"/>
      <c r="H12" s="1">
        <f>B12</f>
        <v>42006</v>
      </c>
      <c r="M12" s="22"/>
      <c r="N12" s="1">
        <f>B12</f>
        <v>42006</v>
      </c>
      <c r="S12" s="23"/>
    </row>
    <row r="13" spans="2:19">
      <c r="B13" s="13">
        <v>42009</v>
      </c>
      <c r="C13" s="14">
        <v>4652.5698240000002</v>
      </c>
      <c r="D13" s="14">
        <v>104.91719000000001</v>
      </c>
      <c r="E13" s="14">
        <v>17.218574</v>
      </c>
      <c r="F13" s="15">
        <v>77.190002000000007</v>
      </c>
      <c r="G13" s="22"/>
      <c r="H13" s="1">
        <f t="shared" ref="H13:H76" si="5">B13</f>
        <v>42009</v>
      </c>
      <c r="I13">
        <f>(C13-C12)/C12</f>
        <v>-1.570620229569927E-2</v>
      </c>
      <c r="J13">
        <f t="shared" ref="J13:L13" si="6">(D13-D12)/D12</f>
        <v>-2.8171606889591933E-2</v>
      </c>
      <c r="K13">
        <f t="shared" si="6"/>
        <v>-2.9050267106596396E-2</v>
      </c>
      <c r="L13">
        <f t="shared" si="6"/>
        <v>-1.6061122347780198E-2</v>
      </c>
      <c r="M13" s="22"/>
      <c r="N13" s="1">
        <f t="shared" ref="N13:N76" si="7">B13</f>
        <v>42009</v>
      </c>
      <c r="O13">
        <f>LN(C13/C12)</f>
        <v>-1.5830851591754926E-2</v>
      </c>
      <c r="P13">
        <f t="shared" ref="P13:R13" si="8">LN(D13/D12)</f>
        <v>-2.8576040406470556E-2</v>
      </c>
      <c r="Q13">
        <f t="shared" si="8"/>
        <v>-2.9480580420745108E-2</v>
      </c>
      <c r="R13">
        <f t="shared" si="8"/>
        <v>-1.6191500066268846E-2</v>
      </c>
      <c r="S13" s="23"/>
    </row>
    <row r="14" spans="2:19">
      <c r="B14" s="13">
        <v>42010</v>
      </c>
      <c r="C14" s="14">
        <v>4592.7402339999999</v>
      </c>
      <c r="D14" s="14">
        <v>104.92706699999999</v>
      </c>
      <c r="E14" s="14">
        <v>16.703405</v>
      </c>
      <c r="F14" s="15">
        <v>76.150002000000001</v>
      </c>
      <c r="G14" s="22"/>
      <c r="H14" s="1">
        <f t="shared" si="5"/>
        <v>42010</v>
      </c>
      <c r="I14">
        <f t="shared" ref="I14:I77" si="9">(C14-C13)/C13</f>
        <v>-1.2859471703438593E-2</v>
      </c>
      <c r="J14">
        <f t="shared" ref="J14:J77" si="10">(D14-D13)/D13</f>
        <v>9.4140912466191774E-5</v>
      </c>
      <c r="K14">
        <f t="shared" ref="K14:K77" si="11">(E14-E13)/E13</f>
        <v>-2.9919376598782233E-2</v>
      </c>
      <c r="L14">
        <f t="shared" ref="L14:L77" si="12">(F14-F13)/F13</f>
        <v>-1.3473247480936795E-2</v>
      </c>
      <c r="M14" s="22"/>
      <c r="N14" s="1">
        <f t="shared" si="7"/>
        <v>42010</v>
      </c>
      <c r="O14">
        <f t="shared" ref="O14:O77" si="13">LN(C14/C13)</f>
        <v>-1.2942870457109564E-2</v>
      </c>
      <c r="P14">
        <f t="shared" ref="P14:P77" si="14">LN(D14/D13)</f>
        <v>9.4136481488567192E-5</v>
      </c>
      <c r="Q14">
        <f t="shared" ref="Q14:Q77" si="15">LN(E14/E13)</f>
        <v>-3.0376094030255422E-2</v>
      </c>
      <c r="R14">
        <f t="shared" ref="R14:R77" si="16">LN(F14/F13)</f>
        <v>-1.3564835266731039E-2</v>
      </c>
      <c r="S14" s="23"/>
    </row>
    <row r="15" spans="2:19">
      <c r="B15" s="13">
        <v>42011</v>
      </c>
      <c r="C15" s="14">
        <v>4650.4702150000003</v>
      </c>
      <c r="D15" s="14">
        <v>106.398374</v>
      </c>
      <c r="E15" s="14">
        <v>16.782661999999998</v>
      </c>
      <c r="F15" s="15">
        <v>76.150002000000001</v>
      </c>
      <c r="G15" s="22"/>
      <c r="H15" s="1">
        <f t="shared" si="5"/>
        <v>42011</v>
      </c>
      <c r="I15">
        <f t="shared" si="9"/>
        <v>1.2569833706819746E-2</v>
      </c>
      <c r="J15">
        <f t="shared" si="10"/>
        <v>1.4022187430436898E-2</v>
      </c>
      <c r="K15">
        <f t="shared" si="11"/>
        <v>4.7449606831659989E-3</v>
      </c>
      <c r="L15">
        <f t="shared" si="12"/>
        <v>0</v>
      </c>
      <c r="M15" s="22"/>
      <c r="N15" s="1">
        <f t="shared" si="7"/>
        <v>42011</v>
      </c>
      <c r="O15">
        <f t="shared" si="13"/>
        <v>1.2491489182419527E-2</v>
      </c>
      <c r="P15">
        <f t="shared" si="14"/>
        <v>1.3924786024709203E-2</v>
      </c>
      <c r="Q15">
        <f t="shared" si="15"/>
        <v>4.7337388413546937E-3</v>
      </c>
      <c r="R15">
        <f t="shared" si="16"/>
        <v>0</v>
      </c>
      <c r="S15" s="23"/>
    </row>
    <row r="16" spans="2:19">
      <c r="B16" s="13">
        <v>42012</v>
      </c>
      <c r="C16" s="14">
        <v>4736.1899409999996</v>
      </c>
      <c r="D16" s="14">
        <v>110.486441</v>
      </c>
      <c r="E16" s="14">
        <v>17.129411000000001</v>
      </c>
      <c r="F16" s="15">
        <v>78.180000000000007</v>
      </c>
      <c r="G16" s="22"/>
      <c r="H16" s="1">
        <f t="shared" si="5"/>
        <v>42012</v>
      </c>
      <c r="I16">
        <f t="shared" si="9"/>
        <v>1.8432485756711667E-2</v>
      </c>
      <c r="J16">
        <f t="shared" si="10"/>
        <v>3.8422269498216158E-2</v>
      </c>
      <c r="K16">
        <f t="shared" si="11"/>
        <v>2.0661144221340015E-2</v>
      </c>
      <c r="L16">
        <f t="shared" si="12"/>
        <v>2.6657885051664294E-2</v>
      </c>
      <c r="M16" s="22"/>
      <c r="N16" s="1">
        <f t="shared" si="7"/>
        <v>42012</v>
      </c>
      <c r="O16">
        <f t="shared" si="13"/>
        <v>1.8264666570755449E-2</v>
      </c>
      <c r="P16">
        <f t="shared" si="14"/>
        <v>3.7702512710585293E-2</v>
      </c>
      <c r="Q16">
        <f t="shared" si="15"/>
        <v>2.0450597927016572E-2</v>
      </c>
      <c r="R16">
        <f t="shared" si="16"/>
        <v>2.6308754759685669E-2</v>
      </c>
      <c r="S16" s="23"/>
    </row>
    <row r="17" spans="2:19">
      <c r="B17" s="13">
        <v>42013</v>
      </c>
      <c r="C17" s="14">
        <v>4704.0698240000002</v>
      </c>
      <c r="D17" s="14">
        <v>110.604938</v>
      </c>
      <c r="E17" s="14">
        <v>16.822289000000001</v>
      </c>
      <c r="F17" s="15">
        <v>77.739998</v>
      </c>
      <c r="G17" s="22"/>
      <c r="H17" s="1">
        <f t="shared" si="5"/>
        <v>42013</v>
      </c>
      <c r="I17">
        <f t="shared" si="9"/>
        <v>-6.7818473076731453E-3</v>
      </c>
      <c r="J17">
        <f t="shared" si="10"/>
        <v>1.0725026431071751E-3</v>
      </c>
      <c r="K17">
        <f t="shared" si="11"/>
        <v>-1.7929513163062037E-2</v>
      </c>
      <c r="L17">
        <f t="shared" si="12"/>
        <v>-5.628063443335979E-3</v>
      </c>
      <c r="M17" s="22"/>
      <c r="N17" s="1">
        <f t="shared" si="7"/>
        <v>42013</v>
      </c>
      <c r="O17">
        <f t="shared" si="13"/>
        <v>-6.8049485393853852E-3</v>
      </c>
      <c r="P17">
        <f t="shared" si="14"/>
        <v>1.0719279230365199E-3</v>
      </c>
      <c r="Q17">
        <f t="shared" si="15"/>
        <v>-1.8092194347297683E-2</v>
      </c>
      <c r="R17">
        <f t="shared" si="16"/>
        <v>-5.6439606675136615E-3</v>
      </c>
      <c r="S17" s="23"/>
    </row>
    <row r="18" spans="2:19">
      <c r="B18" s="13">
        <v>42016</v>
      </c>
      <c r="C18" s="14">
        <v>4664.7099609999996</v>
      </c>
      <c r="D18" s="14">
        <v>107.879558</v>
      </c>
      <c r="E18" s="14">
        <v>16.525075999999999</v>
      </c>
      <c r="F18" s="15">
        <v>76.720000999999996</v>
      </c>
      <c r="G18" s="22"/>
      <c r="H18" s="1">
        <f t="shared" si="5"/>
        <v>42016</v>
      </c>
      <c r="I18">
        <f t="shared" si="9"/>
        <v>-8.3671936158744801E-3</v>
      </c>
      <c r="J18">
        <f t="shared" si="10"/>
        <v>-2.4640672010502834E-2</v>
      </c>
      <c r="K18">
        <f t="shared" si="11"/>
        <v>-1.7667809654203587E-2</v>
      </c>
      <c r="L18">
        <f t="shared" si="12"/>
        <v>-1.312062035298745E-2</v>
      </c>
      <c r="M18" s="22"/>
      <c r="N18" s="1">
        <f t="shared" si="7"/>
        <v>42016</v>
      </c>
      <c r="O18">
        <f t="shared" si="13"/>
        <v>-8.4023950761948837E-3</v>
      </c>
      <c r="P18">
        <f t="shared" si="14"/>
        <v>-2.4949334351348405E-2</v>
      </c>
      <c r="Q18">
        <f t="shared" si="15"/>
        <v>-1.7825748456700496E-2</v>
      </c>
      <c r="R18">
        <f t="shared" si="16"/>
        <v>-1.3207456087701696E-2</v>
      </c>
      <c r="S18" s="23"/>
    </row>
    <row r="19" spans="2:19">
      <c r="B19" s="13">
        <v>42017</v>
      </c>
      <c r="C19" s="14">
        <v>4661.5</v>
      </c>
      <c r="D19" s="14">
        <v>108.837391</v>
      </c>
      <c r="E19" s="14">
        <v>16.297212999999999</v>
      </c>
      <c r="F19" s="15">
        <v>76.449996999999996</v>
      </c>
      <c r="G19" s="22"/>
      <c r="H19" s="1">
        <f t="shared" si="5"/>
        <v>42017</v>
      </c>
      <c r="I19">
        <f t="shared" si="9"/>
        <v>-6.8813731761179625E-4</v>
      </c>
      <c r="J19">
        <f t="shared" si="10"/>
        <v>8.8787256618162429E-3</v>
      </c>
      <c r="K19">
        <f t="shared" si="11"/>
        <v>-1.3788922967736988E-2</v>
      </c>
      <c r="L19">
        <f t="shared" si="12"/>
        <v>-3.5193430198208696E-3</v>
      </c>
      <c r="M19" s="22"/>
      <c r="N19" s="1">
        <f t="shared" si="7"/>
        <v>42017</v>
      </c>
      <c r="O19">
        <f t="shared" si="13"/>
        <v>-6.8837419277035074E-4</v>
      </c>
      <c r="P19">
        <f t="shared" si="14"/>
        <v>8.8395415430207614E-3</v>
      </c>
      <c r="Q19">
        <f t="shared" si="15"/>
        <v>-1.3884873220853331E-2</v>
      </c>
      <c r="R19">
        <f t="shared" si="16"/>
        <v>-3.5255504758571594E-3</v>
      </c>
      <c r="S19" s="23"/>
    </row>
    <row r="20" spans="2:19">
      <c r="B20" s="13">
        <v>42018</v>
      </c>
      <c r="C20" s="14">
        <v>4639.3198240000002</v>
      </c>
      <c r="D20" s="14">
        <v>108.42266100000001</v>
      </c>
      <c r="E20" s="14">
        <v>15.891021</v>
      </c>
      <c r="F20" s="15">
        <v>76.279999000000004</v>
      </c>
      <c r="G20" s="22"/>
      <c r="H20" s="1">
        <f t="shared" si="5"/>
        <v>42018</v>
      </c>
      <c r="I20">
        <f t="shared" si="9"/>
        <v>-4.7581628231255701E-3</v>
      </c>
      <c r="J20">
        <f t="shared" si="10"/>
        <v>-3.8105470573067267E-3</v>
      </c>
      <c r="K20">
        <f t="shared" si="11"/>
        <v>-2.4924016149264233E-2</v>
      </c>
      <c r="L20">
        <f t="shared" si="12"/>
        <v>-2.2236495313399758E-3</v>
      </c>
      <c r="M20" s="22"/>
      <c r="N20" s="1">
        <f t="shared" si="7"/>
        <v>42018</v>
      </c>
      <c r="O20">
        <f t="shared" si="13"/>
        <v>-4.7695189169333864E-3</v>
      </c>
      <c r="P20">
        <f t="shared" si="14"/>
        <v>-3.8178256880047673E-3</v>
      </c>
      <c r="Q20">
        <f t="shared" si="15"/>
        <v>-2.5239878866241659E-2</v>
      </c>
      <c r="R20">
        <f t="shared" si="16"/>
        <v>-2.2261255111142744E-3</v>
      </c>
      <c r="S20" s="23"/>
    </row>
    <row r="21" spans="2:19">
      <c r="B21" s="13">
        <v>42019</v>
      </c>
      <c r="C21" s="14">
        <v>4570.8198240000002</v>
      </c>
      <c r="D21" s="14">
        <v>105.480039</v>
      </c>
      <c r="E21" s="14">
        <v>15.058821999999999</v>
      </c>
      <c r="F21" s="15">
        <v>74.050003000000004</v>
      </c>
      <c r="G21" s="22"/>
      <c r="H21" s="1">
        <f t="shared" si="5"/>
        <v>42019</v>
      </c>
      <c r="I21">
        <f t="shared" si="9"/>
        <v>-1.476509544473259E-2</v>
      </c>
      <c r="J21">
        <f t="shared" si="10"/>
        <v>-2.7140285737868027E-2</v>
      </c>
      <c r="K21">
        <f t="shared" si="11"/>
        <v>-5.236913348739524E-2</v>
      </c>
      <c r="L21">
        <f t="shared" si="12"/>
        <v>-2.9234347525358511E-2</v>
      </c>
      <c r="M21" s="22"/>
      <c r="N21" s="1">
        <f t="shared" si="7"/>
        <v>42019</v>
      </c>
      <c r="O21">
        <f t="shared" si="13"/>
        <v>-1.4875184460310678E-2</v>
      </c>
      <c r="P21">
        <f t="shared" si="14"/>
        <v>-2.7515385749819456E-2</v>
      </c>
      <c r="Q21">
        <f t="shared" si="15"/>
        <v>-5.3790233871522368E-2</v>
      </c>
      <c r="R21">
        <f t="shared" si="16"/>
        <v>-2.9670186395648217E-2</v>
      </c>
      <c r="S21" s="23"/>
    </row>
    <row r="22" spans="2:19">
      <c r="B22" s="13">
        <v>42020</v>
      </c>
      <c r="C22" s="14">
        <v>4634.3798829999996</v>
      </c>
      <c r="D22" s="14">
        <v>104.660449</v>
      </c>
      <c r="E22" s="14">
        <v>15.23715</v>
      </c>
      <c r="F22" s="15">
        <v>75.180000000000007</v>
      </c>
      <c r="G22" s="22"/>
      <c r="H22" s="1">
        <f t="shared" si="5"/>
        <v>42020</v>
      </c>
      <c r="I22">
        <f t="shared" si="9"/>
        <v>1.3905614626563204E-2</v>
      </c>
      <c r="J22">
        <f t="shared" si="10"/>
        <v>-7.7700957239881675E-3</v>
      </c>
      <c r="K22">
        <f t="shared" si="11"/>
        <v>1.1842094952712802E-2</v>
      </c>
      <c r="L22">
        <f t="shared" si="12"/>
        <v>1.5259918355438865E-2</v>
      </c>
      <c r="M22" s="22"/>
      <c r="N22" s="1">
        <f t="shared" si="7"/>
        <v>42020</v>
      </c>
      <c r="O22">
        <f t="shared" si="13"/>
        <v>1.380981861424831E-2</v>
      </c>
      <c r="P22">
        <f t="shared" si="14"/>
        <v>-7.8004402063263948E-3</v>
      </c>
      <c r="Q22">
        <f t="shared" si="15"/>
        <v>1.1772526035490385E-2</v>
      </c>
      <c r="R22">
        <f t="shared" si="16"/>
        <v>1.51446569090583E-2</v>
      </c>
      <c r="S22" s="23"/>
    </row>
    <row r="23" spans="2:19">
      <c r="B23" s="13">
        <v>42024</v>
      </c>
      <c r="C23" s="14">
        <v>4654.8500979999999</v>
      </c>
      <c r="D23" s="14">
        <v>107.356207</v>
      </c>
      <c r="E23" s="14">
        <v>15.118264999999999</v>
      </c>
      <c r="F23" s="15">
        <v>76.239998</v>
      </c>
      <c r="G23" s="22"/>
      <c r="H23" s="1">
        <f t="shared" si="5"/>
        <v>42024</v>
      </c>
      <c r="I23">
        <f t="shared" si="9"/>
        <v>4.4170343210512084E-3</v>
      </c>
      <c r="J23">
        <f t="shared" si="10"/>
        <v>2.5757179772848079E-2</v>
      </c>
      <c r="K23">
        <f t="shared" si="11"/>
        <v>-7.802312112173246E-3</v>
      </c>
      <c r="L23">
        <f t="shared" si="12"/>
        <v>1.4099467943601928E-2</v>
      </c>
      <c r="M23" s="22"/>
      <c r="N23" s="1">
        <f t="shared" si="7"/>
        <v>42024</v>
      </c>
      <c r="O23">
        <f t="shared" si="13"/>
        <v>4.4073078558571985E-3</v>
      </c>
      <c r="P23">
        <f t="shared" si="14"/>
        <v>2.5431051850487982E-2</v>
      </c>
      <c r="Q23">
        <f t="shared" si="15"/>
        <v>-7.832909406326553E-3</v>
      </c>
      <c r="R23">
        <f t="shared" si="16"/>
        <v>1.4000994976965742E-2</v>
      </c>
      <c r="S23" s="23"/>
    </row>
    <row r="24" spans="2:19">
      <c r="B24" s="13">
        <v>42025</v>
      </c>
      <c r="C24" s="14">
        <v>4667.419922</v>
      </c>
      <c r="D24" s="14">
        <v>108.175797</v>
      </c>
      <c r="E24" s="14">
        <v>15.266871999999999</v>
      </c>
      <c r="F24" s="15">
        <v>76.739998</v>
      </c>
      <c r="G24" s="22"/>
      <c r="H24" s="1">
        <f t="shared" si="5"/>
        <v>42025</v>
      </c>
      <c r="I24">
        <f t="shared" si="9"/>
        <v>2.7003713836887887E-3</v>
      </c>
      <c r="J24">
        <f t="shared" si="10"/>
        <v>7.6343047402932665E-3</v>
      </c>
      <c r="K24">
        <f t="shared" si="11"/>
        <v>9.8296332284161028E-3</v>
      </c>
      <c r="L24">
        <f t="shared" si="12"/>
        <v>6.5582373178970964E-3</v>
      </c>
      <c r="M24" s="22"/>
      <c r="N24" s="1">
        <f t="shared" si="7"/>
        <v>42025</v>
      </c>
      <c r="O24">
        <f t="shared" si="13"/>
        <v>2.6967319313269912E-3</v>
      </c>
      <c r="P24">
        <f t="shared" si="14"/>
        <v>7.6053109075300456E-3</v>
      </c>
      <c r="Q24">
        <f t="shared" si="15"/>
        <v>9.7816366532362791E-3</v>
      </c>
      <c r="R24">
        <f t="shared" si="16"/>
        <v>6.5368256437806907E-3</v>
      </c>
      <c r="S24" s="23"/>
    </row>
    <row r="25" spans="2:19">
      <c r="B25" s="13">
        <v>42026</v>
      </c>
      <c r="C25" s="14">
        <v>4750.3999020000001</v>
      </c>
      <c r="D25" s="14">
        <v>110.99004499999999</v>
      </c>
      <c r="E25" s="14">
        <v>15.940556000000001</v>
      </c>
      <c r="F25" s="15">
        <v>77.650002000000001</v>
      </c>
      <c r="G25" s="22"/>
      <c r="H25" s="1">
        <f t="shared" si="5"/>
        <v>42026</v>
      </c>
      <c r="I25">
        <f t="shared" si="9"/>
        <v>1.7778554616196384E-2</v>
      </c>
      <c r="J25">
        <f t="shared" si="10"/>
        <v>2.6015505113403434E-2</v>
      </c>
      <c r="K25">
        <f t="shared" si="11"/>
        <v>4.4127179424835787E-2</v>
      </c>
      <c r="L25">
        <f t="shared" si="12"/>
        <v>1.1858275002821874E-2</v>
      </c>
      <c r="M25" s="22"/>
      <c r="N25" s="1">
        <f t="shared" si="7"/>
        <v>42026</v>
      </c>
      <c r="O25">
        <f t="shared" si="13"/>
        <v>1.7622364618716805E-2</v>
      </c>
      <c r="P25">
        <f t="shared" si="14"/>
        <v>2.568285883068936E-2</v>
      </c>
      <c r="Q25">
        <f t="shared" si="15"/>
        <v>4.3181301413517739E-2</v>
      </c>
      <c r="R25">
        <f t="shared" si="16"/>
        <v>1.1788516594517422E-2</v>
      </c>
      <c r="S25" s="23"/>
    </row>
    <row r="26" spans="2:19">
      <c r="B26" s="13">
        <v>42027</v>
      </c>
      <c r="C26" s="14">
        <v>4757.8798829999996</v>
      </c>
      <c r="D26" s="14">
        <v>111.562771</v>
      </c>
      <c r="E26" s="14">
        <v>15.583899000000001</v>
      </c>
      <c r="F26" s="15">
        <v>77.830001999999993</v>
      </c>
      <c r="G26" s="22"/>
      <c r="H26" s="1">
        <f t="shared" si="5"/>
        <v>42027</v>
      </c>
      <c r="I26">
        <f t="shared" si="9"/>
        <v>1.5746002766736115E-3</v>
      </c>
      <c r="J26">
        <f t="shared" si="10"/>
        <v>5.1601564807006155E-3</v>
      </c>
      <c r="K26">
        <f t="shared" si="11"/>
        <v>-2.237418820272017E-2</v>
      </c>
      <c r="L26">
        <f t="shared" si="12"/>
        <v>2.3180939518841559E-3</v>
      </c>
      <c r="M26" s="22"/>
      <c r="N26" s="1">
        <f t="shared" si="7"/>
        <v>42027</v>
      </c>
      <c r="O26">
        <f t="shared" si="13"/>
        <v>1.5733618934599474E-3</v>
      </c>
      <c r="P26">
        <f t="shared" si="14"/>
        <v>5.1468884969229764E-3</v>
      </c>
      <c r="Q26">
        <f t="shared" si="15"/>
        <v>-2.2628287683741935E-2</v>
      </c>
      <c r="R26">
        <f t="shared" si="16"/>
        <v>2.3154113170324336E-3</v>
      </c>
      <c r="S26" s="23"/>
    </row>
    <row r="27" spans="2:19">
      <c r="B27" s="13">
        <v>42030</v>
      </c>
      <c r="C27" s="14">
        <v>4771.7597660000001</v>
      </c>
      <c r="D27" s="14">
        <v>111.68126100000001</v>
      </c>
      <c r="E27" s="14">
        <v>15.702785</v>
      </c>
      <c r="F27" s="15">
        <v>77.5</v>
      </c>
      <c r="G27" s="22"/>
      <c r="H27" s="1">
        <f t="shared" si="5"/>
        <v>42030</v>
      </c>
      <c r="I27">
        <f t="shared" si="9"/>
        <v>2.9172411539000005E-3</v>
      </c>
      <c r="J27">
        <f t="shared" si="10"/>
        <v>1.0620926581324196E-3</v>
      </c>
      <c r="K27">
        <f t="shared" si="11"/>
        <v>7.6287712080269398E-3</v>
      </c>
      <c r="L27">
        <f t="shared" si="12"/>
        <v>-4.2400358668883663E-3</v>
      </c>
      <c r="M27" s="22"/>
      <c r="N27" s="1">
        <f t="shared" si="7"/>
        <v>42030</v>
      </c>
      <c r="O27">
        <f t="shared" si="13"/>
        <v>2.91299426338941E-3</v>
      </c>
      <c r="P27">
        <f t="shared" si="14"/>
        <v>1.0615290367686071E-3</v>
      </c>
      <c r="Q27">
        <f t="shared" si="15"/>
        <v>7.5998192847911046E-3</v>
      </c>
      <c r="R27">
        <f t="shared" si="16"/>
        <v>-4.2490503090270703E-3</v>
      </c>
      <c r="S27" s="23"/>
    </row>
    <row r="28" spans="2:19">
      <c r="B28" s="13">
        <v>42031</v>
      </c>
      <c r="C28" s="14">
        <v>4681.5</v>
      </c>
      <c r="D28" s="14">
        <v>107.770937</v>
      </c>
      <c r="E28" s="14">
        <v>15.484828</v>
      </c>
      <c r="F28" s="15">
        <v>75.779999000000004</v>
      </c>
      <c r="G28" s="22"/>
      <c r="H28" s="1">
        <f t="shared" si="5"/>
        <v>42031</v>
      </c>
      <c r="I28">
        <f t="shared" si="9"/>
        <v>-1.8915404468415168E-2</v>
      </c>
      <c r="J28">
        <f t="shared" si="10"/>
        <v>-3.5013250790569085E-2</v>
      </c>
      <c r="K28">
        <f t="shared" si="11"/>
        <v>-1.3880149285620364E-2</v>
      </c>
      <c r="L28">
        <f t="shared" si="12"/>
        <v>-2.2193561290322534E-2</v>
      </c>
      <c r="M28" s="22"/>
      <c r="N28" s="1">
        <f t="shared" si="7"/>
        <v>42031</v>
      </c>
      <c r="O28">
        <f t="shared" si="13"/>
        <v>-1.9096589157558994E-2</v>
      </c>
      <c r="P28">
        <f t="shared" si="14"/>
        <v>-3.5640909126618242E-2</v>
      </c>
      <c r="Q28">
        <f t="shared" si="15"/>
        <v>-1.3977379317740991E-2</v>
      </c>
      <c r="R28">
        <f t="shared" si="16"/>
        <v>-2.2443543964940603E-2</v>
      </c>
      <c r="S28" s="23"/>
    </row>
    <row r="29" spans="2:19">
      <c r="B29" s="13">
        <v>42032</v>
      </c>
      <c r="C29" s="14">
        <v>4637.9902339999999</v>
      </c>
      <c r="D29" s="14">
        <v>113.86353800000001</v>
      </c>
      <c r="E29" s="14">
        <v>15.058821999999999</v>
      </c>
      <c r="F29" s="15">
        <v>76.239998</v>
      </c>
      <c r="G29" s="22"/>
      <c r="H29" s="1">
        <f t="shared" si="5"/>
        <v>42032</v>
      </c>
      <c r="I29">
        <f t="shared" si="9"/>
        <v>-9.29397970735878E-3</v>
      </c>
      <c r="J29">
        <f t="shared" si="10"/>
        <v>5.6532875834604666E-2</v>
      </c>
      <c r="K29">
        <f t="shared" si="11"/>
        <v>-2.7511187079378666E-2</v>
      </c>
      <c r="L29">
        <f t="shared" si="12"/>
        <v>6.0701901038557188E-3</v>
      </c>
      <c r="M29" s="22"/>
      <c r="N29" s="1">
        <f t="shared" si="7"/>
        <v>42032</v>
      </c>
      <c r="O29">
        <f t="shared" si="13"/>
        <v>-9.3374382146704012E-3</v>
      </c>
      <c r="P29">
        <f t="shared" si="14"/>
        <v>5.4992675275209853E-2</v>
      </c>
      <c r="Q29">
        <f t="shared" si="15"/>
        <v>-2.7896706979226252E-2</v>
      </c>
      <c r="R29">
        <f t="shared" si="16"/>
        <v>6.0518407186370667E-3</v>
      </c>
      <c r="S29" s="23"/>
    </row>
    <row r="30" spans="2:19">
      <c r="B30" s="13">
        <v>42033</v>
      </c>
      <c r="C30" s="14">
        <v>4683.4101559999999</v>
      </c>
      <c r="D30" s="14">
        <v>117.408509</v>
      </c>
      <c r="E30" s="14">
        <v>15.286686</v>
      </c>
      <c r="F30" s="15">
        <v>78</v>
      </c>
      <c r="G30" s="22"/>
      <c r="H30" s="1">
        <f t="shared" si="5"/>
        <v>42033</v>
      </c>
      <c r="I30">
        <f t="shared" si="9"/>
        <v>9.7930180333363863E-3</v>
      </c>
      <c r="J30">
        <f t="shared" si="10"/>
        <v>3.1133504739682245E-2</v>
      </c>
      <c r="K30">
        <f t="shared" si="11"/>
        <v>1.5131595286802666E-2</v>
      </c>
      <c r="L30">
        <f t="shared" si="12"/>
        <v>2.3085021591947051E-2</v>
      </c>
      <c r="M30" s="22"/>
      <c r="N30" s="1">
        <f t="shared" si="7"/>
        <v>42033</v>
      </c>
      <c r="O30">
        <f t="shared" si="13"/>
        <v>9.7453772113441726E-3</v>
      </c>
      <c r="P30">
        <f t="shared" si="14"/>
        <v>3.0658687184802028E-2</v>
      </c>
      <c r="Q30">
        <f t="shared" si="15"/>
        <v>1.5018254618716909E-2</v>
      </c>
      <c r="R30">
        <f t="shared" si="16"/>
        <v>2.282259357659408E-2</v>
      </c>
      <c r="S30" s="23"/>
    </row>
    <row r="31" spans="2:19">
      <c r="B31" s="13">
        <v>42034</v>
      </c>
      <c r="C31" s="14">
        <v>4635.2402339999999</v>
      </c>
      <c r="D31" s="14">
        <v>115.690337</v>
      </c>
      <c r="E31" s="14">
        <v>15.009285999999999</v>
      </c>
      <c r="F31" s="15">
        <v>75.910004000000001</v>
      </c>
      <c r="G31" s="22"/>
      <c r="H31" s="1">
        <f t="shared" si="5"/>
        <v>42034</v>
      </c>
      <c r="I31">
        <f t="shared" si="9"/>
        <v>-1.0285223885054932E-2</v>
      </c>
      <c r="J31">
        <f t="shared" si="10"/>
        <v>-1.4634135248238232E-2</v>
      </c>
      <c r="K31">
        <f t="shared" si="11"/>
        <v>-1.814650997606676E-2</v>
      </c>
      <c r="L31">
        <f t="shared" si="12"/>
        <v>-2.6794820512820505E-2</v>
      </c>
      <c r="M31" s="22"/>
      <c r="N31" s="1">
        <f t="shared" si="7"/>
        <v>42034</v>
      </c>
      <c r="O31">
        <f t="shared" si="13"/>
        <v>-1.0338482298100025E-2</v>
      </c>
      <c r="P31">
        <f t="shared" si="14"/>
        <v>-1.4742270479227397E-2</v>
      </c>
      <c r="Q31">
        <f t="shared" si="15"/>
        <v>-1.8313177253402535E-2</v>
      </c>
      <c r="R31">
        <f t="shared" si="16"/>
        <v>-2.7160345966936509E-2</v>
      </c>
      <c r="S31" s="23"/>
    </row>
    <row r="32" spans="2:19">
      <c r="B32" s="13">
        <v>42037</v>
      </c>
      <c r="C32" s="14">
        <v>4676.6899409999996</v>
      </c>
      <c r="D32" s="14">
        <v>117.141891</v>
      </c>
      <c r="E32" s="14">
        <v>15.316407</v>
      </c>
      <c r="F32" s="15">
        <v>74.989998</v>
      </c>
      <c r="G32" s="22"/>
      <c r="H32" s="1">
        <f t="shared" si="5"/>
        <v>42037</v>
      </c>
      <c r="I32">
        <f t="shared" si="9"/>
        <v>8.9422996236444389E-3</v>
      </c>
      <c r="J32">
        <f t="shared" si="10"/>
        <v>1.2546890584301794E-2</v>
      </c>
      <c r="K32">
        <f t="shared" si="11"/>
        <v>2.0462065950372352E-2</v>
      </c>
      <c r="L32">
        <f t="shared" si="12"/>
        <v>-1.211969373628278E-2</v>
      </c>
      <c r="M32" s="22"/>
      <c r="N32" s="1">
        <f t="shared" si="7"/>
        <v>42037</v>
      </c>
      <c r="O32">
        <f t="shared" si="13"/>
        <v>8.9025540312965765E-3</v>
      </c>
      <c r="P32">
        <f t="shared" si="14"/>
        <v>1.2468830614403344E-2</v>
      </c>
      <c r="Q32">
        <f t="shared" si="15"/>
        <v>2.0255530553712552E-2</v>
      </c>
      <c r="R32">
        <f t="shared" si="16"/>
        <v>-1.2193736079580174E-2</v>
      </c>
      <c r="S32" s="23"/>
    </row>
    <row r="33" spans="2:19">
      <c r="B33" s="13">
        <v>42038</v>
      </c>
      <c r="C33" s="14">
        <v>4727.7402339999999</v>
      </c>
      <c r="D33" s="14">
        <v>117.16164499999999</v>
      </c>
      <c r="E33" s="14">
        <v>15.742414</v>
      </c>
      <c r="F33" s="15">
        <v>75.400002000000001</v>
      </c>
      <c r="G33" s="22"/>
      <c r="H33" s="1">
        <f t="shared" si="5"/>
        <v>42038</v>
      </c>
      <c r="I33">
        <f t="shared" si="9"/>
        <v>1.0915902838126648E-2</v>
      </c>
      <c r="J33">
        <f t="shared" si="10"/>
        <v>1.6863309812876278E-4</v>
      </c>
      <c r="K33">
        <f t="shared" si="11"/>
        <v>2.7813768594684134E-2</v>
      </c>
      <c r="L33">
        <f t="shared" si="12"/>
        <v>5.4674491390171885E-3</v>
      </c>
      <c r="M33" s="22"/>
      <c r="N33" s="1">
        <f t="shared" si="7"/>
        <v>42038</v>
      </c>
      <c r="O33">
        <f t="shared" si="13"/>
        <v>1.0856754420372967E-2</v>
      </c>
      <c r="P33">
        <f t="shared" si="14"/>
        <v>1.6861888116614208E-4</v>
      </c>
      <c r="Q33">
        <f t="shared" si="15"/>
        <v>2.7433991667120544E-2</v>
      </c>
      <c r="R33">
        <f t="shared" si="16"/>
        <v>5.4525568960340325E-3</v>
      </c>
      <c r="S33" s="23"/>
    </row>
    <row r="34" spans="2:19">
      <c r="B34" s="13">
        <v>42039</v>
      </c>
      <c r="C34" s="14">
        <v>4716.7001950000003</v>
      </c>
      <c r="D34" s="14">
        <v>118.060226</v>
      </c>
      <c r="E34" s="14">
        <v>15.643342000000001</v>
      </c>
      <c r="F34" s="15">
        <v>75.629997000000003</v>
      </c>
      <c r="G34" s="22"/>
      <c r="H34" s="1">
        <f t="shared" si="5"/>
        <v>42039</v>
      </c>
      <c r="I34">
        <f t="shared" si="9"/>
        <v>-2.3351619280188069E-3</v>
      </c>
      <c r="J34">
        <f t="shared" si="10"/>
        <v>7.6695833350582197E-3</v>
      </c>
      <c r="K34">
        <f t="shared" si="11"/>
        <v>-6.2933168953630365E-3</v>
      </c>
      <c r="L34">
        <f t="shared" si="12"/>
        <v>3.0503314840761198E-3</v>
      </c>
      <c r="M34" s="22"/>
      <c r="N34" s="1">
        <f t="shared" si="7"/>
        <v>42039</v>
      </c>
      <c r="O34">
        <f t="shared" si="13"/>
        <v>-2.3378926706129457E-3</v>
      </c>
      <c r="P34">
        <f t="shared" si="14"/>
        <v>7.640321602420448E-3</v>
      </c>
      <c r="Q34">
        <f t="shared" si="15"/>
        <v>-6.313203292305016E-3</v>
      </c>
      <c r="R34">
        <f t="shared" si="16"/>
        <v>3.0456886620295934E-3</v>
      </c>
      <c r="S34" s="23"/>
    </row>
    <row r="35" spans="2:19">
      <c r="B35" s="13">
        <v>42040</v>
      </c>
      <c r="C35" s="14">
        <v>4765.1000979999999</v>
      </c>
      <c r="D35" s="14">
        <v>118.902885</v>
      </c>
      <c r="E35" s="14">
        <v>15.821671</v>
      </c>
      <c r="F35" s="15">
        <v>75.610000999999997</v>
      </c>
      <c r="G35" s="22"/>
      <c r="H35" s="1">
        <f t="shared" si="5"/>
        <v>42040</v>
      </c>
      <c r="I35">
        <f t="shared" si="9"/>
        <v>1.0261390590673219E-2</v>
      </c>
      <c r="J35">
        <f t="shared" si="10"/>
        <v>7.1375350408019516E-3</v>
      </c>
      <c r="K35">
        <f t="shared" si="11"/>
        <v>1.1399674059417721E-2</v>
      </c>
      <c r="L35">
        <f t="shared" si="12"/>
        <v>-2.6439244735136137E-4</v>
      </c>
      <c r="M35" s="22"/>
      <c r="N35" s="1">
        <f t="shared" si="7"/>
        <v>42040</v>
      </c>
      <c r="O35">
        <f t="shared" si="13"/>
        <v>1.0209099934584206E-2</v>
      </c>
      <c r="P35">
        <f t="shared" si="14"/>
        <v>7.1121833982512777E-3</v>
      </c>
      <c r="Q35">
        <f t="shared" si="15"/>
        <v>1.1335187396952301E-2</v>
      </c>
      <c r="R35">
        <f t="shared" si="16"/>
        <v>-2.6442740519629559E-4</v>
      </c>
      <c r="S35" s="23"/>
    </row>
    <row r="36" spans="2:19">
      <c r="B36" s="13">
        <v>42041</v>
      </c>
      <c r="C36" s="14">
        <v>4744.3999020000001</v>
      </c>
      <c r="D36" s="14">
        <v>117.901617</v>
      </c>
      <c r="E36" s="14">
        <v>16.336839999999999</v>
      </c>
      <c r="F36" s="15">
        <v>74.470000999999996</v>
      </c>
      <c r="G36" s="22"/>
      <c r="H36" s="1">
        <f t="shared" si="5"/>
        <v>42041</v>
      </c>
      <c r="I36">
        <f t="shared" si="9"/>
        <v>-4.3441261619431735E-3</v>
      </c>
      <c r="J36">
        <f t="shared" si="10"/>
        <v>-8.4208890305731109E-3</v>
      </c>
      <c r="K36">
        <f t="shared" si="11"/>
        <v>3.2560972858050104E-2</v>
      </c>
      <c r="L36">
        <f t="shared" si="12"/>
        <v>-1.5077370518749241E-2</v>
      </c>
      <c r="M36" s="22"/>
      <c r="N36" s="1">
        <f t="shared" si="7"/>
        <v>42041</v>
      </c>
      <c r="O36">
        <f t="shared" si="13"/>
        <v>-4.3535892939691612E-3</v>
      </c>
      <c r="P36">
        <f t="shared" si="14"/>
        <v>-8.4565450278384358E-3</v>
      </c>
      <c r="Q36">
        <f t="shared" si="15"/>
        <v>3.204209772499949E-2</v>
      </c>
      <c r="R36">
        <f t="shared" si="16"/>
        <v>-1.5192189645162023E-2</v>
      </c>
      <c r="S36" s="23"/>
    </row>
    <row r="37" spans="2:19">
      <c r="B37" s="13">
        <v>42044</v>
      </c>
      <c r="C37" s="14">
        <v>4726.0097660000001</v>
      </c>
      <c r="D37" s="14">
        <v>118.684787</v>
      </c>
      <c r="E37" s="14">
        <v>16.198141</v>
      </c>
      <c r="F37" s="15">
        <v>74.440002000000007</v>
      </c>
      <c r="G37" s="22"/>
      <c r="H37" s="1">
        <f t="shared" si="5"/>
        <v>42044</v>
      </c>
      <c r="I37">
        <f t="shared" si="9"/>
        <v>-3.8761774681446287E-3</v>
      </c>
      <c r="J37">
        <f t="shared" si="10"/>
        <v>6.6425721709991335E-3</v>
      </c>
      <c r="K37">
        <f t="shared" si="11"/>
        <v>-8.4899527693237508E-3</v>
      </c>
      <c r="L37">
        <f t="shared" si="12"/>
        <v>-4.0283335030423127E-4</v>
      </c>
      <c r="M37" s="22"/>
      <c r="N37" s="1">
        <f t="shared" si="7"/>
        <v>42044</v>
      </c>
      <c r="O37">
        <f t="shared" si="13"/>
        <v>-3.8837093135063385E-3</v>
      </c>
      <c r="P37">
        <f t="shared" si="14"/>
        <v>6.6206075027524531E-3</v>
      </c>
      <c r="Q37">
        <f t="shared" si="15"/>
        <v>-8.5261977093559951E-3</v>
      </c>
      <c r="R37">
        <f t="shared" si="16"/>
        <v>-4.029145094547536E-4</v>
      </c>
      <c r="S37" s="23"/>
    </row>
    <row r="38" spans="2:19">
      <c r="B38" s="13">
        <v>42045</v>
      </c>
      <c r="C38" s="14">
        <v>4787.6401370000003</v>
      </c>
      <c r="D38" s="14">
        <v>120.964894</v>
      </c>
      <c r="E38" s="14">
        <v>16.267491</v>
      </c>
      <c r="F38" s="15">
        <v>75.190002000000007</v>
      </c>
      <c r="G38" s="22"/>
      <c r="H38" s="1">
        <f t="shared" si="5"/>
        <v>42045</v>
      </c>
      <c r="I38">
        <f t="shared" si="9"/>
        <v>1.3040677876584861E-2</v>
      </c>
      <c r="J38">
        <f t="shared" si="10"/>
        <v>1.9211451253647201E-2</v>
      </c>
      <c r="K38">
        <f t="shared" si="11"/>
        <v>4.2813554962881249E-3</v>
      </c>
      <c r="L38">
        <f t="shared" si="12"/>
        <v>1.0075228101149164E-2</v>
      </c>
      <c r="M38" s="22"/>
      <c r="N38" s="1">
        <f t="shared" si="7"/>
        <v>42045</v>
      </c>
      <c r="O38">
        <f t="shared" si="13"/>
        <v>1.2956380310849688E-2</v>
      </c>
      <c r="P38">
        <f t="shared" si="14"/>
        <v>1.9029241304087226E-2</v>
      </c>
      <c r="Q38">
        <f t="shared" si="15"/>
        <v>4.2722165692238257E-3</v>
      </c>
      <c r="R38">
        <f t="shared" si="16"/>
        <v>1.0024811347891665E-2</v>
      </c>
      <c r="S38" s="23"/>
    </row>
    <row r="39" spans="2:19">
      <c r="B39" s="13">
        <v>42046</v>
      </c>
      <c r="C39" s="14">
        <v>4801.1801759999998</v>
      </c>
      <c r="D39" s="14">
        <v>123.800164</v>
      </c>
      <c r="E39" s="14">
        <v>16.208048999999999</v>
      </c>
      <c r="F39" s="15">
        <v>76.510002</v>
      </c>
      <c r="G39" s="22"/>
      <c r="H39" s="1">
        <f t="shared" si="5"/>
        <v>42046</v>
      </c>
      <c r="I39">
        <f t="shared" si="9"/>
        <v>2.8281237963895703E-3</v>
      </c>
      <c r="J39">
        <f t="shared" si="10"/>
        <v>2.3438783817724788E-2</v>
      </c>
      <c r="K39">
        <f t="shared" si="11"/>
        <v>-3.6540361387014547E-3</v>
      </c>
      <c r="L39">
        <f t="shared" si="12"/>
        <v>1.7555525533833514E-2</v>
      </c>
      <c r="M39" s="22"/>
      <c r="N39" s="1">
        <f t="shared" si="7"/>
        <v>42046</v>
      </c>
      <c r="O39">
        <f t="shared" si="13"/>
        <v>2.8241321783747117E-3</v>
      </c>
      <c r="P39">
        <f t="shared" si="14"/>
        <v>2.3168313698066482E-2</v>
      </c>
      <c r="Q39">
        <f t="shared" si="15"/>
        <v>-3.6607284363250115E-3</v>
      </c>
      <c r="R39">
        <f t="shared" si="16"/>
        <v>1.7403207394916909E-2</v>
      </c>
      <c r="S39" s="23"/>
    </row>
    <row r="40" spans="2:19">
      <c r="B40" s="13">
        <v>42047</v>
      </c>
      <c r="C40" s="14">
        <v>4857.6098629999997</v>
      </c>
      <c r="D40" s="14">
        <v>125.36650400000001</v>
      </c>
      <c r="E40" s="14">
        <v>16.515169</v>
      </c>
      <c r="F40" s="15">
        <v>76.230002999999996</v>
      </c>
      <c r="G40" s="22"/>
      <c r="H40" s="1">
        <f t="shared" si="5"/>
        <v>42047</v>
      </c>
      <c r="I40">
        <f t="shared" si="9"/>
        <v>1.1753295009022764E-2</v>
      </c>
      <c r="J40">
        <f t="shared" si="10"/>
        <v>1.2652164176454653E-2</v>
      </c>
      <c r="K40">
        <f t="shared" si="11"/>
        <v>1.8948610039370019E-2</v>
      </c>
      <c r="L40">
        <f t="shared" si="12"/>
        <v>-3.6596391671771707E-3</v>
      </c>
      <c r="M40" s="22"/>
      <c r="N40" s="1">
        <f t="shared" si="7"/>
        <v>42047</v>
      </c>
      <c r="O40">
        <f t="shared" si="13"/>
        <v>1.1684761510835364E-2</v>
      </c>
      <c r="P40">
        <f t="shared" si="14"/>
        <v>1.2572794313181795E-2</v>
      </c>
      <c r="Q40">
        <f t="shared" si="15"/>
        <v>1.8771321211621634E-2</v>
      </c>
      <c r="R40">
        <f t="shared" si="16"/>
        <v>-3.6663520293675513E-3</v>
      </c>
      <c r="S40" s="23"/>
    </row>
    <row r="41" spans="2:19">
      <c r="B41" s="13">
        <v>42048</v>
      </c>
      <c r="C41" s="14">
        <v>4893.8398440000001</v>
      </c>
      <c r="D41" s="14">
        <v>125.981145</v>
      </c>
      <c r="E41" s="14">
        <v>16.455727</v>
      </c>
      <c r="F41" s="15">
        <v>75.739998</v>
      </c>
      <c r="G41" s="22"/>
      <c r="H41" s="1">
        <f t="shared" si="5"/>
        <v>42048</v>
      </c>
      <c r="I41">
        <f t="shared" si="9"/>
        <v>7.4583966234013739E-3</v>
      </c>
      <c r="J41">
        <f t="shared" si="10"/>
        <v>4.9027529713996949E-3</v>
      </c>
      <c r="K41">
        <f t="shared" si="11"/>
        <v>-3.5992365564046398E-3</v>
      </c>
      <c r="L41">
        <f t="shared" si="12"/>
        <v>-6.4279808568287276E-3</v>
      </c>
      <c r="M41" s="22"/>
      <c r="N41" s="1">
        <f t="shared" si="7"/>
        <v>42048</v>
      </c>
      <c r="O41">
        <f t="shared" si="13"/>
        <v>7.4307203120505096E-3</v>
      </c>
      <c r="P41">
        <f t="shared" si="14"/>
        <v>4.8907736166397256E-3</v>
      </c>
      <c r="Q41">
        <f t="shared" si="15"/>
        <v>-3.6057293924829032E-3</v>
      </c>
      <c r="R41">
        <f t="shared" si="16"/>
        <v>-6.4487292872441896E-3</v>
      </c>
      <c r="S41" s="23"/>
    </row>
    <row r="42" spans="2:19">
      <c r="B42" s="13">
        <v>42052</v>
      </c>
      <c r="C42" s="14">
        <v>4899.2700199999999</v>
      </c>
      <c r="D42" s="14">
        <v>126.72466</v>
      </c>
      <c r="E42" s="14">
        <v>16.475539999999999</v>
      </c>
      <c r="F42" s="15">
        <v>75.599997999999999</v>
      </c>
      <c r="G42" s="22"/>
      <c r="H42" s="1">
        <f t="shared" si="5"/>
        <v>42052</v>
      </c>
      <c r="I42">
        <f t="shared" si="9"/>
        <v>1.109594137343381E-3</v>
      </c>
      <c r="J42">
        <f t="shared" si="10"/>
        <v>5.9017958600074806E-3</v>
      </c>
      <c r="K42">
        <f t="shared" si="11"/>
        <v>1.2040185158637593E-3</v>
      </c>
      <c r="L42">
        <f t="shared" si="12"/>
        <v>-1.8484288842996876E-3</v>
      </c>
      <c r="M42" s="22"/>
      <c r="N42" s="1">
        <f t="shared" si="7"/>
        <v>42052</v>
      </c>
      <c r="O42">
        <f t="shared" si="13"/>
        <v>1.1089789927670299E-3</v>
      </c>
      <c r="P42">
        <f t="shared" si="14"/>
        <v>5.8844484831423625E-3</v>
      </c>
      <c r="Q42">
        <f t="shared" si="15"/>
        <v>1.2032942668516319E-3</v>
      </c>
      <c r="R42">
        <f t="shared" si="16"/>
        <v>-1.850139337061711E-3</v>
      </c>
      <c r="S42" s="23"/>
    </row>
    <row r="43" spans="2:19">
      <c r="B43" s="13">
        <v>42053</v>
      </c>
      <c r="C43" s="14">
        <v>4906.3598629999997</v>
      </c>
      <c r="D43" s="14">
        <v>127.606964</v>
      </c>
      <c r="E43" s="14">
        <v>16.148605</v>
      </c>
      <c r="F43" s="15">
        <v>76.709998999999996</v>
      </c>
      <c r="G43" s="22"/>
      <c r="H43" s="1">
        <f t="shared" si="5"/>
        <v>42053</v>
      </c>
      <c r="I43">
        <f t="shared" si="9"/>
        <v>1.447122320479847E-3</v>
      </c>
      <c r="J43">
        <f t="shared" si="10"/>
        <v>6.9623702284938452E-3</v>
      </c>
      <c r="K43">
        <f t="shared" si="11"/>
        <v>-1.9843659145618225E-2</v>
      </c>
      <c r="L43">
        <f t="shared" si="12"/>
        <v>1.4682553298480205E-2</v>
      </c>
      <c r="M43" s="22"/>
      <c r="N43" s="1">
        <f t="shared" si="7"/>
        <v>42053</v>
      </c>
      <c r="O43">
        <f t="shared" si="13"/>
        <v>1.4460762480496274E-3</v>
      </c>
      <c r="P43">
        <f t="shared" si="14"/>
        <v>6.9382448440696862E-3</v>
      </c>
      <c r="Q43">
        <f t="shared" si="15"/>
        <v>-2.0043188557250433E-2</v>
      </c>
      <c r="R43">
        <f t="shared" si="16"/>
        <v>1.4575808204634305E-2</v>
      </c>
      <c r="S43" s="23"/>
    </row>
    <row r="44" spans="2:19">
      <c r="B44" s="13">
        <v>42054</v>
      </c>
      <c r="C44" s="14">
        <v>4924.7001950000003</v>
      </c>
      <c r="D44" s="14">
        <v>127.339294</v>
      </c>
      <c r="E44" s="14">
        <v>16.059439999999999</v>
      </c>
      <c r="F44" s="15">
        <v>79.419998000000007</v>
      </c>
      <c r="G44" s="22"/>
      <c r="H44" s="1">
        <f t="shared" si="5"/>
        <v>42054</v>
      </c>
      <c r="I44">
        <f t="shared" si="9"/>
        <v>3.7380731361165288E-3</v>
      </c>
      <c r="J44">
        <f t="shared" si="10"/>
        <v>-2.0976127917282758E-3</v>
      </c>
      <c r="K44">
        <f t="shared" si="11"/>
        <v>-5.5215295686532224E-3</v>
      </c>
      <c r="L44">
        <f t="shared" si="12"/>
        <v>3.5327845591550729E-2</v>
      </c>
      <c r="M44" s="22"/>
      <c r="N44" s="1">
        <f t="shared" si="7"/>
        <v>42054</v>
      </c>
      <c r="O44">
        <f t="shared" si="13"/>
        <v>3.7311039030003897E-3</v>
      </c>
      <c r="P44">
        <f t="shared" si="14"/>
        <v>-2.0998158627727414E-3</v>
      </c>
      <c r="Q44">
        <f t="shared" si="15"/>
        <v>-5.5368295585973655E-3</v>
      </c>
      <c r="R44">
        <f t="shared" si="16"/>
        <v>3.4718135585436675E-2</v>
      </c>
      <c r="S44" s="23"/>
    </row>
    <row r="45" spans="2:19">
      <c r="B45" s="13">
        <v>42055</v>
      </c>
      <c r="C45" s="14">
        <v>4955.9702150000003</v>
      </c>
      <c r="D45" s="14">
        <v>128.38021800000001</v>
      </c>
      <c r="E45" s="14">
        <v>16.227861999999998</v>
      </c>
      <c r="F45" s="15">
        <v>79.900002000000001</v>
      </c>
      <c r="G45" s="22"/>
      <c r="H45" s="1">
        <f t="shared" si="5"/>
        <v>42055</v>
      </c>
      <c r="I45">
        <f t="shared" si="9"/>
        <v>6.3496291676289401E-3</v>
      </c>
      <c r="J45">
        <f t="shared" si="10"/>
        <v>8.1744131548272779E-3</v>
      </c>
      <c r="K45">
        <f t="shared" si="11"/>
        <v>1.0487414256038793E-2</v>
      </c>
      <c r="L45">
        <f t="shared" si="12"/>
        <v>6.0438681955141049E-3</v>
      </c>
      <c r="M45" s="22"/>
      <c r="N45" s="1">
        <f t="shared" si="7"/>
        <v>42055</v>
      </c>
      <c r="O45">
        <f t="shared" si="13"/>
        <v>6.3295552023578663E-3</v>
      </c>
      <c r="P45">
        <f t="shared" si="14"/>
        <v>8.1411836048390935E-3</v>
      </c>
      <c r="Q45">
        <f t="shared" si="15"/>
        <v>1.0432802817165127E-2</v>
      </c>
      <c r="R45">
        <f t="shared" si="16"/>
        <v>6.0256772829863376E-3</v>
      </c>
      <c r="S45" s="23"/>
    </row>
    <row r="46" spans="2:19">
      <c r="B46" s="13">
        <v>42058</v>
      </c>
      <c r="C46" s="14">
        <v>4960.9702150000003</v>
      </c>
      <c r="D46" s="14">
        <v>131.849954</v>
      </c>
      <c r="E46" s="14">
        <v>16.049534999999999</v>
      </c>
      <c r="F46" s="15">
        <v>78.839995999999999</v>
      </c>
      <c r="G46" s="22"/>
      <c r="H46" s="1">
        <f t="shared" si="5"/>
        <v>42058</v>
      </c>
      <c r="I46">
        <f t="shared" si="9"/>
        <v>1.0088841908021838E-3</v>
      </c>
      <c r="J46">
        <f t="shared" si="10"/>
        <v>2.7027029974353082E-2</v>
      </c>
      <c r="K46">
        <f t="shared" si="11"/>
        <v>-1.098893988622774E-2</v>
      </c>
      <c r="L46">
        <f t="shared" si="12"/>
        <v>-1.3266657990822094E-2</v>
      </c>
      <c r="M46" s="22"/>
      <c r="N46" s="1">
        <f t="shared" si="7"/>
        <v>42058</v>
      </c>
      <c r="O46">
        <f t="shared" si="13"/>
        <v>1.0083756091849175E-3</v>
      </c>
      <c r="P46">
        <f t="shared" si="14"/>
        <v>2.6668249951926213E-2</v>
      </c>
      <c r="Q46">
        <f t="shared" si="15"/>
        <v>-1.1049764293773377E-2</v>
      </c>
      <c r="R46">
        <f t="shared" si="16"/>
        <v>-1.335544625466676E-2</v>
      </c>
      <c r="S46" s="23"/>
    </row>
    <row r="47" spans="2:19">
      <c r="B47" s="13">
        <v>42059</v>
      </c>
      <c r="C47" s="14">
        <v>4968.1201170000004</v>
      </c>
      <c r="D47" s="14">
        <v>131.027129</v>
      </c>
      <c r="E47" s="14">
        <v>16.227861999999998</v>
      </c>
      <c r="F47" s="15">
        <v>78.449996999999996</v>
      </c>
      <c r="G47" s="22"/>
      <c r="H47" s="1">
        <f t="shared" si="5"/>
        <v>42059</v>
      </c>
      <c r="I47">
        <f t="shared" si="9"/>
        <v>1.4412305839655421E-3</v>
      </c>
      <c r="J47">
        <f t="shared" si="10"/>
        <v>-6.2406165117053786E-3</v>
      </c>
      <c r="K47">
        <f t="shared" si="11"/>
        <v>1.1111038419493117E-2</v>
      </c>
      <c r="L47">
        <f t="shared" si="12"/>
        <v>-4.9467151165254134E-3</v>
      </c>
      <c r="M47" s="22"/>
      <c r="N47" s="1">
        <f t="shared" si="7"/>
        <v>42059</v>
      </c>
      <c r="O47">
        <f t="shared" si="13"/>
        <v>1.4401930079719527E-3</v>
      </c>
      <c r="P47">
        <f t="shared" si="14"/>
        <v>-6.2601705542312813E-3</v>
      </c>
      <c r="Q47">
        <f t="shared" si="15"/>
        <v>1.1049764293773282E-2</v>
      </c>
      <c r="R47">
        <f t="shared" si="16"/>
        <v>-4.9589906107279803E-3</v>
      </c>
      <c r="S47" s="23"/>
    </row>
    <row r="48" spans="2:19">
      <c r="B48" s="13">
        <v>42060</v>
      </c>
      <c r="C48" s="14">
        <v>4967.1401370000003</v>
      </c>
      <c r="D48" s="14">
        <v>127.676351</v>
      </c>
      <c r="E48" s="14">
        <v>16.336839999999999</v>
      </c>
      <c r="F48" s="15">
        <v>79.559997999999993</v>
      </c>
      <c r="G48" s="22"/>
      <c r="H48" s="1">
        <f t="shared" si="5"/>
        <v>42060</v>
      </c>
      <c r="I48">
        <f t="shared" si="9"/>
        <v>-1.9725368487906643E-4</v>
      </c>
      <c r="J48">
        <f t="shared" si="10"/>
        <v>-2.5573162028147661E-2</v>
      </c>
      <c r="K48">
        <f t="shared" si="11"/>
        <v>6.7154872280772706E-3</v>
      </c>
      <c r="L48">
        <f t="shared" si="12"/>
        <v>1.4149152867399052E-2</v>
      </c>
      <c r="M48" s="22"/>
      <c r="N48" s="1">
        <f t="shared" si="7"/>
        <v>42060</v>
      </c>
      <c r="O48">
        <f t="shared" si="13"/>
        <v>-1.9727314194589957E-4</v>
      </c>
      <c r="P48">
        <f t="shared" si="14"/>
        <v>-2.5905839331246856E-2</v>
      </c>
      <c r="Q48">
        <f t="shared" si="15"/>
        <v>6.6930387891494915E-3</v>
      </c>
      <c r="R48">
        <f t="shared" si="16"/>
        <v>1.4049987909387676E-2</v>
      </c>
      <c r="S48" s="23"/>
    </row>
    <row r="49" spans="2:19">
      <c r="B49" s="13">
        <v>42061</v>
      </c>
      <c r="C49" s="14">
        <v>4987.8901370000003</v>
      </c>
      <c r="D49" s="14">
        <v>129.292261</v>
      </c>
      <c r="E49" s="14">
        <v>15.891021</v>
      </c>
      <c r="F49" s="15">
        <v>80.410004000000001</v>
      </c>
      <c r="G49" s="22"/>
      <c r="H49" s="1">
        <f t="shared" si="5"/>
        <v>42061</v>
      </c>
      <c r="I49">
        <f t="shared" si="9"/>
        <v>4.1774541139747998E-3</v>
      </c>
      <c r="J49">
        <f t="shared" si="10"/>
        <v>1.2656298424443534E-2</v>
      </c>
      <c r="K49">
        <f t="shared" si="11"/>
        <v>-2.7289181996028512E-2</v>
      </c>
      <c r="L49">
        <f t="shared" si="12"/>
        <v>1.0683836367115139E-2</v>
      </c>
      <c r="M49" s="22"/>
      <c r="N49" s="1">
        <f t="shared" si="7"/>
        <v>42061</v>
      </c>
      <c r="O49">
        <f t="shared" si="13"/>
        <v>4.1687527770773794E-3</v>
      </c>
      <c r="P49">
        <f t="shared" si="14"/>
        <v>1.2576876899183078E-2</v>
      </c>
      <c r="Q49">
        <f t="shared" si="15"/>
        <v>-2.7668447544271873E-2</v>
      </c>
      <c r="R49">
        <f t="shared" si="16"/>
        <v>1.0627167457602402E-2</v>
      </c>
      <c r="S49" s="23"/>
    </row>
    <row r="50" spans="2:19">
      <c r="B50" s="13">
        <v>42062</v>
      </c>
      <c r="C50" s="14">
        <v>4963.5297849999997</v>
      </c>
      <c r="D50" s="14">
        <v>127.34921799999999</v>
      </c>
      <c r="E50" s="14">
        <v>15.663157</v>
      </c>
      <c r="F50" s="15">
        <v>78.970000999999996</v>
      </c>
      <c r="G50" s="22"/>
      <c r="H50" s="1">
        <f t="shared" si="5"/>
        <v>42062</v>
      </c>
      <c r="I50">
        <f t="shared" si="9"/>
        <v>-4.8838990697281674E-3</v>
      </c>
      <c r="J50">
        <f t="shared" si="10"/>
        <v>-1.5028300881829292E-2</v>
      </c>
      <c r="K50">
        <f t="shared" si="11"/>
        <v>-1.4339166753350856E-2</v>
      </c>
      <c r="L50">
        <f t="shared" si="12"/>
        <v>-1.7908256788545917E-2</v>
      </c>
      <c r="M50" s="22"/>
      <c r="N50" s="1">
        <f t="shared" si="7"/>
        <v>42062</v>
      </c>
      <c r="O50">
        <f t="shared" si="13"/>
        <v>-4.8958642786018037E-3</v>
      </c>
      <c r="P50">
        <f t="shared" si="14"/>
        <v>-1.5142370082541106E-2</v>
      </c>
      <c r="Q50">
        <f t="shared" si="15"/>
        <v>-1.4442966063524796E-2</v>
      </c>
      <c r="R50">
        <f t="shared" si="16"/>
        <v>-1.807055013258695E-2</v>
      </c>
      <c r="S50" s="23"/>
    </row>
    <row r="51" spans="2:19">
      <c r="B51" s="13">
        <v>42065</v>
      </c>
      <c r="C51" s="14">
        <v>5008.1000979999999</v>
      </c>
      <c r="D51" s="14">
        <v>127.97376</v>
      </c>
      <c r="E51" s="14">
        <v>15.861299000000001</v>
      </c>
      <c r="F51" s="15">
        <v>79.75</v>
      </c>
      <c r="G51" s="22"/>
      <c r="H51" s="1">
        <f t="shared" si="5"/>
        <v>42065</v>
      </c>
      <c r="I51">
        <f t="shared" si="9"/>
        <v>8.9795598960025532E-3</v>
      </c>
      <c r="J51">
        <f t="shared" si="10"/>
        <v>4.9041683161337142E-3</v>
      </c>
      <c r="K51">
        <f t="shared" si="11"/>
        <v>1.2650195615098584E-2</v>
      </c>
      <c r="L51">
        <f t="shared" si="12"/>
        <v>9.8771557569057606E-3</v>
      </c>
      <c r="M51" s="22"/>
      <c r="N51" s="1">
        <f t="shared" si="7"/>
        <v>42065</v>
      </c>
      <c r="O51">
        <f t="shared" si="13"/>
        <v>8.9394833823382269E-3</v>
      </c>
      <c r="P51">
        <f t="shared" si="14"/>
        <v>4.8921820551509959E-3</v>
      </c>
      <c r="Q51">
        <f t="shared" si="15"/>
        <v>1.2570850345312868E-2</v>
      </c>
      <c r="R51">
        <f t="shared" si="16"/>
        <v>9.8286954924278469E-3</v>
      </c>
      <c r="S51" s="23"/>
    </row>
    <row r="52" spans="2:19">
      <c r="B52" s="13">
        <v>42066</v>
      </c>
      <c r="C52" s="14">
        <v>4979.8999020000001</v>
      </c>
      <c r="D52" s="14">
        <v>128.24142900000001</v>
      </c>
      <c r="E52" s="14">
        <v>15.891021</v>
      </c>
      <c r="F52" s="15">
        <v>79.599997999999999</v>
      </c>
      <c r="G52" s="22"/>
      <c r="H52" s="1">
        <f t="shared" si="5"/>
        <v>42066</v>
      </c>
      <c r="I52">
        <f t="shared" si="9"/>
        <v>-5.6309170040873607E-3</v>
      </c>
      <c r="J52">
        <f t="shared" si="10"/>
        <v>2.0915928390320966E-3</v>
      </c>
      <c r="K52">
        <f t="shared" si="11"/>
        <v>1.8738692209256998E-3</v>
      </c>
      <c r="L52">
        <f t="shared" si="12"/>
        <v>-1.8809028213166224E-3</v>
      </c>
      <c r="M52" s="22"/>
      <c r="N52" s="1">
        <f t="shared" si="7"/>
        <v>42066</v>
      </c>
      <c r="O52">
        <f t="shared" si="13"/>
        <v>-5.646830383301998E-3</v>
      </c>
      <c r="P52">
        <f t="shared" si="14"/>
        <v>2.0894085040260176E-3</v>
      </c>
      <c r="Q52">
        <f t="shared" si="15"/>
        <v>1.8721157182119111E-3</v>
      </c>
      <c r="R52">
        <f t="shared" si="16"/>
        <v>-1.882673940245052E-3</v>
      </c>
      <c r="S52" s="23"/>
    </row>
    <row r="53" spans="2:19">
      <c r="B53" s="13">
        <v>42067</v>
      </c>
      <c r="C53" s="14">
        <v>4967.1401370000003</v>
      </c>
      <c r="D53" s="14">
        <v>127.428512</v>
      </c>
      <c r="E53" s="14">
        <v>15.741949999999999</v>
      </c>
      <c r="F53" s="15">
        <v>80.900002000000001</v>
      </c>
      <c r="G53" s="22"/>
      <c r="H53" s="1">
        <f t="shared" si="5"/>
        <v>42067</v>
      </c>
      <c r="I53">
        <f t="shared" si="9"/>
        <v>-2.5622533085203742E-3</v>
      </c>
      <c r="J53">
        <f t="shared" si="10"/>
        <v>-6.3389577482017368E-3</v>
      </c>
      <c r="K53">
        <f t="shared" si="11"/>
        <v>-9.3808321063826583E-3</v>
      </c>
      <c r="L53">
        <f t="shared" si="12"/>
        <v>1.6331708953058029E-2</v>
      </c>
      <c r="M53" s="22"/>
      <c r="N53" s="1">
        <f t="shared" si="7"/>
        <v>42067</v>
      </c>
      <c r="O53">
        <f t="shared" si="13"/>
        <v>-2.5655414975118713E-3</v>
      </c>
      <c r="P53">
        <f t="shared" si="14"/>
        <v>-6.3591342513966299E-3</v>
      </c>
      <c r="Q53">
        <f t="shared" si="15"/>
        <v>-9.4251092336402626E-3</v>
      </c>
      <c r="R53">
        <f t="shared" si="16"/>
        <v>1.6199781061615806E-2</v>
      </c>
      <c r="S53" s="23"/>
    </row>
    <row r="54" spans="2:19">
      <c r="B54" s="13">
        <v>42068</v>
      </c>
      <c r="C54" s="14">
        <v>4982.8100590000004</v>
      </c>
      <c r="D54" s="14">
        <v>125.316941</v>
      </c>
      <c r="E54" s="14">
        <v>15.900959</v>
      </c>
      <c r="F54" s="15">
        <v>81.209998999999996</v>
      </c>
      <c r="G54" s="22"/>
      <c r="H54" s="1">
        <f t="shared" si="5"/>
        <v>42068</v>
      </c>
      <c r="I54">
        <f t="shared" si="9"/>
        <v>3.1547171144368381E-3</v>
      </c>
      <c r="J54">
        <f t="shared" si="10"/>
        <v>-1.6570632167469693E-2</v>
      </c>
      <c r="K54">
        <f t="shared" si="11"/>
        <v>1.0100972242955992E-2</v>
      </c>
      <c r="L54">
        <f t="shared" si="12"/>
        <v>3.831854046184024E-3</v>
      </c>
      <c r="M54" s="22"/>
      <c r="N54" s="1">
        <f t="shared" si="7"/>
        <v>42068</v>
      </c>
      <c r="O54">
        <f t="shared" si="13"/>
        <v>3.1497514352020152E-3</v>
      </c>
      <c r="P54">
        <f t="shared" si="14"/>
        <v>-1.6709460882450455E-2</v>
      </c>
      <c r="Q54">
        <f t="shared" si="15"/>
        <v>1.0050298374027098E-2</v>
      </c>
      <c r="R54">
        <f t="shared" si="16"/>
        <v>3.8245311942402401E-3</v>
      </c>
      <c r="S54" s="23"/>
    </row>
    <row r="55" spans="2:19">
      <c r="B55" s="13">
        <v>42069</v>
      </c>
      <c r="C55" s="14">
        <v>4927.3701170000004</v>
      </c>
      <c r="D55" s="14">
        <v>125.50529299999999</v>
      </c>
      <c r="E55" s="14">
        <v>16.119596999999999</v>
      </c>
      <c r="F55" s="15">
        <v>80.010002</v>
      </c>
      <c r="G55" s="22"/>
      <c r="H55" s="1">
        <f t="shared" si="5"/>
        <v>42069</v>
      </c>
      <c r="I55">
        <f t="shared" si="9"/>
        <v>-1.1126240282802635E-2</v>
      </c>
      <c r="J55">
        <f t="shared" si="10"/>
        <v>1.5030050885138885E-3</v>
      </c>
      <c r="K55">
        <f t="shared" si="11"/>
        <v>1.3749988286869902E-2</v>
      </c>
      <c r="L55">
        <f t="shared" si="12"/>
        <v>-1.477646859717356E-2</v>
      </c>
      <c r="M55" s="22"/>
      <c r="N55" s="1">
        <f t="shared" si="7"/>
        <v>42069</v>
      </c>
      <c r="O55">
        <f t="shared" si="13"/>
        <v>-1.1188599877543283E-2</v>
      </c>
      <c r="P55">
        <f t="shared" si="14"/>
        <v>1.5018767068665539E-3</v>
      </c>
      <c r="Q55">
        <f t="shared" si="15"/>
        <v>1.3656314893226527E-2</v>
      </c>
      <c r="R55">
        <f t="shared" si="16"/>
        <v>-1.4886728121657207E-2</v>
      </c>
      <c r="S55" s="23"/>
    </row>
    <row r="56" spans="2:19">
      <c r="B56" s="13">
        <v>42072</v>
      </c>
      <c r="C56" s="14">
        <v>4942.4399409999996</v>
      </c>
      <c r="D56" s="14">
        <v>126.04062399999999</v>
      </c>
      <c r="E56" s="14">
        <v>16.069907000000001</v>
      </c>
      <c r="F56" s="15">
        <v>79.440002000000007</v>
      </c>
      <c r="G56" s="22"/>
      <c r="H56" s="1">
        <f t="shared" si="5"/>
        <v>42072</v>
      </c>
      <c r="I56">
        <f t="shared" si="9"/>
        <v>3.0583909148627982E-3</v>
      </c>
      <c r="J56">
        <f t="shared" si="10"/>
        <v>4.2654057626079515E-3</v>
      </c>
      <c r="K56">
        <f t="shared" si="11"/>
        <v>-3.0825832680555377E-3</v>
      </c>
      <c r="L56">
        <f t="shared" si="12"/>
        <v>-7.124109308233653E-3</v>
      </c>
      <c r="M56" s="22"/>
      <c r="N56" s="1">
        <f t="shared" si="7"/>
        <v>42072</v>
      </c>
      <c r="O56">
        <f t="shared" si="13"/>
        <v>3.0537235513619404E-3</v>
      </c>
      <c r="P56">
        <f t="shared" si="14"/>
        <v>4.256334704795057E-3</v>
      </c>
      <c r="Q56">
        <f t="shared" si="15"/>
        <v>-3.0873442143842687E-3</v>
      </c>
      <c r="R56">
        <f t="shared" si="16"/>
        <v>-7.1496069457571681E-3</v>
      </c>
      <c r="S56" s="23"/>
    </row>
    <row r="57" spans="2:19">
      <c r="B57" s="13">
        <v>42073</v>
      </c>
      <c r="C57" s="14">
        <v>4859.7900390000004</v>
      </c>
      <c r="D57" s="14">
        <v>123.433369</v>
      </c>
      <c r="E57" s="14">
        <v>15.692259</v>
      </c>
      <c r="F57" s="15">
        <v>77.550003000000004</v>
      </c>
      <c r="G57" s="22"/>
      <c r="H57" s="1">
        <f t="shared" si="5"/>
        <v>42073</v>
      </c>
      <c r="I57">
        <f t="shared" si="9"/>
        <v>-1.6722489901066298E-2</v>
      </c>
      <c r="J57">
        <f t="shared" si="10"/>
        <v>-2.0685830625529075E-2</v>
      </c>
      <c r="K57">
        <f t="shared" si="11"/>
        <v>-2.3500322683883648E-2</v>
      </c>
      <c r="L57">
        <f t="shared" si="12"/>
        <v>-2.3791527598400652E-2</v>
      </c>
      <c r="M57" s="22"/>
      <c r="N57" s="1">
        <f t="shared" si="7"/>
        <v>42073</v>
      </c>
      <c r="O57">
        <f t="shared" si="13"/>
        <v>-1.6863889318738959E-2</v>
      </c>
      <c r="P57">
        <f t="shared" si="14"/>
        <v>-2.090277947976852E-2</v>
      </c>
      <c r="Q57">
        <f t="shared" si="15"/>
        <v>-2.3780859114903689E-2</v>
      </c>
      <c r="R57">
        <f t="shared" si="16"/>
        <v>-2.4079116605883882E-2</v>
      </c>
      <c r="S57" s="23"/>
    </row>
    <row r="58" spans="2:19">
      <c r="B58" s="13">
        <v>42074</v>
      </c>
      <c r="C58" s="14">
        <v>4849.9399409999996</v>
      </c>
      <c r="D58" s="14">
        <v>121.182993</v>
      </c>
      <c r="E58" s="14">
        <v>16.010279000000001</v>
      </c>
      <c r="F58" s="15">
        <v>77.569999999999993</v>
      </c>
      <c r="G58" s="22"/>
      <c r="H58" s="1">
        <f t="shared" si="5"/>
        <v>42074</v>
      </c>
      <c r="I58">
        <f t="shared" si="9"/>
        <v>-2.0268566997655012E-3</v>
      </c>
      <c r="J58">
        <f t="shared" si="10"/>
        <v>-1.8231504318738986E-2</v>
      </c>
      <c r="K58">
        <f t="shared" si="11"/>
        <v>2.0266043276497069E-2</v>
      </c>
      <c r="L58">
        <f t="shared" si="12"/>
        <v>2.5785943554366313E-4</v>
      </c>
      <c r="M58" s="22"/>
      <c r="N58" s="1">
        <f t="shared" si="7"/>
        <v>42074</v>
      </c>
      <c r="O58">
        <f t="shared" si="13"/>
        <v>-2.0289135535747974E-3</v>
      </c>
      <c r="P58">
        <f t="shared" si="14"/>
        <v>-1.8399746199303523E-2</v>
      </c>
      <c r="Q58">
        <f t="shared" si="15"/>
        <v>2.0063420028462595E-2</v>
      </c>
      <c r="R58">
        <f t="shared" si="16"/>
        <v>2.5782619551337069E-4</v>
      </c>
      <c r="S58" s="23"/>
    </row>
    <row r="59" spans="2:19">
      <c r="B59" s="13">
        <v>42075</v>
      </c>
      <c r="C59" s="14">
        <v>4893.2900390000004</v>
      </c>
      <c r="D59" s="14">
        <v>123.37388199999999</v>
      </c>
      <c r="E59" s="14">
        <v>15.990402</v>
      </c>
      <c r="F59" s="15">
        <v>78.930000000000007</v>
      </c>
      <c r="G59" s="22"/>
      <c r="H59" s="1">
        <f t="shared" si="5"/>
        <v>42075</v>
      </c>
      <c r="I59">
        <f t="shared" si="9"/>
        <v>8.938275221416974E-3</v>
      </c>
      <c r="J59">
        <f t="shared" si="10"/>
        <v>1.8079178816783299E-2</v>
      </c>
      <c r="K59">
        <f t="shared" si="11"/>
        <v>-1.2415149042687534E-3</v>
      </c>
      <c r="L59">
        <f t="shared" si="12"/>
        <v>1.7532551244037822E-2</v>
      </c>
      <c r="M59" s="22"/>
      <c r="N59" s="1">
        <f t="shared" si="7"/>
        <v>42075</v>
      </c>
      <c r="O59">
        <f t="shared" si="13"/>
        <v>8.8985652895666265E-3</v>
      </c>
      <c r="P59">
        <f t="shared" si="14"/>
        <v>1.7917693902129012E-2</v>
      </c>
      <c r="Q59">
        <f t="shared" si="15"/>
        <v>-1.2422862223655099E-3</v>
      </c>
      <c r="R59">
        <f t="shared" si="16"/>
        <v>1.7380629217531047E-2</v>
      </c>
      <c r="S59" s="23"/>
    </row>
    <row r="60" spans="2:19">
      <c r="B60" s="13">
        <v>42076</v>
      </c>
      <c r="C60" s="14">
        <v>4871.7597660000001</v>
      </c>
      <c r="D60" s="14">
        <v>122.52131799999999</v>
      </c>
      <c r="E60" s="14">
        <v>15.990402</v>
      </c>
      <c r="F60" s="15">
        <v>78.050003000000004</v>
      </c>
      <c r="G60" s="22"/>
      <c r="H60" s="1">
        <f t="shared" si="5"/>
        <v>42076</v>
      </c>
      <c r="I60">
        <f t="shared" si="9"/>
        <v>-4.3999584795509613E-3</v>
      </c>
      <c r="J60">
        <f t="shared" si="10"/>
        <v>-6.9104091253284951E-3</v>
      </c>
      <c r="K60">
        <f t="shared" si="11"/>
        <v>0</v>
      </c>
      <c r="L60">
        <f t="shared" si="12"/>
        <v>-1.1149081464588914E-2</v>
      </c>
      <c r="M60" s="22"/>
      <c r="N60" s="1">
        <f t="shared" si="7"/>
        <v>42076</v>
      </c>
      <c r="O60">
        <f t="shared" si="13"/>
        <v>-4.4096667847546098E-3</v>
      </c>
      <c r="P60">
        <f t="shared" si="14"/>
        <v>-6.934396575069883E-3</v>
      </c>
      <c r="Q60">
        <f t="shared" si="15"/>
        <v>0</v>
      </c>
      <c r="R60">
        <f t="shared" si="16"/>
        <v>-1.1211698321971351E-2</v>
      </c>
      <c r="S60" s="23"/>
    </row>
    <row r="61" spans="2:19">
      <c r="B61" s="13">
        <v>42079</v>
      </c>
      <c r="C61" s="14">
        <v>4929.5097660000001</v>
      </c>
      <c r="D61" s="14">
        <v>123.869559</v>
      </c>
      <c r="E61" s="14">
        <v>16.030152999999999</v>
      </c>
      <c r="F61" s="15">
        <v>78.069999999999993</v>
      </c>
      <c r="G61" s="22"/>
      <c r="H61" s="1">
        <f t="shared" si="5"/>
        <v>42079</v>
      </c>
      <c r="I61">
        <f t="shared" si="9"/>
        <v>1.1854032787707865E-2</v>
      </c>
      <c r="J61">
        <f t="shared" si="10"/>
        <v>1.1004133990788457E-2</v>
      </c>
      <c r="K61">
        <f t="shared" si="11"/>
        <v>2.4859287465067471E-3</v>
      </c>
      <c r="L61">
        <f t="shared" si="12"/>
        <v>2.5620754940892677E-4</v>
      </c>
      <c r="M61" s="22"/>
      <c r="N61" s="1">
        <f t="shared" si="7"/>
        <v>42079</v>
      </c>
      <c r="O61">
        <f t="shared" si="13"/>
        <v>1.1784324086424712E-2</v>
      </c>
      <c r="P61">
        <f t="shared" si="14"/>
        <v>1.0944029041634594E-2</v>
      </c>
      <c r="Q61">
        <f t="shared" si="15"/>
        <v>2.4828439369937146E-3</v>
      </c>
      <c r="R61">
        <f t="shared" si="16"/>
        <v>2.561747338597808E-4</v>
      </c>
      <c r="S61" s="23"/>
    </row>
    <row r="62" spans="2:19">
      <c r="B62" s="13">
        <v>42080</v>
      </c>
      <c r="C62" s="14">
        <v>4937.4301759999998</v>
      </c>
      <c r="D62" s="14">
        <v>125.94149</v>
      </c>
      <c r="E62" s="14">
        <v>15.990402</v>
      </c>
      <c r="F62" s="15">
        <v>79.360000999999997</v>
      </c>
      <c r="G62" s="22"/>
      <c r="H62" s="1">
        <f t="shared" si="5"/>
        <v>42080</v>
      </c>
      <c r="I62">
        <f t="shared" si="9"/>
        <v>1.6067338084262799E-3</v>
      </c>
      <c r="J62">
        <f t="shared" si="10"/>
        <v>1.6726716529280664E-2</v>
      </c>
      <c r="K62">
        <f t="shared" si="11"/>
        <v>-2.4797642293245101E-3</v>
      </c>
      <c r="L62">
        <f t="shared" si="12"/>
        <v>1.652364544639431E-2</v>
      </c>
      <c r="M62" s="22"/>
      <c r="N62" s="1">
        <f t="shared" si="7"/>
        <v>42080</v>
      </c>
      <c r="O62">
        <f t="shared" si="13"/>
        <v>1.6054443926411897E-3</v>
      </c>
      <c r="P62">
        <f t="shared" si="14"/>
        <v>1.6588365645552879E-2</v>
      </c>
      <c r="Q62">
        <f t="shared" si="15"/>
        <v>-2.4828439369937901E-3</v>
      </c>
      <c r="R62">
        <f t="shared" si="16"/>
        <v>1.6388615445224287E-2</v>
      </c>
      <c r="S62" s="23"/>
    </row>
    <row r="63" spans="2:19">
      <c r="B63" s="13">
        <v>42081</v>
      </c>
      <c r="C63" s="14">
        <v>4982.830078</v>
      </c>
      <c r="D63" s="14">
        <v>127.359126</v>
      </c>
      <c r="E63" s="14">
        <v>15.881081999999999</v>
      </c>
      <c r="F63" s="15">
        <v>80.910004000000001</v>
      </c>
      <c r="G63" s="22"/>
      <c r="H63" s="1">
        <f t="shared" si="5"/>
        <v>42081</v>
      </c>
      <c r="I63">
        <f t="shared" si="9"/>
        <v>9.1950468931553172E-3</v>
      </c>
      <c r="J63">
        <f t="shared" si="10"/>
        <v>1.1256306400694494E-2</v>
      </c>
      <c r="K63">
        <f t="shared" si="11"/>
        <v>-6.8366011060885341E-3</v>
      </c>
      <c r="L63">
        <f t="shared" si="12"/>
        <v>1.953128755630943E-2</v>
      </c>
      <c r="M63" s="22"/>
      <c r="N63" s="1">
        <f t="shared" si="7"/>
        <v>42081</v>
      </c>
      <c r="O63">
        <f t="shared" si="13"/>
        <v>9.1530298190507786E-3</v>
      </c>
      <c r="P63">
        <f t="shared" si="14"/>
        <v>1.1193425614080325E-2</v>
      </c>
      <c r="Q63">
        <f t="shared" si="15"/>
        <v>-6.8600777247984253E-3</v>
      </c>
      <c r="R63">
        <f t="shared" si="16"/>
        <v>1.9342999679970125E-2</v>
      </c>
      <c r="S63" s="23"/>
    </row>
    <row r="64" spans="2:19">
      <c r="B64" s="13">
        <v>42082</v>
      </c>
      <c r="C64" s="14">
        <v>4992.3798829999996</v>
      </c>
      <c r="D64" s="14">
        <v>126.39751200000001</v>
      </c>
      <c r="E64" s="14">
        <v>15.513373</v>
      </c>
      <c r="F64" s="15">
        <v>82.75</v>
      </c>
      <c r="G64" s="22"/>
      <c r="H64" s="1">
        <f t="shared" si="5"/>
        <v>42082</v>
      </c>
      <c r="I64">
        <f t="shared" si="9"/>
        <v>1.9165423766231932E-3</v>
      </c>
      <c r="J64">
        <f t="shared" si="10"/>
        <v>-7.5504129951394086E-3</v>
      </c>
      <c r="K64">
        <f t="shared" si="11"/>
        <v>-2.3153900974757238E-2</v>
      </c>
      <c r="L64">
        <f t="shared" si="12"/>
        <v>2.2741266951364868E-2</v>
      </c>
      <c r="M64" s="22"/>
      <c r="N64" s="1">
        <f t="shared" si="7"/>
        <v>42082</v>
      </c>
      <c r="O64">
        <f t="shared" si="13"/>
        <v>1.914708152487443E-3</v>
      </c>
      <c r="P64">
        <f t="shared" si="14"/>
        <v>-7.5790616606105105E-3</v>
      </c>
      <c r="Q64">
        <f t="shared" si="15"/>
        <v>-2.342616337495412E-2</v>
      </c>
      <c r="R64">
        <f t="shared" si="16"/>
        <v>2.2486538999778483E-2</v>
      </c>
      <c r="S64" s="23"/>
    </row>
    <row r="65" spans="2:19">
      <c r="B65" s="13">
        <v>42083</v>
      </c>
      <c r="C65" s="14">
        <v>5026.419922</v>
      </c>
      <c r="D65" s="14">
        <v>124.81134900000001</v>
      </c>
      <c r="E65" s="14">
        <v>15.741949999999999</v>
      </c>
      <c r="F65" s="15">
        <v>83.800003000000004</v>
      </c>
      <c r="G65" s="22"/>
      <c r="H65" s="1">
        <f t="shared" si="5"/>
        <v>42083</v>
      </c>
      <c r="I65">
        <f t="shared" si="9"/>
        <v>6.8183991999313243E-3</v>
      </c>
      <c r="J65">
        <f t="shared" si="10"/>
        <v>-1.2549004920286714E-2</v>
      </c>
      <c r="K65">
        <f t="shared" si="11"/>
        <v>1.473419094609532E-2</v>
      </c>
      <c r="L65">
        <f t="shared" si="12"/>
        <v>1.2688858006042343E-2</v>
      </c>
      <c r="M65" s="22"/>
      <c r="N65" s="1">
        <f t="shared" si="7"/>
        <v>42083</v>
      </c>
      <c r="O65">
        <f t="shared" si="13"/>
        <v>6.7952590424438181E-3</v>
      </c>
      <c r="P65">
        <f t="shared" si="14"/>
        <v>-1.2628408673966302E-2</v>
      </c>
      <c r="Q65">
        <f t="shared" si="15"/>
        <v>1.4626697355689913E-2</v>
      </c>
      <c r="R65">
        <f t="shared" si="16"/>
        <v>1.2609029030387058E-2</v>
      </c>
      <c r="S65" s="23"/>
    </row>
    <row r="66" spans="2:19">
      <c r="B66" s="13">
        <v>42086</v>
      </c>
      <c r="C66" s="14">
        <v>5010.9702150000003</v>
      </c>
      <c r="D66" s="14">
        <v>126.11001899999999</v>
      </c>
      <c r="E66" s="14">
        <v>15.622692000000001</v>
      </c>
      <c r="F66" s="15">
        <v>84.43</v>
      </c>
      <c r="G66" s="22"/>
      <c r="H66" s="1">
        <f t="shared" si="5"/>
        <v>42086</v>
      </c>
      <c r="I66">
        <f t="shared" si="9"/>
        <v>-3.07370001705953E-3</v>
      </c>
      <c r="J66">
        <f t="shared" si="10"/>
        <v>1.0405063404931126E-2</v>
      </c>
      <c r="K66">
        <f t="shared" si="11"/>
        <v>-7.575808587881332E-3</v>
      </c>
      <c r="L66">
        <f t="shared" si="12"/>
        <v>7.5178636926779467E-3</v>
      </c>
      <c r="M66" s="22"/>
      <c r="N66" s="1">
        <f t="shared" si="7"/>
        <v>42086</v>
      </c>
      <c r="O66">
        <f t="shared" si="13"/>
        <v>-3.0784335350550864E-3</v>
      </c>
      <c r="P66">
        <f t="shared" si="14"/>
        <v>1.03513033291285E-2</v>
      </c>
      <c r="Q66">
        <f t="shared" si="15"/>
        <v>-7.6046507867498963E-3</v>
      </c>
      <c r="R66">
        <f t="shared" si="16"/>
        <v>7.489745393849296E-3</v>
      </c>
      <c r="S66" s="23"/>
    </row>
    <row r="67" spans="2:19">
      <c r="B67" s="13">
        <v>42087</v>
      </c>
      <c r="C67" s="14">
        <v>4994.7299800000001</v>
      </c>
      <c r="D67" s="14">
        <v>125.59451799999999</v>
      </c>
      <c r="E67" s="14">
        <v>15.513373</v>
      </c>
      <c r="F67" s="15">
        <v>85.309997999999993</v>
      </c>
      <c r="G67" s="22"/>
      <c r="H67" s="1">
        <f t="shared" si="5"/>
        <v>42087</v>
      </c>
      <c r="I67">
        <f t="shared" si="9"/>
        <v>-3.2409362465149298E-3</v>
      </c>
      <c r="J67">
        <f t="shared" si="10"/>
        <v>-4.0877085269490007E-3</v>
      </c>
      <c r="K67">
        <f t="shared" si="11"/>
        <v>-6.9974496072764568E-3</v>
      </c>
      <c r="L67">
        <f t="shared" si="12"/>
        <v>1.0422811796754545E-2</v>
      </c>
      <c r="M67" s="22"/>
      <c r="N67" s="1">
        <f t="shared" si="7"/>
        <v>42087</v>
      </c>
      <c r="O67">
        <f t="shared" si="13"/>
        <v>-3.2461994552845258E-3</v>
      </c>
      <c r="P67">
        <f t="shared" si="14"/>
        <v>-4.096086045145139E-3</v>
      </c>
      <c r="Q67">
        <f t="shared" si="15"/>
        <v>-7.0220465689399001E-3</v>
      </c>
      <c r="R67">
        <f t="shared" si="16"/>
        <v>1.036886879528404E-2</v>
      </c>
      <c r="S67" s="23"/>
    </row>
    <row r="68" spans="2:19">
      <c r="B68" s="13">
        <v>42088</v>
      </c>
      <c r="C68" s="14">
        <v>4876.5200199999999</v>
      </c>
      <c r="D68" s="14">
        <v>122.313135</v>
      </c>
      <c r="E68" s="14">
        <v>15.314610999999999</v>
      </c>
      <c r="F68" s="15">
        <v>82.919998000000007</v>
      </c>
      <c r="G68" s="22"/>
      <c r="H68" s="1">
        <f t="shared" si="5"/>
        <v>42088</v>
      </c>
      <c r="I68">
        <f t="shared" si="9"/>
        <v>-2.366693704631459E-2</v>
      </c>
      <c r="J68">
        <f t="shared" si="10"/>
        <v>-2.6126801171369528E-2</v>
      </c>
      <c r="K68">
        <f t="shared" si="11"/>
        <v>-1.28123007162917E-2</v>
      </c>
      <c r="L68">
        <f t="shared" si="12"/>
        <v>-2.801547363768531E-2</v>
      </c>
      <c r="M68" s="22"/>
      <c r="N68" s="1">
        <f t="shared" si="7"/>
        <v>42088</v>
      </c>
      <c r="O68">
        <f t="shared" si="13"/>
        <v>-2.3951497756298231E-2</v>
      </c>
      <c r="P68">
        <f t="shared" si="14"/>
        <v>-2.6474169822102073E-2</v>
      </c>
      <c r="Q68">
        <f t="shared" si="15"/>
        <v>-1.2895086115583237E-2</v>
      </c>
      <c r="R68">
        <f t="shared" si="16"/>
        <v>-2.8415394028747334E-2</v>
      </c>
      <c r="S68" s="23"/>
    </row>
    <row r="69" spans="2:19">
      <c r="B69" s="13">
        <v>42089</v>
      </c>
      <c r="C69" s="14">
        <v>4863.3598629999997</v>
      </c>
      <c r="D69" s="14">
        <v>123.165699</v>
      </c>
      <c r="E69" s="14">
        <v>15.324548999999999</v>
      </c>
      <c r="F69" s="15">
        <v>83.010002</v>
      </c>
      <c r="G69" s="22"/>
      <c r="H69" s="1">
        <f t="shared" si="5"/>
        <v>42089</v>
      </c>
      <c r="I69">
        <f t="shared" si="9"/>
        <v>-2.6986779396017437E-3</v>
      </c>
      <c r="J69">
        <f t="shared" si="10"/>
        <v>6.9703388765237758E-3</v>
      </c>
      <c r="K69">
        <f t="shared" si="11"/>
        <v>6.4892278360841179E-4</v>
      </c>
      <c r="L69">
        <f t="shared" si="12"/>
        <v>1.0854317676176656E-3</v>
      </c>
      <c r="M69" s="22"/>
      <c r="N69" s="1">
        <f t="shared" si="7"/>
        <v>42089</v>
      </c>
      <c r="O69">
        <f t="shared" si="13"/>
        <v>-2.7023259355682268E-3</v>
      </c>
      <c r="P69">
        <f t="shared" si="14"/>
        <v>6.9461583637162108E-3</v>
      </c>
      <c r="Q69">
        <f t="shared" si="15"/>
        <v>6.4871232426184173E-4</v>
      </c>
      <c r="R69">
        <f t="shared" si="16"/>
        <v>1.084843112481401E-3</v>
      </c>
      <c r="S69" s="23"/>
    </row>
    <row r="70" spans="2:19">
      <c r="B70" s="13">
        <v>42090</v>
      </c>
      <c r="C70" s="14">
        <v>4891.2202150000003</v>
      </c>
      <c r="D70" s="14">
        <v>122.184262</v>
      </c>
      <c r="E70" s="14">
        <v>15.215230999999999</v>
      </c>
      <c r="F70" s="15">
        <v>83.300003000000004</v>
      </c>
      <c r="G70" s="22"/>
      <c r="H70" s="1">
        <f t="shared" si="5"/>
        <v>42090</v>
      </c>
      <c r="I70">
        <f t="shared" si="9"/>
        <v>5.7286223485042984E-3</v>
      </c>
      <c r="J70">
        <f t="shared" si="10"/>
        <v>-7.9684279630483773E-3</v>
      </c>
      <c r="K70">
        <f t="shared" si="11"/>
        <v>-7.1335215150540501E-3</v>
      </c>
      <c r="L70">
        <f t="shared" si="12"/>
        <v>3.4935669559434984E-3</v>
      </c>
      <c r="M70" s="22"/>
      <c r="N70" s="1">
        <f t="shared" si="7"/>
        <v>42090</v>
      </c>
      <c r="O70">
        <f t="shared" si="13"/>
        <v>5.7122761891032292E-3</v>
      </c>
      <c r="P70">
        <f t="shared" si="14"/>
        <v>-8.000345553568539E-3</v>
      </c>
      <c r="Q70">
        <f t="shared" si="15"/>
        <v>-7.1590867322254932E-3</v>
      </c>
      <c r="R70">
        <f t="shared" si="16"/>
        <v>3.4874786267755091E-3</v>
      </c>
      <c r="S70" s="23"/>
    </row>
    <row r="71" spans="2:19">
      <c r="B71" s="13">
        <v>42093</v>
      </c>
      <c r="C71" s="14">
        <v>4947.4399409999996</v>
      </c>
      <c r="D71" s="14">
        <v>125.277286</v>
      </c>
      <c r="E71" s="14">
        <v>15.423931</v>
      </c>
      <c r="F71" s="15">
        <v>83.199996999999996</v>
      </c>
      <c r="G71" s="22"/>
      <c r="H71" s="1">
        <f t="shared" si="5"/>
        <v>42093</v>
      </c>
      <c r="I71">
        <f t="shared" si="9"/>
        <v>1.1494008351451694E-2</v>
      </c>
      <c r="J71">
        <f t="shared" si="10"/>
        <v>2.5314422245313391E-2</v>
      </c>
      <c r="K71">
        <f t="shared" si="11"/>
        <v>1.3716518664751152E-2</v>
      </c>
      <c r="L71">
        <f t="shared" si="12"/>
        <v>-1.2005521776512732E-3</v>
      </c>
      <c r="M71" s="22"/>
      <c r="N71" s="1">
        <f t="shared" si="7"/>
        <v>42093</v>
      </c>
      <c r="O71">
        <f t="shared" si="13"/>
        <v>1.1428454080142319E-2</v>
      </c>
      <c r="P71">
        <f t="shared" si="14"/>
        <v>2.4999318961225481E-2</v>
      </c>
      <c r="Q71">
        <f t="shared" si="15"/>
        <v>1.3623298690979061E-2</v>
      </c>
      <c r="R71">
        <f t="shared" si="16"/>
        <v>-1.2012734177322358E-3</v>
      </c>
      <c r="S71" s="23"/>
    </row>
    <row r="72" spans="2:19">
      <c r="B72" s="13">
        <v>42094</v>
      </c>
      <c r="C72" s="14">
        <v>4900.8798829999996</v>
      </c>
      <c r="D72" s="14">
        <v>123.35405799999999</v>
      </c>
      <c r="E72" s="14">
        <v>15.294734999999999</v>
      </c>
      <c r="F72" s="15">
        <v>82.220000999999996</v>
      </c>
      <c r="G72" s="22"/>
      <c r="H72" s="1">
        <f t="shared" si="5"/>
        <v>42094</v>
      </c>
      <c r="I72">
        <f t="shared" si="9"/>
        <v>-9.410939507148235E-3</v>
      </c>
      <c r="J72">
        <f t="shared" si="10"/>
        <v>-1.5351769354262742E-2</v>
      </c>
      <c r="K72">
        <f t="shared" si="11"/>
        <v>-8.376334152428477E-3</v>
      </c>
      <c r="L72">
        <f t="shared" si="12"/>
        <v>-1.1778798501639367E-2</v>
      </c>
      <c r="M72" s="22"/>
      <c r="N72" s="1">
        <f t="shared" si="7"/>
        <v>42094</v>
      </c>
      <c r="O72">
        <f t="shared" si="13"/>
        <v>-9.4555022032802357E-3</v>
      </c>
      <c r="P72">
        <f t="shared" si="14"/>
        <v>-1.5470827842795748E-2</v>
      </c>
      <c r="Q72">
        <f t="shared" si="15"/>
        <v>-8.4116127811987816E-3</v>
      </c>
      <c r="R72">
        <f t="shared" si="16"/>
        <v>-1.1848718137246745E-2</v>
      </c>
      <c r="S72" s="23"/>
    </row>
    <row r="73" spans="2:19">
      <c r="B73" s="13">
        <v>42095</v>
      </c>
      <c r="C73" s="14">
        <v>4880.2299800000001</v>
      </c>
      <c r="D73" s="14">
        <v>123.17561499999999</v>
      </c>
      <c r="E73" s="14">
        <v>15.314610999999999</v>
      </c>
      <c r="F73" s="15">
        <v>81.669998000000007</v>
      </c>
      <c r="G73" s="22"/>
      <c r="H73" s="1">
        <f t="shared" si="5"/>
        <v>42095</v>
      </c>
      <c r="I73">
        <f t="shared" si="9"/>
        <v>-4.2135093070999764E-3</v>
      </c>
      <c r="J73">
        <f t="shared" si="10"/>
        <v>-1.4465920529343386E-3</v>
      </c>
      <c r="K73">
        <f t="shared" si="11"/>
        <v>1.2995321592691868E-3</v>
      </c>
      <c r="L73">
        <f t="shared" si="12"/>
        <v>-6.6894063890851766E-3</v>
      </c>
      <c r="M73" s="22"/>
      <c r="N73" s="1">
        <f t="shared" si="7"/>
        <v>42095</v>
      </c>
      <c r="O73">
        <f t="shared" si="13"/>
        <v>-4.2224111515766407E-3</v>
      </c>
      <c r="P73">
        <f t="shared" si="14"/>
        <v>-1.4476393773740926E-3</v>
      </c>
      <c r="Q73">
        <f t="shared" si="15"/>
        <v>1.2986884981834787E-3</v>
      </c>
      <c r="R73">
        <f t="shared" si="16"/>
        <v>-6.7118807508354302E-3</v>
      </c>
      <c r="S73" s="23"/>
    </row>
    <row r="74" spans="2:19">
      <c r="B74" s="13">
        <v>42096</v>
      </c>
      <c r="C74" s="14">
        <v>4886.9399409999996</v>
      </c>
      <c r="D74" s="14">
        <v>124.236362</v>
      </c>
      <c r="E74" s="14">
        <v>15.443806</v>
      </c>
      <c r="F74" s="15">
        <v>81.559997999999993</v>
      </c>
      <c r="G74" s="22"/>
      <c r="H74" s="1">
        <f t="shared" si="5"/>
        <v>42096</v>
      </c>
      <c r="I74">
        <f t="shared" si="9"/>
        <v>1.3749272119342962E-3</v>
      </c>
      <c r="J74">
        <f t="shared" si="10"/>
        <v>8.6116639239025225E-3</v>
      </c>
      <c r="K74">
        <f t="shared" si="11"/>
        <v>8.4360614840299289E-3</v>
      </c>
      <c r="L74">
        <f t="shared" si="12"/>
        <v>-1.3468838336449284E-3</v>
      </c>
      <c r="M74" s="22"/>
      <c r="N74" s="1">
        <f t="shared" si="7"/>
        <v>42096</v>
      </c>
      <c r="O74">
        <f t="shared" si="13"/>
        <v>1.3739828650216762E-3</v>
      </c>
      <c r="P74">
        <f t="shared" si="14"/>
        <v>8.574795063084957E-3</v>
      </c>
      <c r="Q74">
        <f t="shared" si="15"/>
        <v>8.4006767830818382E-3</v>
      </c>
      <c r="R74">
        <f t="shared" si="16"/>
        <v>-1.3477916969580727E-3</v>
      </c>
      <c r="S74" s="23"/>
    </row>
    <row r="75" spans="2:19">
      <c r="B75" s="13">
        <v>42100</v>
      </c>
      <c r="C75" s="14">
        <v>4917.3198240000002</v>
      </c>
      <c r="D75" s="14">
        <v>126.248807</v>
      </c>
      <c r="E75" s="14">
        <v>15.413992</v>
      </c>
      <c r="F75" s="15">
        <v>82.440002000000007</v>
      </c>
      <c r="G75" s="22"/>
      <c r="H75" s="1">
        <f t="shared" si="5"/>
        <v>42100</v>
      </c>
      <c r="I75">
        <f t="shared" si="9"/>
        <v>6.2165451932654561E-3</v>
      </c>
      <c r="J75">
        <f t="shared" si="10"/>
        <v>1.619851843375774E-2</v>
      </c>
      <c r="K75">
        <f t="shared" si="11"/>
        <v>-1.9304826802408685E-3</v>
      </c>
      <c r="L75">
        <f t="shared" si="12"/>
        <v>1.0789652054675306E-2</v>
      </c>
      <c r="M75" s="22"/>
      <c r="N75" s="1">
        <f t="shared" si="7"/>
        <v>42100</v>
      </c>
      <c r="O75">
        <f t="shared" si="13"/>
        <v>6.1973021850379615E-3</v>
      </c>
      <c r="P75">
        <f t="shared" si="14"/>
        <v>1.6068722228938685E-2</v>
      </c>
      <c r="Q75">
        <f t="shared" si="15"/>
        <v>-1.9323484635585108E-3</v>
      </c>
      <c r="R75">
        <f t="shared" si="16"/>
        <v>1.0731859097896378E-2</v>
      </c>
      <c r="S75" s="23"/>
    </row>
    <row r="76" spans="2:19">
      <c r="B76" s="13">
        <v>42101</v>
      </c>
      <c r="C76" s="14">
        <v>4910.2299800000001</v>
      </c>
      <c r="D76" s="14">
        <v>124.92039800000001</v>
      </c>
      <c r="E76" s="14">
        <v>15.364302</v>
      </c>
      <c r="F76" s="15">
        <v>82.32</v>
      </c>
      <c r="G76" s="22"/>
      <c r="H76" s="1">
        <f t="shared" si="5"/>
        <v>42101</v>
      </c>
      <c r="I76">
        <f t="shared" si="9"/>
        <v>-1.4418106313517842E-3</v>
      </c>
      <c r="J76">
        <f t="shared" si="10"/>
        <v>-1.0522150914265617E-2</v>
      </c>
      <c r="K76">
        <f t="shared" si="11"/>
        <v>-3.2236944199789393E-3</v>
      </c>
      <c r="L76">
        <f t="shared" si="12"/>
        <v>-1.4556283004458648E-3</v>
      </c>
      <c r="M76" s="22"/>
      <c r="N76" s="1">
        <f t="shared" si="7"/>
        <v>42101</v>
      </c>
      <c r="O76">
        <f t="shared" si="13"/>
        <v>-1.4428510404689426E-3</v>
      </c>
      <c r="P76">
        <f t="shared" si="14"/>
        <v>-1.0577900157004445E-2</v>
      </c>
      <c r="Q76">
        <f t="shared" si="15"/>
        <v>-3.2289017170034676E-3</v>
      </c>
      <c r="R76">
        <f t="shared" si="16"/>
        <v>-1.4566887565319276E-3</v>
      </c>
      <c r="S76" s="23"/>
    </row>
    <row r="77" spans="2:19">
      <c r="B77" s="13">
        <v>42102</v>
      </c>
      <c r="C77" s="14">
        <v>4950.8198240000002</v>
      </c>
      <c r="D77" s="14">
        <v>124.51394000000001</v>
      </c>
      <c r="E77" s="14">
        <v>15.513373</v>
      </c>
      <c r="F77" s="15">
        <v>82.279999000000004</v>
      </c>
      <c r="G77" s="22"/>
      <c r="H77" s="1">
        <f t="shared" ref="H77:H140" si="17">B77</f>
        <v>42102</v>
      </c>
      <c r="I77">
        <f t="shared" si="9"/>
        <v>8.2663834821032327E-3</v>
      </c>
      <c r="J77">
        <f t="shared" si="10"/>
        <v>-3.2537360311644271E-3</v>
      </c>
      <c r="K77">
        <f t="shared" si="11"/>
        <v>9.7024257919428609E-3</v>
      </c>
      <c r="L77">
        <f t="shared" si="12"/>
        <v>-4.8592079689005734E-4</v>
      </c>
      <c r="M77" s="22"/>
      <c r="N77" s="1">
        <f t="shared" ref="N77:N140" si="18">B77</f>
        <v>42102</v>
      </c>
      <c r="O77">
        <f t="shared" si="13"/>
        <v>8.2324040636723907E-3</v>
      </c>
      <c r="P77">
        <f t="shared" si="14"/>
        <v>-3.2590409405534116E-3</v>
      </c>
      <c r="Q77">
        <f t="shared" si="15"/>
        <v>9.6556595130634828E-3</v>
      </c>
      <c r="R77">
        <f t="shared" si="16"/>
        <v>-4.8603889465944315E-4</v>
      </c>
      <c r="S77" s="23"/>
    </row>
    <row r="78" spans="2:19">
      <c r="B78" s="13">
        <v>42103</v>
      </c>
      <c r="C78" s="14">
        <v>4974.5600590000004</v>
      </c>
      <c r="D78" s="14">
        <v>125.465638</v>
      </c>
      <c r="E78" s="14">
        <v>15.612754000000001</v>
      </c>
      <c r="F78" s="15">
        <v>82.169998000000007</v>
      </c>
      <c r="G78" s="22"/>
      <c r="H78" s="1">
        <f t="shared" si="17"/>
        <v>42103</v>
      </c>
      <c r="I78">
        <f t="shared" ref="I78:I141" si="19">(C78-C77)/C77</f>
        <v>4.7952128827058304E-3</v>
      </c>
      <c r="J78">
        <f t="shared" ref="J78:J141" si="20">(D78-D77)/D77</f>
        <v>7.643304837996398E-3</v>
      </c>
      <c r="K78">
        <f t="shared" ref="K78:K141" si="21">(E78-E77)/E77</f>
        <v>6.4061503581459072E-3</v>
      </c>
      <c r="L78">
        <f t="shared" ref="L78:L141" si="22">(F78-F77)/F77</f>
        <v>-1.3369105655919721E-3</v>
      </c>
      <c r="M78" s="22"/>
      <c r="N78" s="1">
        <f t="shared" si="18"/>
        <v>42103</v>
      </c>
      <c r="O78">
        <f t="shared" ref="O78:O141" si="23">LN(C78/C77)</f>
        <v>4.7837524715486157E-3</v>
      </c>
      <c r="P78">
        <f t="shared" ref="P78:P141" si="24">LN(D78/D77)</f>
        <v>7.6142427764302788E-3</v>
      </c>
      <c r="Q78">
        <f t="shared" ref="Q78:Q141" si="25">LN(E78/E77)</f>
        <v>6.3857181915357927E-3</v>
      </c>
      <c r="R78">
        <f t="shared" ref="R78:R141" si="26">LN(F78/F77)</f>
        <v>-1.3378050278216771E-3</v>
      </c>
      <c r="S78" s="23"/>
    </row>
    <row r="79" spans="2:19">
      <c r="B79" s="13">
        <v>42104</v>
      </c>
      <c r="C79" s="14">
        <v>4995.9799800000001</v>
      </c>
      <c r="D79" s="14">
        <v>126.000969</v>
      </c>
      <c r="E79" s="14">
        <v>15.622692000000001</v>
      </c>
      <c r="F79" s="15">
        <v>82.040001000000004</v>
      </c>
      <c r="G79" s="22"/>
      <c r="H79" s="1">
        <f t="shared" si="17"/>
        <v>42104</v>
      </c>
      <c r="I79">
        <f t="shared" si="19"/>
        <v>4.3058925303850071E-3</v>
      </c>
      <c r="J79">
        <f t="shared" si="20"/>
        <v>4.2667538979875852E-3</v>
      </c>
      <c r="K79">
        <f t="shared" si="21"/>
        <v>6.3653087725586415E-4</v>
      </c>
      <c r="L79">
        <f t="shared" si="22"/>
        <v>-1.5820494482670308E-3</v>
      </c>
      <c r="M79" s="22"/>
      <c r="N79" s="1">
        <f t="shared" si="18"/>
        <v>42104</v>
      </c>
      <c r="O79">
        <f t="shared" si="23"/>
        <v>4.2966487009344087E-3</v>
      </c>
      <c r="P79">
        <f t="shared" si="24"/>
        <v>4.25767711335276E-3</v>
      </c>
      <c r="Q79">
        <f t="shared" si="25"/>
        <v>6.363283774039909E-4</v>
      </c>
      <c r="R79">
        <f t="shared" si="26"/>
        <v>-1.5833022099570259E-3</v>
      </c>
      <c r="S79" s="23"/>
    </row>
    <row r="80" spans="2:19">
      <c r="B80" s="13">
        <v>42107</v>
      </c>
      <c r="C80" s="14">
        <v>4988.25</v>
      </c>
      <c r="D80" s="14">
        <v>125.753131</v>
      </c>
      <c r="E80" s="14">
        <v>15.702197</v>
      </c>
      <c r="F80" s="15">
        <v>83.010002</v>
      </c>
      <c r="G80" s="22"/>
      <c r="H80" s="1">
        <f t="shared" si="17"/>
        <v>42107</v>
      </c>
      <c r="I80">
        <f t="shared" si="19"/>
        <v>-1.5472399871386332E-3</v>
      </c>
      <c r="J80">
        <f t="shared" si="20"/>
        <v>-1.9669531271620743E-3</v>
      </c>
      <c r="K80">
        <f t="shared" si="21"/>
        <v>5.0890717169614092E-3</v>
      </c>
      <c r="L80">
        <f t="shared" si="22"/>
        <v>1.182351277640765E-2</v>
      </c>
      <c r="M80" s="22"/>
      <c r="N80" s="1">
        <f t="shared" si="18"/>
        <v>42107</v>
      </c>
      <c r="O80">
        <f t="shared" si="23"/>
        <v>-1.5484381990346456E-3</v>
      </c>
      <c r="P80">
        <f t="shared" si="24"/>
        <v>-1.9688901198636746E-3</v>
      </c>
      <c r="Q80">
        <f t="shared" si="25"/>
        <v>5.0761661578499701E-3</v>
      </c>
      <c r="R80">
        <f t="shared" si="26"/>
        <v>1.1754161167070854E-2</v>
      </c>
      <c r="S80" s="23"/>
    </row>
    <row r="81" spans="2:19">
      <c r="B81" s="13">
        <v>42108</v>
      </c>
      <c r="C81" s="14">
        <v>4977.2900390000004</v>
      </c>
      <c r="D81" s="14">
        <v>125.207891</v>
      </c>
      <c r="E81" s="14">
        <v>15.722073</v>
      </c>
      <c r="F81" s="15">
        <v>83.519997000000004</v>
      </c>
      <c r="G81" s="22"/>
      <c r="H81" s="1">
        <f t="shared" si="17"/>
        <v>42108</v>
      </c>
      <c r="I81">
        <f t="shared" si="19"/>
        <v>-2.1971555154612472E-3</v>
      </c>
      <c r="J81">
        <f t="shared" si="20"/>
        <v>-4.3357966172626961E-3</v>
      </c>
      <c r="K81">
        <f t="shared" si="21"/>
        <v>1.2658101283533766E-3</v>
      </c>
      <c r="L81">
        <f t="shared" si="22"/>
        <v>6.143777710064427E-3</v>
      </c>
      <c r="M81" s="22"/>
      <c r="N81" s="1">
        <f t="shared" si="18"/>
        <v>42108</v>
      </c>
      <c r="O81">
        <f t="shared" si="23"/>
        <v>-2.1995728030611032E-3</v>
      </c>
      <c r="P81">
        <f t="shared" si="24"/>
        <v>-4.3452234418133243E-3</v>
      </c>
      <c r="Q81">
        <f t="shared" si="25"/>
        <v>1.2650096661304283E-3</v>
      </c>
      <c r="R81">
        <f t="shared" si="26"/>
        <v>6.1249816543610348E-3</v>
      </c>
      <c r="S81" s="23"/>
    </row>
    <row r="82" spans="2:19">
      <c r="B82" s="13">
        <v>42109</v>
      </c>
      <c r="C82" s="14">
        <v>5011.0200199999999</v>
      </c>
      <c r="D82" s="14">
        <v>125.68373699999999</v>
      </c>
      <c r="E82" s="14">
        <v>15.543188000000001</v>
      </c>
      <c r="F82" s="15">
        <v>82.709998999999996</v>
      </c>
      <c r="G82" s="22"/>
      <c r="H82" s="1">
        <f t="shared" si="17"/>
        <v>42109</v>
      </c>
      <c r="I82">
        <f t="shared" si="19"/>
        <v>6.7767762649363853E-3</v>
      </c>
      <c r="J82">
        <f t="shared" si="20"/>
        <v>3.8004473695670664E-3</v>
      </c>
      <c r="K82">
        <f t="shared" si="21"/>
        <v>-1.1377952513005078E-2</v>
      </c>
      <c r="L82">
        <f t="shared" si="22"/>
        <v>-9.6982522640656627E-3</v>
      </c>
      <c r="M82" s="22"/>
      <c r="N82" s="1">
        <f t="shared" si="18"/>
        <v>42109</v>
      </c>
      <c r="O82">
        <f t="shared" si="23"/>
        <v>6.7539171327015111E-3</v>
      </c>
      <c r="P82">
        <f t="shared" si="24"/>
        <v>3.7932439145951027E-3</v>
      </c>
      <c r="Q82">
        <f t="shared" si="25"/>
        <v>-1.1443176631278907E-2</v>
      </c>
      <c r="R82">
        <f t="shared" si="26"/>
        <v>-9.7455866014092337E-3</v>
      </c>
      <c r="S82" s="23"/>
    </row>
    <row r="83" spans="2:19">
      <c r="B83" s="13">
        <v>42110</v>
      </c>
      <c r="C83" s="14">
        <v>5007.7900390000004</v>
      </c>
      <c r="D83" s="14">
        <v>125.07901099999999</v>
      </c>
      <c r="E83" s="14">
        <v>15.692259</v>
      </c>
      <c r="F83" s="15">
        <v>82.309997999999993</v>
      </c>
      <c r="G83" s="22"/>
      <c r="H83" s="1">
        <f t="shared" si="17"/>
        <v>42110</v>
      </c>
      <c r="I83">
        <f t="shared" si="19"/>
        <v>-6.4457555290299909E-4</v>
      </c>
      <c r="J83">
        <f t="shared" si="20"/>
        <v>-4.8114896519984877E-3</v>
      </c>
      <c r="K83">
        <f t="shared" si="21"/>
        <v>9.5907609172583702E-3</v>
      </c>
      <c r="L83">
        <f t="shared" si="22"/>
        <v>-4.836186734810663E-3</v>
      </c>
      <c r="M83" s="22"/>
      <c r="N83" s="1">
        <f t="shared" si="18"/>
        <v>42110</v>
      </c>
      <c r="O83">
        <f t="shared" si="23"/>
        <v>-6.4478338103677007E-4</v>
      </c>
      <c r="P83">
        <f t="shared" si="24"/>
        <v>-4.8231021321933493E-3</v>
      </c>
      <c r="Q83">
        <f t="shared" si="25"/>
        <v>9.5450615320140687E-3</v>
      </c>
      <c r="R83">
        <f t="shared" si="26"/>
        <v>-4.8479189272104218E-3</v>
      </c>
      <c r="S83" s="23"/>
    </row>
    <row r="84" spans="2:19">
      <c r="B84" s="13">
        <v>42111</v>
      </c>
      <c r="C84" s="14">
        <v>4931.8100590000004</v>
      </c>
      <c r="D84" s="14">
        <v>123.671291</v>
      </c>
      <c r="E84" s="14">
        <v>15.463683</v>
      </c>
      <c r="F84" s="15">
        <v>80.779999000000004</v>
      </c>
      <c r="G84" s="22"/>
      <c r="H84" s="1">
        <f t="shared" si="17"/>
        <v>42111</v>
      </c>
      <c r="I84">
        <f t="shared" si="19"/>
        <v>-1.517235734890603E-2</v>
      </c>
      <c r="J84">
        <f t="shared" si="20"/>
        <v>-1.1254646073272818E-2</v>
      </c>
      <c r="K84">
        <f t="shared" si="21"/>
        <v>-1.456616284500532E-2</v>
      </c>
      <c r="L84">
        <f t="shared" si="22"/>
        <v>-1.8588252182924238E-2</v>
      </c>
      <c r="M84" s="22"/>
      <c r="N84" s="1">
        <f t="shared" si="18"/>
        <v>42111</v>
      </c>
      <c r="O84">
        <f t="shared" si="23"/>
        <v>-1.5288635201306093E-2</v>
      </c>
      <c r="P84">
        <f t="shared" si="24"/>
        <v>-1.1318458847619771E-2</v>
      </c>
      <c r="Q84">
        <f t="shared" si="25"/>
        <v>-1.467329096477542E-2</v>
      </c>
      <c r="R84">
        <f t="shared" si="26"/>
        <v>-1.8763184930203125E-2</v>
      </c>
      <c r="S84" s="23"/>
    </row>
    <row r="85" spans="2:19">
      <c r="B85" s="13">
        <v>42114</v>
      </c>
      <c r="C85" s="14">
        <v>4994.6000979999999</v>
      </c>
      <c r="D85" s="14">
        <v>126.496646</v>
      </c>
      <c r="E85" s="14">
        <v>15.47362</v>
      </c>
      <c r="F85" s="15">
        <v>83.089995999999999</v>
      </c>
      <c r="G85" s="22"/>
      <c r="H85" s="1">
        <f t="shared" si="17"/>
        <v>42114</v>
      </c>
      <c r="I85">
        <f t="shared" si="19"/>
        <v>1.2731641780367179E-2</v>
      </c>
      <c r="J85">
        <f t="shared" si="20"/>
        <v>2.2845682107418139E-2</v>
      </c>
      <c r="K85">
        <f t="shared" si="21"/>
        <v>6.426024123749013E-4</v>
      </c>
      <c r="L85">
        <f t="shared" si="22"/>
        <v>2.8596150391138227E-2</v>
      </c>
      <c r="M85" s="22"/>
      <c r="N85" s="1">
        <f t="shared" si="18"/>
        <v>42114</v>
      </c>
      <c r="O85">
        <f t="shared" si="23"/>
        <v>1.2651275837245929E-2</v>
      </c>
      <c r="P85">
        <f t="shared" si="24"/>
        <v>2.2588627210882804E-2</v>
      </c>
      <c r="Q85">
        <f t="shared" si="25"/>
        <v>6.4239603185372337E-4</v>
      </c>
      <c r="R85">
        <f t="shared" si="26"/>
        <v>2.819491178035342E-2</v>
      </c>
      <c r="S85" s="23"/>
    </row>
    <row r="86" spans="2:19">
      <c r="B86" s="13">
        <v>42115</v>
      </c>
      <c r="C86" s="14">
        <v>5014.1000979999999</v>
      </c>
      <c r="D86" s="14">
        <v>125.812617</v>
      </c>
      <c r="E86" s="14">
        <v>15.404054</v>
      </c>
      <c r="F86" s="15">
        <v>83.620002999999997</v>
      </c>
      <c r="G86" s="22"/>
      <c r="H86" s="1">
        <f t="shared" si="17"/>
        <v>42115</v>
      </c>
      <c r="I86">
        <f t="shared" si="19"/>
        <v>3.9042164772728118E-3</v>
      </c>
      <c r="J86">
        <f t="shared" si="20"/>
        <v>-5.4074872467369242E-3</v>
      </c>
      <c r="K86">
        <f t="shared" si="21"/>
        <v>-4.495780560722056E-3</v>
      </c>
      <c r="L86">
        <f t="shared" si="22"/>
        <v>6.3787101397862348E-3</v>
      </c>
      <c r="M86" s="22"/>
      <c r="N86" s="1">
        <f t="shared" si="18"/>
        <v>42115</v>
      </c>
      <c r="O86">
        <f t="shared" si="23"/>
        <v>3.8966148034184698E-3</v>
      </c>
      <c r="P86">
        <f t="shared" si="24"/>
        <v>-5.4221606272164078E-3</v>
      </c>
      <c r="Q86">
        <f t="shared" si="25"/>
        <v>-4.5059169742839942E-3</v>
      </c>
      <c r="R86">
        <f t="shared" si="26"/>
        <v>6.3584522686845509E-3</v>
      </c>
      <c r="S86" s="23"/>
    </row>
    <row r="87" spans="2:19">
      <c r="B87" s="13">
        <v>42116</v>
      </c>
      <c r="C87" s="14">
        <v>5035.169922</v>
      </c>
      <c r="D87" s="14">
        <v>127.507823</v>
      </c>
      <c r="E87" s="14">
        <v>15.642568000000001</v>
      </c>
      <c r="F87" s="15">
        <v>84.629997000000003</v>
      </c>
      <c r="G87" s="22"/>
      <c r="H87" s="1">
        <f t="shared" si="17"/>
        <v>42116</v>
      </c>
      <c r="I87">
        <f t="shared" si="19"/>
        <v>4.2021147540322107E-3</v>
      </c>
      <c r="J87">
        <f t="shared" si="20"/>
        <v>1.3474054037044622E-2</v>
      </c>
      <c r="K87">
        <f t="shared" si="21"/>
        <v>1.5483846005733317E-2</v>
      </c>
      <c r="L87">
        <f t="shared" si="22"/>
        <v>1.2078377945047503E-2</v>
      </c>
      <c r="M87" s="22"/>
      <c r="N87" s="1">
        <f t="shared" si="18"/>
        <v>42116</v>
      </c>
      <c r="O87">
        <f t="shared" si="23"/>
        <v>4.1933105254642654E-3</v>
      </c>
      <c r="P87">
        <f t="shared" si="24"/>
        <v>1.3384086224102146E-2</v>
      </c>
      <c r="Q87">
        <f t="shared" si="25"/>
        <v>1.5365194482662501E-2</v>
      </c>
      <c r="R87">
        <f t="shared" si="26"/>
        <v>1.2006016428588659E-2</v>
      </c>
      <c r="S87" s="23"/>
    </row>
    <row r="88" spans="2:19">
      <c r="B88" s="13">
        <v>42117</v>
      </c>
      <c r="C88" s="14">
        <v>5056.0600590000004</v>
      </c>
      <c r="D88" s="14">
        <v>128.54874599999999</v>
      </c>
      <c r="E88" s="14">
        <v>15.592878000000001</v>
      </c>
      <c r="F88" s="15">
        <v>82.410004000000001</v>
      </c>
      <c r="G88" s="22"/>
      <c r="H88" s="1">
        <f t="shared" si="17"/>
        <v>42117</v>
      </c>
      <c r="I88">
        <f t="shared" si="19"/>
        <v>4.148844492561362E-3</v>
      </c>
      <c r="J88">
        <f t="shared" si="20"/>
        <v>8.1636010678340278E-3</v>
      </c>
      <c r="K88">
        <f t="shared" si="21"/>
        <v>-3.1765883964832379E-3</v>
      </c>
      <c r="L88">
        <f t="shared" si="22"/>
        <v>-2.6231750900333865E-2</v>
      </c>
      <c r="M88" s="22"/>
      <c r="N88" s="1">
        <f t="shared" si="18"/>
        <v>42117</v>
      </c>
      <c r="O88">
        <f t="shared" si="23"/>
        <v>4.1402617679866006E-3</v>
      </c>
      <c r="P88">
        <f t="shared" si="24"/>
        <v>8.1304591261880822E-3</v>
      </c>
      <c r="Q88">
        <f t="shared" si="25"/>
        <v>-3.1816444636055944E-3</v>
      </c>
      <c r="R88">
        <f t="shared" si="26"/>
        <v>-2.6581940920501698E-2</v>
      </c>
      <c r="S88" s="23"/>
    </row>
    <row r="89" spans="2:19">
      <c r="B89" s="13">
        <v>42118</v>
      </c>
      <c r="C89" s="14">
        <v>5092.080078</v>
      </c>
      <c r="D89" s="14">
        <v>129.15347199999999</v>
      </c>
      <c r="E89" s="14">
        <v>15.543188000000001</v>
      </c>
      <c r="F89" s="15">
        <v>81.529999000000004</v>
      </c>
      <c r="G89" s="22"/>
      <c r="H89" s="1">
        <f t="shared" si="17"/>
        <v>42118</v>
      </c>
      <c r="I89">
        <f t="shared" si="19"/>
        <v>7.1241279928790481E-3</v>
      </c>
      <c r="J89">
        <f t="shared" si="20"/>
        <v>4.704254369000219E-3</v>
      </c>
      <c r="K89">
        <f t="shared" si="21"/>
        <v>-3.1867112665153931E-3</v>
      </c>
      <c r="L89">
        <f t="shared" si="22"/>
        <v>-1.0678375892324881E-2</v>
      </c>
      <c r="M89" s="22"/>
      <c r="N89" s="1">
        <f t="shared" si="18"/>
        <v>42118</v>
      </c>
      <c r="O89">
        <f t="shared" si="23"/>
        <v>7.0988712768231509E-3</v>
      </c>
      <c r="P89">
        <f t="shared" si="24"/>
        <v>4.6932239441714145E-3</v>
      </c>
      <c r="Q89">
        <f t="shared" si="25"/>
        <v>-3.1917996438653468E-3</v>
      </c>
      <c r="R89">
        <f t="shared" si="26"/>
        <v>-1.0735798903694218E-2</v>
      </c>
      <c r="S89" s="23"/>
    </row>
    <row r="90" spans="2:19">
      <c r="B90" s="13">
        <v>42121</v>
      </c>
      <c r="C90" s="14">
        <v>5060.25</v>
      </c>
      <c r="D90" s="14">
        <v>131.50297399999999</v>
      </c>
      <c r="E90" s="14">
        <v>15.463683</v>
      </c>
      <c r="F90" s="15">
        <v>81.910004000000001</v>
      </c>
      <c r="G90" s="22"/>
      <c r="H90" s="1">
        <f t="shared" si="17"/>
        <v>42121</v>
      </c>
      <c r="I90">
        <f t="shared" si="19"/>
        <v>-6.2508989474693724E-3</v>
      </c>
      <c r="J90">
        <f t="shared" si="20"/>
        <v>1.8191551211259743E-2</v>
      </c>
      <c r="K90">
        <f t="shared" si="21"/>
        <v>-5.1151025130752488E-3</v>
      </c>
      <c r="L90">
        <f t="shared" si="22"/>
        <v>4.6609224170356851E-3</v>
      </c>
      <c r="M90" s="22"/>
      <c r="N90" s="1">
        <f t="shared" si="18"/>
        <v>42121</v>
      </c>
      <c r="O90">
        <f t="shared" si="23"/>
        <v>-6.2705176152315469E-3</v>
      </c>
      <c r="P90">
        <f t="shared" si="24"/>
        <v>1.8028064682333672E-2</v>
      </c>
      <c r="Q90">
        <f t="shared" si="25"/>
        <v>-5.1282294327612485E-3</v>
      </c>
      <c r="R90">
        <f t="shared" si="26"/>
        <v>4.6500939522001175E-3</v>
      </c>
      <c r="S90" s="23"/>
    </row>
    <row r="91" spans="2:19">
      <c r="B91" s="13">
        <v>42122</v>
      </c>
      <c r="C91" s="14">
        <v>5055.419922</v>
      </c>
      <c r="D91" s="14">
        <v>129.43105</v>
      </c>
      <c r="E91" s="14">
        <v>15.553125</v>
      </c>
      <c r="F91" s="15">
        <v>80.680000000000007</v>
      </c>
      <c r="G91" s="22"/>
      <c r="H91" s="1">
        <f t="shared" si="17"/>
        <v>42122</v>
      </c>
      <c r="I91">
        <f t="shared" si="19"/>
        <v>-9.5451370979693839E-4</v>
      </c>
      <c r="J91">
        <f t="shared" si="20"/>
        <v>-1.5755719714749535E-2</v>
      </c>
      <c r="K91">
        <f t="shared" si="21"/>
        <v>5.7840037202004221E-3</v>
      </c>
      <c r="L91">
        <f t="shared" si="22"/>
        <v>-1.501652960485747E-2</v>
      </c>
      <c r="M91" s="22"/>
      <c r="N91" s="1">
        <f t="shared" si="18"/>
        <v>42122</v>
      </c>
      <c r="O91">
        <f t="shared" si="23"/>
        <v>-9.5496954810038687E-4</v>
      </c>
      <c r="P91">
        <f t="shared" si="24"/>
        <v>-1.5881160416983498E-2</v>
      </c>
      <c r="Q91">
        <f t="shared" si="25"/>
        <v>5.7673405928682408E-3</v>
      </c>
      <c r="R91">
        <f t="shared" si="26"/>
        <v>-1.5130419275584544E-2</v>
      </c>
      <c r="S91" s="23"/>
    </row>
    <row r="92" spans="2:19">
      <c r="B92" s="13">
        <v>42123</v>
      </c>
      <c r="C92" s="14">
        <v>5023.6401370000003</v>
      </c>
      <c r="D92" s="14">
        <v>127.527654</v>
      </c>
      <c r="E92" s="14">
        <v>15.881081999999999</v>
      </c>
      <c r="F92" s="15">
        <v>80.470000999999996</v>
      </c>
      <c r="G92" s="22"/>
      <c r="H92" s="1">
        <f t="shared" si="17"/>
        <v>42123</v>
      </c>
      <c r="I92">
        <f t="shared" si="19"/>
        <v>-6.2862799708688017E-3</v>
      </c>
      <c r="J92">
        <f t="shared" si="20"/>
        <v>-1.4705868491370507E-2</v>
      </c>
      <c r="K92">
        <f t="shared" si="21"/>
        <v>2.1086244725738373E-2</v>
      </c>
      <c r="L92">
        <f t="shared" si="22"/>
        <v>-2.6028631631136645E-3</v>
      </c>
      <c r="M92" s="22"/>
      <c r="N92" s="1">
        <f t="shared" si="18"/>
        <v>42123</v>
      </c>
      <c r="O92">
        <f t="shared" si="23"/>
        <v>-6.3061218268202568E-3</v>
      </c>
      <c r="P92">
        <f t="shared" si="24"/>
        <v>-1.4815071716680901E-2</v>
      </c>
      <c r="Q92">
        <f t="shared" si="25"/>
        <v>2.0867006453205546E-2</v>
      </c>
      <c r="R92">
        <f t="shared" si="26"/>
        <v>-2.6062565009783148E-3</v>
      </c>
      <c r="S92" s="23"/>
    </row>
    <row r="93" spans="2:19">
      <c r="B93" s="13">
        <v>42124</v>
      </c>
      <c r="C93" s="14">
        <v>4941.419922</v>
      </c>
      <c r="D93" s="14">
        <v>124.067834</v>
      </c>
      <c r="E93" s="14">
        <v>15.831393</v>
      </c>
      <c r="F93" s="15">
        <v>78.769997000000004</v>
      </c>
      <c r="G93" s="22"/>
      <c r="H93" s="1">
        <f t="shared" si="17"/>
        <v>42124</v>
      </c>
      <c r="I93">
        <f t="shared" si="19"/>
        <v>-1.6366660978447446E-2</v>
      </c>
      <c r="J93">
        <f t="shared" si="20"/>
        <v>-2.7129958808777221E-2</v>
      </c>
      <c r="K93">
        <f t="shared" si="21"/>
        <v>-3.1288170415591952E-3</v>
      </c>
      <c r="L93">
        <f t="shared" si="22"/>
        <v>-2.1125934868572858E-2</v>
      </c>
      <c r="M93" s="22"/>
      <c r="N93" s="1">
        <f t="shared" si="18"/>
        <v>42124</v>
      </c>
      <c r="O93">
        <f t="shared" si="23"/>
        <v>-1.6502074316640837E-2</v>
      </c>
      <c r="P93">
        <f t="shared" si="24"/>
        <v>-2.7504770782286678E-2</v>
      </c>
      <c r="Q93">
        <f t="shared" si="25"/>
        <v>-3.1337220234650544E-3</v>
      </c>
      <c r="R93">
        <f t="shared" si="26"/>
        <v>-2.1352280955366048E-2</v>
      </c>
      <c r="S93" s="23"/>
    </row>
    <row r="94" spans="2:19">
      <c r="B94" s="13">
        <v>42125</v>
      </c>
      <c r="C94" s="14">
        <v>5005.3901370000003</v>
      </c>
      <c r="D94" s="14">
        <v>127.834971</v>
      </c>
      <c r="E94" s="14">
        <v>16.010279000000001</v>
      </c>
      <c r="F94" s="15">
        <v>78.989998</v>
      </c>
      <c r="G94" s="22"/>
      <c r="H94" s="1">
        <f t="shared" si="17"/>
        <v>42125</v>
      </c>
      <c r="I94">
        <f t="shared" si="19"/>
        <v>1.2945715201251071E-2</v>
      </c>
      <c r="J94">
        <f t="shared" si="20"/>
        <v>3.0363526778423414E-2</v>
      </c>
      <c r="K94">
        <f t="shared" si="21"/>
        <v>1.1299447875496509E-2</v>
      </c>
      <c r="L94">
        <f t="shared" si="22"/>
        <v>2.7929542767406268E-3</v>
      </c>
      <c r="M94" s="22"/>
      <c r="N94" s="1">
        <f t="shared" si="18"/>
        <v>42125</v>
      </c>
      <c r="O94">
        <f t="shared" si="23"/>
        <v>1.2862635677886987E-2</v>
      </c>
      <c r="P94">
        <f t="shared" si="24"/>
        <v>2.9911678593189127E-2</v>
      </c>
      <c r="Q94">
        <f t="shared" si="25"/>
        <v>1.1236085970628933E-2</v>
      </c>
      <c r="R94">
        <f t="shared" si="26"/>
        <v>2.7890612270000032E-3</v>
      </c>
      <c r="S94" s="23"/>
    </row>
    <row r="95" spans="2:19">
      <c r="B95" s="13">
        <v>42128</v>
      </c>
      <c r="C95" s="14">
        <v>5016.9301759999998</v>
      </c>
      <c r="D95" s="14">
        <v>127.58713299999999</v>
      </c>
      <c r="E95" s="14">
        <v>16.338235999999998</v>
      </c>
      <c r="F95" s="15">
        <v>78.809997999999993</v>
      </c>
      <c r="G95" s="22"/>
      <c r="H95" s="1">
        <f t="shared" si="17"/>
        <v>42128</v>
      </c>
      <c r="I95">
        <f t="shared" si="19"/>
        <v>2.305522383698964E-3</v>
      </c>
      <c r="J95">
        <f t="shared" si="20"/>
        <v>-1.9387339634942427E-3</v>
      </c>
      <c r="K95">
        <f t="shared" si="21"/>
        <v>2.0484152712141858E-2</v>
      </c>
      <c r="L95">
        <f t="shared" si="22"/>
        <v>-2.2787695221869334E-3</v>
      </c>
      <c r="M95" s="22"/>
      <c r="N95" s="1">
        <f t="shared" si="18"/>
        <v>42128</v>
      </c>
      <c r="O95">
        <f t="shared" si="23"/>
        <v>2.3028687448679169E-3</v>
      </c>
      <c r="P95">
        <f t="shared" si="24"/>
        <v>-1.9406157407551459E-3</v>
      </c>
      <c r="Q95">
        <f t="shared" si="25"/>
        <v>2.0277174202691064E-2</v>
      </c>
      <c r="R95">
        <f t="shared" si="26"/>
        <v>-2.281369868599115E-3</v>
      </c>
      <c r="S95" s="23"/>
    </row>
    <row r="96" spans="2:19">
      <c r="B96" s="13">
        <v>42129</v>
      </c>
      <c r="C96" s="14">
        <v>4939.330078</v>
      </c>
      <c r="D96" s="14">
        <v>124.712215</v>
      </c>
      <c r="E96" s="14">
        <v>16.248792999999999</v>
      </c>
      <c r="F96" s="15">
        <v>77.559997999999993</v>
      </c>
      <c r="G96" s="22"/>
      <c r="H96" s="1">
        <f t="shared" si="17"/>
        <v>42129</v>
      </c>
      <c r="I96">
        <f t="shared" si="19"/>
        <v>-1.5467645607511817E-2</v>
      </c>
      <c r="J96">
        <f t="shared" si="20"/>
        <v>-2.2532977522114195E-2</v>
      </c>
      <c r="K96">
        <f t="shared" si="21"/>
        <v>-5.4744588093842738E-3</v>
      </c>
      <c r="L96">
        <f t="shared" si="22"/>
        <v>-1.586093175639974E-2</v>
      </c>
      <c r="M96" s="22"/>
      <c r="N96" s="1">
        <f t="shared" si="18"/>
        <v>42129</v>
      </c>
      <c r="O96">
        <f t="shared" si="23"/>
        <v>-1.5588517661863862E-2</v>
      </c>
      <c r="P96">
        <f t="shared" si="24"/>
        <v>-2.2790724287221141E-2</v>
      </c>
      <c r="Q96">
        <f t="shared" si="25"/>
        <v>-5.4894985738404047E-3</v>
      </c>
      <c r="R96">
        <f t="shared" si="26"/>
        <v>-1.5988062400104804E-2</v>
      </c>
      <c r="S96" s="23"/>
    </row>
    <row r="97" spans="2:19">
      <c r="B97" s="13">
        <v>42130</v>
      </c>
      <c r="C97" s="14">
        <v>4919.6401370000003</v>
      </c>
      <c r="D97" s="14">
        <v>123.929045</v>
      </c>
      <c r="E97" s="14">
        <v>16.189164999999999</v>
      </c>
      <c r="F97" s="15">
        <v>78.099997999999999</v>
      </c>
      <c r="G97" s="22"/>
      <c r="H97" s="1">
        <f t="shared" si="17"/>
        <v>42130</v>
      </c>
      <c r="I97">
        <f t="shared" si="19"/>
        <v>-3.9863586132256124E-3</v>
      </c>
      <c r="J97">
        <f t="shared" si="20"/>
        <v>-6.2798178991528486E-3</v>
      </c>
      <c r="K97">
        <f t="shared" si="21"/>
        <v>-3.6696879577455396E-3</v>
      </c>
      <c r="L97">
        <f t="shared" si="22"/>
        <v>6.9623519072293727E-3</v>
      </c>
      <c r="M97" s="22"/>
      <c r="N97" s="1">
        <f t="shared" si="18"/>
        <v>42130</v>
      </c>
      <c r="O97">
        <f t="shared" si="23"/>
        <v>-3.9943253198702821E-3</v>
      </c>
      <c r="P97">
        <f t="shared" si="24"/>
        <v>-6.2996188968772295E-3</v>
      </c>
      <c r="Q97">
        <f t="shared" si="25"/>
        <v>-3.67643778082192E-3</v>
      </c>
      <c r="R97">
        <f t="shared" si="26"/>
        <v>6.9382266494824665E-3</v>
      </c>
      <c r="S97" s="23"/>
    </row>
    <row r="98" spans="2:19">
      <c r="B98" s="13">
        <v>42131</v>
      </c>
      <c r="C98" s="14">
        <v>4945.5400390000004</v>
      </c>
      <c r="D98" s="14">
        <v>124.69557399999999</v>
      </c>
      <c r="E98" s="14">
        <v>16.139472999999999</v>
      </c>
      <c r="F98" s="15">
        <v>78.430000000000007</v>
      </c>
      <c r="G98" s="22"/>
      <c r="H98" s="1">
        <f t="shared" si="17"/>
        <v>42131</v>
      </c>
      <c r="I98">
        <f t="shared" si="19"/>
        <v>5.2645927910885543E-3</v>
      </c>
      <c r="J98">
        <f t="shared" si="20"/>
        <v>6.1852247792274304E-3</v>
      </c>
      <c r="K98">
        <f t="shared" si="21"/>
        <v>-3.0694603458547918E-3</v>
      </c>
      <c r="L98">
        <f t="shared" si="22"/>
        <v>4.2253778290750723E-3</v>
      </c>
      <c r="M98" s="22"/>
      <c r="N98" s="1">
        <f t="shared" si="18"/>
        <v>42131</v>
      </c>
      <c r="O98">
        <f t="shared" si="23"/>
        <v>5.2507832689304267E-3</v>
      </c>
      <c r="P98">
        <f t="shared" si="24"/>
        <v>6.1661747884037997E-3</v>
      </c>
      <c r="Q98">
        <f t="shared" si="25"/>
        <v>-3.074180801237393E-3</v>
      </c>
      <c r="R98">
        <f t="shared" si="26"/>
        <v>4.2164759871298656E-3</v>
      </c>
      <c r="S98" s="23"/>
    </row>
    <row r="99" spans="2:19">
      <c r="B99" s="13">
        <v>42132</v>
      </c>
      <c r="C99" s="14">
        <v>5003.5498049999997</v>
      </c>
      <c r="D99" s="14">
        <v>127.04494</v>
      </c>
      <c r="E99" s="14">
        <v>16.348174</v>
      </c>
      <c r="F99" s="15">
        <v>78.510002</v>
      </c>
      <c r="G99" s="22"/>
      <c r="H99" s="1">
        <f t="shared" si="17"/>
        <v>42132</v>
      </c>
      <c r="I99">
        <f t="shared" si="19"/>
        <v>1.1729713144073327E-2</v>
      </c>
      <c r="J99">
        <f t="shared" si="20"/>
        <v>1.8840813066869588E-2</v>
      </c>
      <c r="K99">
        <f t="shared" si="21"/>
        <v>1.2931091368348977E-2</v>
      </c>
      <c r="L99">
        <f t="shared" si="22"/>
        <v>1.020043350758552E-3</v>
      </c>
      <c r="M99" s="22"/>
      <c r="N99" s="1">
        <f t="shared" si="18"/>
        <v>42132</v>
      </c>
      <c r="O99">
        <f t="shared" si="23"/>
        <v>1.1661453319112981E-2</v>
      </c>
      <c r="P99">
        <f t="shared" si="24"/>
        <v>1.8665523260784543E-2</v>
      </c>
      <c r="Q99">
        <f t="shared" si="25"/>
        <v>1.2848198637238696E-2</v>
      </c>
      <c r="R99">
        <f t="shared" si="26"/>
        <v>1.0195234600505166E-3</v>
      </c>
      <c r="S99" s="23"/>
    </row>
    <row r="100" spans="2:19">
      <c r="B100" s="13">
        <v>42135</v>
      </c>
      <c r="C100" s="14">
        <v>4993.5698240000002</v>
      </c>
      <c r="D100" s="14">
        <v>125.750795</v>
      </c>
      <c r="E100" s="14">
        <v>16.387926</v>
      </c>
      <c r="F100" s="15">
        <v>78.010002</v>
      </c>
      <c r="G100" s="22"/>
      <c r="H100" s="1">
        <f t="shared" si="17"/>
        <v>42135</v>
      </c>
      <c r="I100">
        <f t="shared" si="19"/>
        <v>-1.9945801258991363E-3</v>
      </c>
      <c r="J100">
        <f t="shared" si="20"/>
        <v>-1.0186513528205061E-2</v>
      </c>
      <c r="K100">
        <f t="shared" si="21"/>
        <v>2.4315865490543475E-3</v>
      </c>
      <c r="L100">
        <f t="shared" si="22"/>
        <v>-6.3686153007612963E-3</v>
      </c>
      <c r="M100" s="22"/>
      <c r="N100" s="1">
        <f t="shared" si="18"/>
        <v>42135</v>
      </c>
      <c r="O100">
        <f t="shared" si="23"/>
        <v>-1.9965719498474723E-3</v>
      </c>
      <c r="P100">
        <f t="shared" si="24"/>
        <v>-1.0238751105777813E-2</v>
      </c>
      <c r="Q100">
        <f t="shared" si="25"/>
        <v>2.4286350261022664E-3</v>
      </c>
      <c r="R100">
        <f t="shared" si="26"/>
        <v>-6.3889814466654947E-3</v>
      </c>
      <c r="S100" s="23"/>
    </row>
    <row r="101" spans="2:19">
      <c r="B101" s="13">
        <v>42136</v>
      </c>
      <c r="C101" s="14">
        <v>4976.1899409999996</v>
      </c>
      <c r="D101" s="14">
        <v>125.302826</v>
      </c>
      <c r="E101" s="14">
        <v>16.328298</v>
      </c>
      <c r="F101" s="15">
        <v>77.459998999999996</v>
      </c>
      <c r="G101" s="22"/>
      <c r="H101" s="1">
        <f t="shared" si="17"/>
        <v>42136</v>
      </c>
      <c r="I101">
        <f t="shared" si="19"/>
        <v>-3.4804525845357477E-3</v>
      </c>
      <c r="J101">
        <f t="shared" si="20"/>
        <v>-3.5623552121479673E-3</v>
      </c>
      <c r="K101">
        <f t="shared" si="21"/>
        <v>-3.638532417097808E-3</v>
      </c>
      <c r="L101">
        <f t="shared" si="22"/>
        <v>-7.0504164324980247E-3</v>
      </c>
      <c r="M101" s="22"/>
      <c r="N101" s="1">
        <f t="shared" si="18"/>
        <v>42136</v>
      </c>
      <c r="O101">
        <f t="shared" si="23"/>
        <v>-3.486523449965034E-3</v>
      </c>
      <c r="P101">
        <f t="shared" si="24"/>
        <v>-3.5687155090606613E-3</v>
      </c>
      <c r="Q101">
        <f t="shared" si="25"/>
        <v>-3.6451679768623648E-3</v>
      </c>
      <c r="R101">
        <f t="shared" si="26"/>
        <v>-7.0753880612431791E-3</v>
      </c>
      <c r="S101" s="23"/>
    </row>
    <row r="102" spans="2:19">
      <c r="B102" s="13">
        <v>42137</v>
      </c>
      <c r="C102" s="14">
        <v>4981.6899409999996</v>
      </c>
      <c r="D102" s="14">
        <v>125.442195</v>
      </c>
      <c r="E102" s="14">
        <v>16.368048999999999</v>
      </c>
      <c r="F102" s="15">
        <v>78.440002000000007</v>
      </c>
      <c r="G102" s="22"/>
      <c r="H102" s="1">
        <f t="shared" si="17"/>
        <v>42137</v>
      </c>
      <c r="I102">
        <f t="shared" si="19"/>
        <v>1.1052632767660667E-3</v>
      </c>
      <c r="J102">
        <f t="shared" si="20"/>
        <v>1.1122574362369296E-3</v>
      </c>
      <c r="K102">
        <f t="shared" si="21"/>
        <v>2.4344852108896457E-3</v>
      </c>
      <c r="L102">
        <f t="shared" si="22"/>
        <v>1.2651730088455212E-2</v>
      </c>
      <c r="M102" s="22"/>
      <c r="N102" s="1">
        <f t="shared" si="18"/>
        <v>42137</v>
      </c>
      <c r="O102">
        <f t="shared" si="23"/>
        <v>1.1046529230035948E-3</v>
      </c>
      <c r="P102">
        <f t="shared" si="24"/>
        <v>1.1116393362165375E-3</v>
      </c>
      <c r="Q102">
        <f t="shared" si="25"/>
        <v>2.4315266525069233E-3</v>
      </c>
      <c r="R102">
        <f t="shared" si="26"/>
        <v>1.2572365648623577E-2</v>
      </c>
      <c r="S102" s="23"/>
    </row>
    <row r="103" spans="2:19">
      <c r="B103" s="13">
        <v>42138</v>
      </c>
      <c r="C103" s="14">
        <v>5050.7998049999997</v>
      </c>
      <c r="D103" s="14">
        <v>128.368942</v>
      </c>
      <c r="E103" s="14">
        <v>16.417740999999999</v>
      </c>
      <c r="F103" s="15">
        <v>81.370002999999997</v>
      </c>
      <c r="G103" s="22"/>
      <c r="H103" s="1">
        <f t="shared" si="17"/>
        <v>42138</v>
      </c>
      <c r="I103">
        <f t="shared" si="19"/>
        <v>1.3872775065990406E-2</v>
      </c>
      <c r="J103">
        <f t="shared" si="20"/>
        <v>2.3331439632414006E-2</v>
      </c>
      <c r="K103">
        <f t="shared" si="21"/>
        <v>3.035914665211492E-3</v>
      </c>
      <c r="L103">
        <f t="shared" si="22"/>
        <v>3.7353402923166544E-2</v>
      </c>
      <c r="M103" s="22"/>
      <c r="N103" s="1">
        <f t="shared" si="18"/>
        <v>42138</v>
      </c>
      <c r="O103">
        <f t="shared" si="23"/>
        <v>1.3777428920440869E-2</v>
      </c>
      <c r="P103">
        <f t="shared" si="24"/>
        <v>2.3063422407212885E-2</v>
      </c>
      <c r="Q103">
        <f t="shared" si="25"/>
        <v>3.0313155822154661E-3</v>
      </c>
      <c r="R103">
        <f t="shared" si="26"/>
        <v>3.667266475184941E-2</v>
      </c>
      <c r="S103" s="23"/>
    </row>
    <row r="104" spans="2:19">
      <c r="B104" s="13">
        <v>42139</v>
      </c>
      <c r="C104" s="14">
        <v>5048.2900390000004</v>
      </c>
      <c r="D104" s="14">
        <v>128.18976000000001</v>
      </c>
      <c r="E104" s="14">
        <v>16.248792999999999</v>
      </c>
      <c r="F104" s="15">
        <v>80.419998000000007</v>
      </c>
      <c r="G104" s="22"/>
      <c r="H104" s="1">
        <f t="shared" si="17"/>
        <v>42139</v>
      </c>
      <c r="I104">
        <f t="shared" si="19"/>
        <v>-4.9690466795272584E-4</v>
      </c>
      <c r="J104">
        <f t="shared" si="20"/>
        <v>-1.395836073806679E-3</v>
      </c>
      <c r="K104">
        <f t="shared" si="21"/>
        <v>-1.0290575299001264E-2</v>
      </c>
      <c r="L104">
        <f t="shared" si="22"/>
        <v>-1.1675125537355458E-2</v>
      </c>
      <c r="M104" s="22"/>
      <c r="N104" s="1">
        <f t="shared" si="18"/>
        <v>42139</v>
      </c>
      <c r="O104">
        <f t="shared" si="23"/>
        <v>-4.9702816599009206E-4</v>
      </c>
      <c r="P104">
        <f t="shared" si="24"/>
        <v>-1.3968111604588435E-3</v>
      </c>
      <c r="Q104">
        <f t="shared" si="25"/>
        <v>-1.0343889339141673E-2</v>
      </c>
      <c r="R104">
        <f t="shared" si="26"/>
        <v>-1.1743814977497751E-2</v>
      </c>
      <c r="S104" s="23"/>
    </row>
    <row r="105" spans="2:19">
      <c r="B105" s="13">
        <v>42142</v>
      </c>
      <c r="C105" s="14">
        <v>5078.4399409999996</v>
      </c>
      <c r="D105" s="14">
        <v>129.60336000000001</v>
      </c>
      <c r="E105" s="14">
        <v>16.407802</v>
      </c>
      <c r="F105" s="15">
        <v>80.879997000000003</v>
      </c>
      <c r="G105" s="22"/>
      <c r="H105" s="1">
        <f t="shared" si="17"/>
        <v>42142</v>
      </c>
      <c r="I105">
        <f t="shared" si="19"/>
        <v>5.9722998811636225E-3</v>
      </c>
      <c r="J105">
        <f t="shared" si="20"/>
        <v>1.1027401876717784E-2</v>
      </c>
      <c r="K105">
        <f t="shared" si="21"/>
        <v>9.7858960970209335E-3</v>
      </c>
      <c r="L105">
        <f t="shared" si="22"/>
        <v>5.7199578642117875E-3</v>
      </c>
      <c r="M105" s="22"/>
      <c r="N105" s="1">
        <f t="shared" si="18"/>
        <v>42142</v>
      </c>
      <c r="O105">
        <f t="shared" si="23"/>
        <v>5.9545363890747141E-3</v>
      </c>
      <c r="P105">
        <f t="shared" si="24"/>
        <v>1.0967043406660675E-2</v>
      </c>
      <c r="Q105">
        <f t="shared" si="25"/>
        <v>9.738324319015423E-3</v>
      </c>
      <c r="R105">
        <f t="shared" si="26"/>
        <v>5.7036610205348894E-3</v>
      </c>
      <c r="S105" s="23"/>
    </row>
    <row r="106" spans="2:19">
      <c r="B106" s="13">
        <v>42143</v>
      </c>
      <c r="C106" s="14">
        <v>5070.0297849999997</v>
      </c>
      <c r="D106" s="14">
        <v>129.48390499999999</v>
      </c>
      <c r="E106" s="14">
        <v>16.666193</v>
      </c>
      <c r="F106" s="15">
        <v>80.629997000000003</v>
      </c>
      <c r="G106" s="22"/>
      <c r="H106" s="1">
        <f t="shared" si="17"/>
        <v>42143</v>
      </c>
      <c r="I106">
        <f t="shared" si="19"/>
        <v>-1.6560510900408257E-3</v>
      </c>
      <c r="J106">
        <f t="shared" si="20"/>
        <v>-9.2169678316994475E-4</v>
      </c>
      <c r="K106">
        <f t="shared" si="21"/>
        <v>1.5748056930477317E-2</v>
      </c>
      <c r="L106">
        <f t="shared" si="22"/>
        <v>-3.0909991255316195E-3</v>
      </c>
      <c r="M106" s="22"/>
      <c r="N106" s="1">
        <f t="shared" si="18"/>
        <v>42143</v>
      </c>
      <c r="O106">
        <f t="shared" si="23"/>
        <v>-1.6574238584396788E-3</v>
      </c>
      <c r="P106">
        <f t="shared" si="24"/>
        <v>-9.2212180683197312E-4</v>
      </c>
      <c r="Q106">
        <f t="shared" si="25"/>
        <v>1.5625342943162847E-2</v>
      </c>
      <c r="R106">
        <f t="shared" si="26"/>
        <v>-3.0957861302920455E-3</v>
      </c>
      <c r="S106" s="23"/>
    </row>
    <row r="107" spans="2:19">
      <c r="B107" s="13">
        <v>42144</v>
      </c>
      <c r="C107" s="14">
        <v>5071.7402339999999</v>
      </c>
      <c r="D107" s="14">
        <v>129.473941</v>
      </c>
      <c r="E107" s="14">
        <v>16.636378000000001</v>
      </c>
      <c r="F107" s="15">
        <v>80.550003000000004</v>
      </c>
      <c r="G107" s="22"/>
      <c r="H107" s="1">
        <f t="shared" si="17"/>
        <v>42144</v>
      </c>
      <c r="I107">
        <f t="shared" si="19"/>
        <v>3.3736468473235083E-4</v>
      </c>
      <c r="J107">
        <f t="shared" si="20"/>
        <v>-7.6951648932711226E-5</v>
      </c>
      <c r="K107">
        <f t="shared" si="21"/>
        <v>-1.7889508419828848E-3</v>
      </c>
      <c r="L107">
        <f t="shared" si="22"/>
        <v>-9.9211215399151297E-4</v>
      </c>
      <c r="M107" s="22"/>
      <c r="N107" s="1">
        <f t="shared" si="18"/>
        <v>42144</v>
      </c>
      <c r="O107">
        <f t="shared" si="23"/>
        <v>3.3730779006300023E-4</v>
      </c>
      <c r="P107">
        <f t="shared" si="24"/>
        <v>-7.695460986276933E-5</v>
      </c>
      <c r="Q107">
        <f t="shared" si="25"/>
        <v>-1.7905529255247065E-3</v>
      </c>
      <c r="R107">
        <f t="shared" si="26"/>
        <v>-9.926046230045193E-4</v>
      </c>
      <c r="S107" s="23"/>
    </row>
    <row r="108" spans="2:19">
      <c r="B108" s="13">
        <v>42145</v>
      </c>
      <c r="C108" s="14">
        <v>5090.7900390000004</v>
      </c>
      <c r="D108" s="14">
        <v>130.79794899999999</v>
      </c>
      <c r="E108" s="14">
        <v>16.626439999999999</v>
      </c>
      <c r="F108" s="15">
        <v>80.480002999999996</v>
      </c>
      <c r="G108" s="22"/>
      <c r="H108" s="1">
        <f t="shared" si="17"/>
        <v>42145</v>
      </c>
      <c r="I108">
        <f t="shared" si="19"/>
        <v>3.7560687497940498E-3</v>
      </c>
      <c r="J108">
        <f t="shared" si="20"/>
        <v>1.0226057767099188E-2</v>
      </c>
      <c r="K108">
        <f t="shared" si="21"/>
        <v>-5.9736560446040467E-4</v>
      </c>
      <c r="L108">
        <f t="shared" si="22"/>
        <v>-8.69025417665191E-4</v>
      </c>
      <c r="M108" s="22"/>
      <c r="N108" s="1">
        <f t="shared" si="18"/>
        <v>42145</v>
      </c>
      <c r="O108">
        <f t="shared" si="23"/>
        <v>3.7490323375621078E-3</v>
      </c>
      <c r="P108">
        <f t="shared" si="24"/>
        <v>1.0174125380689937E-2</v>
      </c>
      <c r="Q108">
        <f t="shared" si="25"/>
        <v>-5.9754409838076413E-4</v>
      </c>
      <c r="R108">
        <f t="shared" si="26"/>
        <v>-8.6940323916032515E-4</v>
      </c>
      <c r="S108" s="23"/>
    </row>
    <row r="109" spans="2:19">
      <c r="B109" s="13">
        <v>42146</v>
      </c>
      <c r="C109" s="14">
        <v>5089.3598629999997</v>
      </c>
      <c r="D109" s="14">
        <v>131.94276099999999</v>
      </c>
      <c r="E109" s="14">
        <v>16.646315999999999</v>
      </c>
      <c r="F109" s="15">
        <v>80.540001000000004</v>
      </c>
      <c r="G109" s="22"/>
      <c r="H109" s="1">
        <f t="shared" si="17"/>
        <v>42146</v>
      </c>
      <c r="I109">
        <f t="shared" si="19"/>
        <v>-2.8093399826831006E-4</v>
      </c>
      <c r="J109">
        <f t="shared" si="20"/>
        <v>8.7525225644019978E-3</v>
      </c>
      <c r="K109">
        <f t="shared" si="21"/>
        <v>1.1954453268408635E-3</v>
      </c>
      <c r="L109">
        <f t="shared" si="22"/>
        <v>7.4550196028207562E-4</v>
      </c>
      <c r="M109" s="22"/>
      <c r="N109" s="1">
        <f t="shared" si="18"/>
        <v>42146</v>
      </c>
      <c r="O109">
        <f t="shared" si="23"/>
        <v>-2.8097346761639256E-4</v>
      </c>
      <c r="P109">
        <f t="shared" si="24"/>
        <v>8.7144412823169197E-3</v>
      </c>
      <c r="Q109">
        <f t="shared" si="25"/>
        <v>1.194731351032108E-3</v>
      </c>
      <c r="R109">
        <f t="shared" si="26"/>
        <v>7.4522421172843183E-4</v>
      </c>
      <c r="S109" s="23"/>
    </row>
    <row r="110" spans="2:19">
      <c r="B110" s="13">
        <v>42150</v>
      </c>
      <c r="C110" s="14">
        <v>5032.75</v>
      </c>
      <c r="D110" s="14">
        <v>129.035921</v>
      </c>
      <c r="E110" s="14">
        <v>16.397863999999998</v>
      </c>
      <c r="F110" s="15">
        <v>79.330001999999993</v>
      </c>
      <c r="G110" s="22"/>
      <c r="H110" s="1">
        <f t="shared" si="17"/>
        <v>42150</v>
      </c>
      <c r="I110">
        <f t="shared" si="19"/>
        <v>-1.1123179441791357E-2</v>
      </c>
      <c r="J110">
        <f t="shared" si="20"/>
        <v>-2.2031068457025758E-2</v>
      </c>
      <c r="K110">
        <f t="shared" si="21"/>
        <v>-1.4925344442578188E-2</v>
      </c>
      <c r="L110">
        <f t="shared" si="22"/>
        <v>-1.5023578159627914E-2</v>
      </c>
      <c r="M110" s="22"/>
      <c r="N110" s="1">
        <f t="shared" si="18"/>
        <v>42150</v>
      </c>
      <c r="O110">
        <f t="shared" si="23"/>
        <v>-1.118550460249511E-2</v>
      </c>
      <c r="P110">
        <f t="shared" si="24"/>
        <v>-2.2277376790384426E-2</v>
      </c>
      <c r="Q110">
        <f t="shared" si="25"/>
        <v>-1.5037848238067296E-2</v>
      </c>
      <c r="R110">
        <f t="shared" si="26"/>
        <v>-1.5137575314444348E-2</v>
      </c>
      <c r="S110" s="23"/>
    </row>
    <row r="111" spans="2:19">
      <c r="B111" s="13">
        <v>42151</v>
      </c>
      <c r="C111" s="14">
        <v>5106.5898440000001</v>
      </c>
      <c r="D111" s="14">
        <v>131.44501399999999</v>
      </c>
      <c r="E111" s="14">
        <v>16.636378000000001</v>
      </c>
      <c r="F111" s="15">
        <v>80.550003000000004</v>
      </c>
      <c r="G111" s="22"/>
      <c r="H111" s="1">
        <f t="shared" si="17"/>
        <v>42151</v>
      </c>
      <c r="I111">
        <f t="shared" si="19"/>
        <v>1.467186806417964E-2</v>
      </c>
      <c r="J111">
        <f t="shared" si="20"/>
        <v>1.8669940752389286E-2</v>
      </c>
      <c r="K111">
        <f t="shared" si="21"/>
        <v>1.4545431039067169E-2</v>
      </c>
      <c r="L111">
        <f t="shared" si="22"/>
        <v>1.5378809646317803E-2</v>
      </c>
      <c r="M111" s="22"/>
      <c r="N111" s="1">
        <f t="shared" si="18"/>
        <v>42151</v>
      </c>
      <c r="O111">
        <f t="shared" si="23"/>
        <v>1.456527753124567E-2</v>
      </c>
      <c r="P111">
        <f t="shared" si="24"/>
        <v>1.8497796720386664E-2</v>
      </c>
      <c r="Q111">
        <f t="shared" si="25"/>
        <v>1.4440660985415797E-2</v>
      </c>
      <c r="R111">
        <f t="shared" si="26"/>
        <v>1.5261754341876188E-2</v>
      </c>
      <c r="S111" s="23"/>
    </row>
    <row r="112" spans="2:19">
      <c r="B112" s="13">
        <v>42152</v>
      </c>
      <c r="C112" s="14">
        <v>5097.9799800000001</v>
      </c>
      <c r="D112" s="14">
        <v>131.18619100000001</v>
      </c>
      <c r="E112" s="14">
        <v>16.566811999999999</v>
      </c>
      <c r="F112" s="15">
        <v>80.150002000000001</v>
      </c>
      <c r="G112" s="22"/>
      <c r="H112" s="1">
        <f t="shared" si="17"/>
        <v>42152</v>
      </c>
      <c r="I112">
        <f t="shared" si="19"/>
        <v>-1.6860300637060554E-3</v>
      </c>
      <c r="J112">
        <f t="shared" si="20"/>
        <v>-1.9690590926482636E-3</v>
      </c>
      <c r="K112">
        <f t="shared" si="21"/>
        <v>-4.1815592312221921E-3</v>
      </c>
      <c r="L112">
        <f t="shared" si="22"/>
        <v>-4.9658719441637161E-3</v>
      </c>
      <c r="M112" s="22"/>
      <c r="N112" s="1">
        <f t="shared" si="18"/>
        <v>42152</v>
      </c>
      <c r="O112">
        <f t="shared" si="23"/>
        <v>-1.6874530120412792E-3</v>
      </c>
      <c r="P112">
        <f t="shared" si="24"/>
        <v>-1.9710002380753187E-3</v>
      </c>
      <c r="Q112">
        <f t="shared" si="25"/>
        <v>-4.1903263988470486E-3</v>
      </c>
      <c r="R112">
        <f t="shared" si="26"/>
        <v>-4.9782428581562569E-3</v>
      </c>
      <c r="S112" s="23"/>
    </row>
    <row r="113" spans="2:19">
      <c r="B113" s="13">
        <v>42153</v>
      </c>
      <c r="C113" s="14">
        <v>5070.0297849999997</v>
      </c>
      <c r="D113" s="14">
        <v>129.69295</v>
      </c>
      <c r="E113" s="14">
        <v>16.397863999999998</v>
      </c>
      <c r="F113" s="15">
        <v>79.190002000000007</v>
      </c>
      <c r="G113" s="22"/>
      <c r="H113" s="1">
        <f t="shared" si="17"/>
        <v>42153</v>
      </c>
      <c r="I113">
        <f t="shared" si="19"/>
        <v>-5.4826019540391265E-3</v>
      </c>
      <c r="J113">
        <f t="shared" si="20"/>
        <v>-1.1382608097829532E-2</v>
      </c>
      <c r="K113">
        <f t="shared" si="21"/>
        <v>-1.0197978947307444E-2</v>
      </c>
      <c r="L113">
        <f t="shared" si="22"/>
        <v>-1.1977541809668249E-2</v>
      </c>
      <c r="M113" s="22"/>
      <c r="N113" s="1">
        <f t="shared" si="18"/>
        <v>42153</v>
      </c>
      <c r="O113">
        <f t="shared" si="23"/>
        <v>-5.4976865767178947E-3</v>
      </c>
      <c r="P113">
        <f t="shared" si="24"/>
        <v>-1.1447885807852765E-2</v>
      </c>
      <c r="Q113">
        <f t="shared" si="25"/>
        <v>-1.0250334586568806E-2</v>
      </c>
      <c r="R113">
        <f t="shared" si="26"/>
        <v>-1.2049850530739403E-2</v>
      </c>
      <c r="S113" s="23"/>
    </row>
    <row r="114" spans="2:19">
      <c r="B114" s="13">
        <v>42156</v>
      </c>
      <c r="C114" s="14">
        <v>5082.9301759999998</v>
      </c>
      <c r="D114" s="14">
        <v>129.951773</v>
      </c>
      <c r="E114" s="14">
        <v>16.447554</v>
      </c>
      <c r="F114" s="15">
        <v>80.290001000000004</v>
      </c>
      <c r="G114" s="22"/>
      <c r="H114" s="1">
        <f t="shared" si="17"/>
        <v>42156</v>
      </c>
      <c r="I114">
        <f t="shared" si="19"/>
        <v>2.5444408705776723E-3</v>
      </c>
      <c r="J114">
        <f t="shared" si="20"/>
        <v>1.9956597486602526E-3</v>
      </c>
      <c r="K114">
        <f t="shared" si="21"/>
        <v>3.0302727233255376E-3</v>
      </c>
      <c r="L114">
        <f t="shared" si="22"/>
        <v>1.3890629779249111E-2</v>
      </c>
      <c r="M114" s="22"/>
      <c r="N114" s="1">
        <f t="shared" si="18"/>
        <v>42156</v>
      </c>
      <c r="O114">
        <f t="shared" si="23"/>
        <v>2.541209261503813E-3</v>
      </c>
      <c r="P114">
        <f t="shared" si="24"/>
        <v>1.9936710651283665E-3</v>
      </c>
      <c r="Q114">
        <f t="shared" si="25"/>
        <v>3.0256907011209267E-3</v>
      </c>
      <c r="R114">
        <f t="shared" si="26"/>
        <v>1.3795039173408812E-2</v>
      </c>
      <c r="S114" s="23"/>
    </row>
    <row r="115" spans="2:19">
      <c r="B115" s="13">
        <v>42157</v>
      </c>
      <c r="C115" s="14">
        <v>5076.5200199999999</v>
      </c>
      <c r="D115" s="14">
        <v>129.37440000000001</v>
      </c>
      <c r="E115" s="14">
        <v>16.616501</v>
      </c>
      <c r="F115" s="15">
        <v>80.440002000000007</v>
      </c>
      <c r="G115" s="22"/>
      <c r="H115" s="1">
        <f t="shared" si="17"/>
        <v>42157</v>
      </c>
      <c r="I115">
        <f t="shared" si="19"/>
        <v>-1.2611143136033343E-3</v>
      </c>
      <c r="J115">
        <f t="shared" si="20"/>
        <v>-4.4429790119138611E-3</v>
      </c>
      <c r="K115">
        <f t="shared" si="21"/>
        <v>1.0271861700530018E-2</v>
      </c>
      <c r="L115">
        <f t="shared" si="22"/>
        <v>1.8682401062618389E-3</v>
      </c>
      <c r="M115" s="22"/>
      <c r="N115" s="1">
        <f t="shared" si="18"/>
        <v>42157</v>
      </c>
      <c r="O115">
        <f t="shared" si="23"/>
        <v>-1.2619101874549435E-3</v>
      </c>
      <c r="P115">
        <f t="shared" si="24"/>
        <v>-4.4528783758234942E-3</v>
      </c>
      <c r="Q115">
        <f t="shared" si="25"/>
        <v>1.0219464633947573E-2</v>
      </c>
      <c r="R115">
        <f t="shared" si="26"/>
        <v>1.8664971162593307E-3</v>
      </c>
      <c r="S115" s="23"/>
    </row>
    <row r="116" spans="2:19">
      <c r="B116" s="13">
        <v>42158</v>
      </c>
      <c r="C116" s="14">
        <v>5099.2299800000001</v>
      </c>
      <c r="D116" s="14">
        <v>129.53366800000001</v>
      </c>
      <c r="E116" s="14">
        <v>16.875668000000001</v>
      </c>
      <c r="F116" s="15">
        <v>82.440002000000007</v>
      </c>
      <c r="G116" s="22"/>
      <c r="H116" s="1">
        <f t="shared" si="17"/>
        <v>42158</v>
      </c>
      <c r="I116">
        <f t="shared" si="19"/>
        <v>4.4735290928686489E-3</v>
      </c>
      <c r="J116">
        <f t="shared" si="20"/>
        <v>1.2310627141072523E-3</v>
      </c>
      <c r="K116">
        <f t="shared" si="21"/>
        <v>1.5596965931636359E-2</v>
      </c>
      <c r="L116">
        <f t="shared" si="22"/>
        <v>2.4863251495195138E-2</v>
      </c>
      <c r="M116" s="22"/>
      <c r="N116" s="1">
        <f t="shared" si="18"/>
        <v>42158</v>
      </c>
      <c r="O116">
        <f t="shared" si="23"/>
        <v>4.4635526039396786E-3</v>
      </c>
      <c r="P116">
        <f t="shared" si="24"/>
        <v>1.230305577728728E-3</v>
      </c>
      <c r="Q116">
        <f t="shared" si="25"/>
        <v>1.5476583379997487E-2</v>
      </c>
      <c r="R116">
        <f t="shared" si="26"/>
        <v>2.4559190514622867E-2</v>
      </c>
      <c r="S116" s="23"/>
    </row>
    <row r="117" spans="2:19">
      <c r="B117" s="13">
        <v>42159</v>
      </c>
      <c r="C117" s="14">
        <v>5059.1201170000004</v>
      </c>
      <c r="D117" s="14">
        <v>128.777098</v>
      </c>
      <c r="E117" s="14">
        <v>16.726150000000001</v>
      </c>
      <c r="F117" s="15">
        <v>82.050003000000004</v>
      </c>
      <c r="G117" s="22"/>
      <c r="H117" s="1">
        <f t="shared" si="17"/>
        <v>42159</v>
      </c>
      <c r="I117">
        <f t="shared" si="19"/>
        <v>-7.8658666420845912E-3</v>
      </c>
      <c r="J117">
        <f t="shared" si="20"/>
        <v>-5.840720885013544E-3</v>
      </c>
      <c r="K117">
        <f t="shared" si="21"/>
        <v>-8.8599752021668397E-3</v>
      </c>
      <c r="L117">
        <f t="shared" si="22"/>
        <v>-4.7307010011960341E-3</v>
      </c>
      <c r="M117" s="22"/>
      <c r="N117" s="1">
        <f t="shared" si="18"/>
        <v>42159</v>
      </c>
      <c r="O117">
        <f t="shared" si="23"/>
        <v>-7.896965759455225E-3</v>
      </c>
      <c r="P117">
        <f t="shared" si="24"/>
        <v>-5.8578446043734576E-3</v>
      </c>
      <c r="Q117">
        <f t="shared" si="25"/>
        <v>-8.8994581675271162E-3</v>
      </c>
      <c r="R117">
        <f t="shared" si="26"/>
        <v>-4.7419261831553776E-3</v>
      </c>
      <c r="S117" s="23"/>
    </row>
    <row r="118" spans="2:19">
      <c r="B118" s="13">
        <v>42160</v>
      </c>
      <c r="C118" s="14">
        <v>5068.4599609999996</v>
      </c>
      <c r="D118" s="14">
        <v>128.07029</v>
      </c>
      <c r="E118" s="14">
        <v>17.134834000000001</v>
      </c>
      <c r="F118" s="15">
        <v>82.139999000000003</v>
      </c>
      <c r="G118" s="22"/>
      <c r="H118" s="1">
        <f t="shared" si="17"/>
        <v>42160</v>
      </c>
      <c r="I118">
        <f t="shared" si="19"/>
        <v>1.8461399974700728E-3</v>
      </c>
      <c r="J118">
        <f t="shared" si="20"/>
        <v>-5.4886156853759449E-3</v>
      </c>
      <c r="K118">
        <f t="shared" si="21"/>
        <v>2.4433835640598759E-2</v>
      </c>
      <c r="L118">
        <f t="shared" si="22"/>
        <v>1.0968433480739702E-3</v>
      </c>
      <c r="M118" s="22"/>
      <c r="N118" s="1">
        <f t="shared" si="18"/>
        <v>42160</v>
      </c>
      <c r="O118">
        <f t="shared" si="23"/>
        <v>1.8444379754835687E-3</v>
      </c>
      <c r="P118">
        <f t="shared" si="24"/>
        <v>-5.5037334789951736E-3</v>
      </c>
      <c r="Q118">
        <f t="shared" si="25"/>
        <v>2.414010451330378E-2</v>
      </c>
      <c r="R118">
        <f t="shared" si="26"/>
        <v>1.0962422549054649E-3</v>
      </c>
      <c r="S118" s="23"/>
    </row>
    <row r="119" spans="2:19">
      <c r="B119" s="13">
        <v>42163</v>
      </c>
      <c r="C119" s="14">
        <v>5021.6298829999996</v>
      </c>
      <c r="D119" s="14">
        <v>127.22413</v>
      </c>
      <c r="E119" s="14">
        <v>17.025186000000001</v>
      </c>
      <c r="F119" s="15">
        <v>80.669998000000007</v>
      </c>
      <c r="G119" s="22"/>
      <c r="H119" s="1">
        <f t="shared" si="17"/>
        <v>42163</v>
      </c>
      <c r="I119">
        <f t="shared" si="19"/>
        <v>-9.2395083240946526E-3</v>
      </c>
      <c r="J119">
        <f t="shared" si="20"/>
        <v>-6.6069968296315843E-3</v>
      </c>
      <c r="K119">
        <f t="shared" si="21"/>
        <v>-6.3991282319980428E-3</v>
      </c>
      <c r="L119">
        <f t="shared" si="22"/>
        <v>-1.7896287045243285E-2</v>
      </c>
      <c r="M119" s="22"/>
      <c r="N119" s="1">
        <f t="shared" si="18"/>
        <v>42163</v>
      </c>
      <c r="O119">
        <f t="shared" si="23"/>
        <v>-9.2824573376797601E-3</v>
      </c>
      <c r="P119">
        <f t="shared" si="24"/>
        <v>-6.6289196492051918E-3</v>
      </c>
      <c r="Q119">
        <f t="shared" si="25"/>
        <v>-6.4196904200528671E-3</v>
      </c>
      <c r="R119">
        <f t="shared" si="26"/>
        <v>-1.8058362197557149E-2</v>
      </c>
      <c r="S119" s="23"/>
    </row>
    <row r="120" spans="2:19">
      <c r="B120" s="13">
        <v>42164</v>
      </c>
      <c r="C120" s="14">
        <v>5013.8701170000004</v>
      </c>
      <c r="D120" s="14">
        <v>126.845837</v>
      </c>
      <c r="E120" s="14">
        <v>17.254448</v>
      </c>
      <c r="F120" s="15">
        <v>80.669998000000007</v>
      </c>
      <c r="G120" s="22"/>
      <c r="H120" s="1">
        <f t="shared" si="17"/>
        <v>42164</v>
      </c>
      <c r="I120">
        <f t="shared" si="19"/>
        <v>-1.5452684050389258E-3</v>
      </c>
      <c r="J120">
        <f t="shared" si="20"/>
        <v>-2.9734375074916947E-3</v>
      </c>
      <c r="K120">
        <f t="shared" si="21"/>
        <v>1.3466049651381106E-2</v>
      </c>
      <c r="L120">
        <f t="shared" si="22"/>
        <v>0</v>
      </c>
      <c r="M120" s="22"/>
      <c r="N120" s="1">
        <f t="shared" si="18"/>
        <v>42164</v>
      </c>
      <c r="O120">
        <f t="shared" si="23"/>
        <v>-1.546463563646588E-3</v>
      </c>
      <c r="P120">
        <f t="shared" si="24"/>
        <v>-2.9778669554340639E-3</v>
      </c>
      <c r="Q120">
        <f t="shared" si="25"/>
        <v>1.3376188224897462E-2</v>
      </c>
      <c r="R120">
        <f t="shared" si="26"/>
        <v>0</v>
      </c>
      <c r="S120" s="23"/>
    </row>
    <row r="121" spans="2:19">
      <c r="B121" s="13">
        <v>42165</v>
      </c>
      <c r="C121" s="14">
        <v>5076.6899409999996</v>
      </c>
      <c r="D121" s="14">
        <v>128.29926499999999</v>
      </c>
      <c r="E121" s="14">
        <v>17.533550000000002</v>
      </c>
      <c r="F121" s="15">
        <v>82.160004000000001</v>
      </c>
      <c r="G121" s="22"/>
      <c r="H121" s="1">
        <f t="shared" si="17"/>
        <v>42165</v>
      </c>
      <c r="I121">
        <f t="shared" si="19"/>
        <v>1.2529208482485954E-2</v>
      </c>
      <c r="J121">
        <f t="shared" si="20"/>
        <v>1.1458223891100093E-2</v>
      </c>
      <c r="K121">
        <f t="shared" si="21"/>
        <v>1.617565511223551E-2</v>
      </c>
      <c r="L121">
        <f t="shared" si="22"/>
        <v>1.8470385979183906E-2</v>
      </c>
      <c r="M121" s="22"/>
      <c r="N121" s="1">
        <f t="shared" si="18"/>
        <v>42165</v>
      </c>
      <c r="O121">
        <f t="shared" si="23"/>
        <v>1.2451367466401696E-2</v>
      </c>
      <c r="P121">
        <f t="shared" si="24"/>
        <v>1.13930756270232E-2</v>
      </c>
      <c r="Q121">
        <f t="shared" si="25"/>
        <v>1.6046223102723838E-2</v>
      </c>
      <c r="R121">
        <f t="shared" si="26"/>
        <v>1.8301880149274547E-2</v>
      </c>
      <c r="S121" s="23"/>
    </row>
    <row r="122" spans="2:19">
      <c r="B122" s="13">
        <v>42166</v>
      </c>
      <c r="C122" s="14">
        <v>5082.5097660000001</v>
      </c>
      <c r="D122" s="14">
        <v>128.01056299999999</v>
      </c>
      <c r="E122" s="14">
        <v>17.433869999999999</v>
      </c>
      <c r="F122" s="15">
        <v>81.830001999999993</v>
      </c>
      <c r="G122" s="22"/>
      <c r="H122" s="1">
        <f t="shared" si="17"/>
        <v>42166</v>
      </c>
      <c r="I122">
        <f t="shared" si="19"/>
        <v>1.1463818093358112E-3</v>
      </c>
      <c r="J122">
        <f t="shared" si="20"/>
        <v>-2.2502233352622923E-3</v>
      </c>
      <c r="K122">
        <f t="shared" si="21"/>
        <v>-5.6851008495143809E-3</v>
      </c>
      <c r="L122">
        <f t="shared" si="22"/>
        <v>-4.0165772143828946E-3</v>
      </c>
      <c r="M122" s="22"/>
      <c r="N122" s="1">
        <f t="shared" si="18"/>
        <v>42166</v>
      </c>
      <c r="O122">
        <f t="shared" si="23"/>
        <v>1.1457252154663431E-3</v>
      </c>
      <c r="P122">
        <f t="shared" si="24"/>
        <v>-2.2527588922186159E-3</v>
      </c>
      <c r="Q122">
        <f t="shared" si="25"/>
        <v>-5.7013225458847306E-3</v>
      </c>
      <c r="R122">
        <f t="shared" si="26"/>
        <v>-4.0246653255892502E-3</v>
      </c>
      <c r="S122" s="23"/>
    </row>
    <row r="123" spans="2:19">
      <c r="B123" s="13">
        <v>42167</v>
      </c>
      <c r="C123" s="14">
        <v>5051.1000979999999</v>
      </c>
      <c r="D123" s="14">
        <v>126.596964</v>
      </c>
      <c r="E123" s="14">
        <v>17.433869999999999</v>
      </c>
      <c r="F123" s="15">
        <v>81.529999000000004</v>
      </c>
      <c r="G123" s="22"/>
      <c r="H123" s="1">
        <f t="shared" si="17"/>
        <v>42167</v>
      </c>
      <c r="I123">
        <f t="shared" si="19"/>
        <v>-6.1799523161015085E-3</v>
      </c>
      <c r="J123">
        <f t="shared" si="20"/>
        <v>-1.104283089513473E-2</v>
      </c>
      <c r="K123">
        <f t="shared" si="21"/>
        <v>0</v>
      </c>
      <c r="L123">
        <f t="shared" si="22"/>
        <v>-3.666173685294418E-3</v>
      </c>
      <c r="M123" s="22"/>
      <c r="N123" s="1">
        <f t="shared" si="18"/>
        <v>42167</v>
      </c>
      <c r="O123">
        <f t="shared" si="23"/>
        <v>-6.1991272624047295E-3</v>
      </c>
      <c r="P123">
        <f t="shared" si="24"/>
        <v>-1.1104255572373522E-2</v>
      </c>
      <c r="Q123">
        <f t="shared" si="25"/>
        <v>0</v>
      </c>
      <c r="R123">
        <f t="shared" si="26"/>
        <v>-3.6729105708084393E-3</v>
      </c>
      <c r="S123" s="23"/>
    </row>
    <row r="124" spans="2:19">
      <c r="B124" s="13">
        <v>42170</v>
      </c>
      <c r="C124" s="14">
        <v>5029.9702150000003</v>
      </c>
      <c r="D124" s="14">
        <v>126.34809</v>
      </c>
      <c r="E124" s="14">
        <v>17.413934000000001</v>
      </c>
      <c r="F124" s="15">
        <v>80.709998999999996</v>
      </c>
      <c r="G124" s="22"/>
      <c r="H124" s="1">
        <f t="shared" si="17"/>
        <v>42170</v>
      </c>
      <c r="I124">
        <f t="shared" si="19"/>
        <v>-4.1832239690450914E-3</v>
      </c>
      <c r="J124">
        <f t="shared" si="20"/>
        <v>-1.9658765276551237E-3</v>
      </c>
      <c r="K124">
        <f t="shared" si="21"/>
        <v>-1.1435212032668441E-3</v>
      </c>
      <c r="L124">
        <f t="shared" si="22"/>
        <v>-1.005764761508224E-2</v>
      </c>
      <c r="M124" s="22"/>
      <c r="N124" s="1">
        <f t="shared" si="18"/>
        <v>42170</v>
      </c>
      <c r="O124">
        <f t="shared" si="23"/>
        <v>-4.1919981284980253E-3</v>
      </c>
      <c r="P124">
        <f t="shared" si="24"/>
        <v>-1.9678113991442692E-3</v>
      </c>
      <c r="Q124">
        <f t="shared" si="25"/>
        <v>-1.1441755225042221E-3</v>
      </c>
      <c r="R124">
        <f t="shared" si="26"/>
        <v>-1.0108567463153167E-2</v>
      </c>
      <c r="S124" s="23"/>
    </row>
    <row r="125" spans="2:19">
      <c r="B125" s="13">
        <v>42171</v>
      </c>
      <c r="C125" s="14">
        <v>5055.5498049999997</v>
      </c>
      <c r="D125" s="14">
        <v>127.025026</v>
      </c>
      <c r="E125" s="14">
        <v>17.493677000000002</v>
      </c>
      <c r="F125" s="15">
        <v>81.059997999999993</v>
      </c>
      <c r="G125" s="22"/>
      <c r="H125" s="1">
        <f t="shared" si="17"/>
        <v>42171</v>
      </c>
      <c r="I125">
        <f t="shared" si="19"/>
        <v>5.0854356798610521E-3</v>
      </c>
      <c r="J125">
        <f t="shared" si="20"/>
        <v>5.3577066341089748E-3</v>
      </c>
      <c r="K125">
        <f t="shared" si="21"/>
        <v>4.5792639388664595E-3</v>
      </c>
      <c r="L125">
        <f t="shared" si="22"/>
        <v>4.3365011068826412E-3</v>
      </c>
      <c r="M125" s="22"/>
      <c r="N125" s="1">
        <f t="shared" si="18"/>
        <v>42171</v>
      </c>
      <c r="O125">
        <f t="shared" si="23"/>
        <v>5.0725485245679634E-3</v>
      </c>
      <c r="P125">
        <f t="shared" si="24"/>
        <v>5.3434051831642952E-3</v>
      </c>
      <c r="Q125">
        <f t="shared" si="25"/>
        <v>4.5688110087583151E-3</v>
      </c>
      <c r="R125">
        <f t="shared" si="26"/>
        <v>4.3271255808379119E-3</v>
      </c>
      <c r="S125" s="23"/>
    </row>
    <row r="126" spans="2:19">
      <c r="B126" s="13">
        <v>42172</v>
      </c>
      <c r="C126" s="14">
        <v>5064.8798829999996</v>
      </c>
      <c r="D126" s="14">
        <v>126.726383</v>
      </c>
      <c r="E126" s="14">
        <v>17.314256</v>
      </c>
      <c r="F126" s="15">
        <v>81.790001000000004</v>
      </c>
      <c r="G126" s="22"/>
      <c r="H126" s="1">
        <f t="shared" si="17"/>
        <v>42172</v>
      </c>
      <c r="I126">
        <f t="shared" si="19"/>
        <v>1.8455120332851627E-3</v>
      </c>
      <c r="J126">
        <f t="shared" si="20"/>
        <v>-2.3510563973432957E-3</v>
      </c>
      <c r="K126">
        <f t="shared" si="21"/>
        <v>-1.0256334331541698E-2</v>
      </c>
      <c r="L126">
        <f t="shared" si="22"/>
        <v>9.0057120406049195E-3</v>
      </c>
      <c r="M126" s="22"/>
      <c r="N126" s="1">
        <f t="shared" si="18"/>
        <v>42172</v>
      </c>
      <c r="O126">
        <f t="shared" si="23"/>
        <v>1.8438111682757457E-3</v>
      </c>
      <c r="P126">
        <f t="shared" si="24"/>
        <v>-2.3538244698826133E-3</v>
      </c>
      <c r="Q126">
        <f t="shared" si="25"/>
        <v>-1.0309292947209451E-2</v>
      </c>
      <c r="R126">
        <f t="shared" si="26"/>
        <v>8.9654024462357523E-3</v>
      </c>
      <c r="S126" s="23"/>
    </row>
    <row r="127" spans="2:19">
      <c r="B127" s="13">
        <v>42173</v>
      </c>
      <c r="C127" s="14">
        <v>5132.9501950000003</v>
      </c>
      <c r="D127" s="14">
        <v>127.303763</v>
      </c>
      <c r="E127" s="14">
        <v>17.324223</v>
      </c>
      <c r="F127" s="15">
        <v>82.910004000000001</v>
      </c>
      <c r="G127" s="22"/>
      <c r="H127" s="1">
        <f t="shared" si="17"/>
        <v>42173</v>
      </c>
      <c r="I127">
        <f t="shared" si="19"/>
        <v>1.3439669562248678E-2</v>
      </c>
      <c r="J127">
        <f t="shared" si="20"/>
        <v>4.5561152013626482E-3</v>
      </c>
      <c r="K127">
        <f t="shared" si="21"/>
        <v>5.7565280310049795E-4</v>
      </c>
      <c r="L127">
        <f t="shared" si="22"/>
        <v>1.3693642087129905E-2</v>
      </c>
      <c r="M127" s="22"/>
      <c r="N127" s="1">
        <f t="shared" si="18"/>
        <v>42173</v>
      </c>
      <c r="O127">
        <f t="shared" si="23"/>
        <v>1.3350158312520288E-2</v>
      </c>
      <c r="P127">
        <f t="shared" si="24"/>
        <v>4.545767526726076E-3</v>
      </c>
      <c r="Q127">
        <f t="shared" si="25"/>
        <v>5.7548717858402828E-4</v>
      </c>
      <c r="R127">
        <f t="shared" si="26"/>
        <v>1.3600731399894922E-2</v>
      </c>
      <c r="S127" s="23"/>
    </row>
    <row r="128" spans="2:19">
      <c r="B128" s="13">
        <v>42174</v>
      </c>
      <c r="C128" s="14">
        <v>5117</v>
      </c>
      <c r="D128" s="14">
        <v>126.029532</v>
      </c>
      <c r="E128" s="14">
        <v>17.114898</v>
      </c>
      <c r="F128" s="15">
        <v>82.510002</v>
      </c>
      <c r="G128" s="22"/>
      <c r="H128" s="1">
        <f t="shared" si="17"/>
        <v>42174</v>
      </c>
      <c r="I128">
        <f t="shared" si="19"/>
        <v>-3.1074127731723195E-3</v>
      </c>
      <c r="J128">
        <f t="shared" si="20"/>
        <v>-1.0009374192654465E-2</v>
      </c>
      <c r="K128">
        <f t="shared" si="21"/>
        <v>-1.2082792977208835E-2</v>
      </c>
      <c r="L128">
        <f t="shared" si="22"/>
        <v>-4.8245323929787852E-3</v>
      </c>
      <c r="M128" s="22"/>
      <c r="N128" s="1">
        <f t="shared" si="18"/>
        <v>42174</v>
      </c>
      <c r="O128">
        <f t="shared" si="23"/>
        <v>-3.1122508053520277E-3</v>
      </c>
      <c r="P128">
        <f t="shared" si="24"/>
        <v>-1.0059804779800736E-2</v>
      </c>
      <c r="Q128">
        <f t="shared" si="25"/>
        <v>-1.2156383305492681E-2</v>
      </c>
      <c r="R128">
        <f t="shared" si="26"/>
        <v>-4.8362080174735155E-3</v>
      </c>
      <c r="S128" s="23"/>
    </row>
    <row r="129" spans="2:19">
      <c r="B129" s="13">
        <v>42177</v>
      </c>
      <c r="C129" s="14">
        <v>5153.9702150000003</v>
      </c>
      <c r="D129" s="14">
        <v>127.034983</v>
      </c>
      <c r="E129" s="14">
        <v>17.413934000000001</v>
      </c>
      <c r="F129" s="15">
        <v>84.739998</v>
      </c>
      <c r="G129" s="22"/>
      <c r="H129" s="1">
        <f t="shared" si="17"/>
        <v>42177</v>
      </c>
      <c r="I129">
        <f t="shared" si="19"/>
        <v>7.2249785030291738E-3</v>
      </c>
      <c r="J129">
        <f t="shared" si="20"/>
        <v>7.9778999734760082E-3</v>
      </c>
      <c r="K129">
        <f t="shared" si="21"/>
        <v>1.74722630540948E-2</v>
      </c>
      <c r="L129">
        <f t="shared" si="22"/>
        <v>2.7026977892934723E-2</v>
      </c>
      <c r="M129" s="22"/>
      <c r="N129" s="1">
        <f t="shared" si="18"/>
        <v>42177</v>
      </c>
      <c r="O129">
        <f t="shared" si="23"/>
        <v>7.1990033839232706E-3</v>
      </c>
      <c r="P129">
        <f t="shared" si="24"/>
        <v>7.9462447793406631E-3</v>
      </c>
      <c r="Q129">
        <f t="shared" si="25"/>
        <v>1.7321378065359792E-2</v>
      </c>
      <c r="R129">
        <f t="shared" si="26"/>
        <v>2.6668199241070209E-2</v>
      </c>
      <c r="S129" s="23"/>
    </row>
    <row r="130" spans="2:19">
      <c r="B130" s="13">
        <v>42178</v>
      </c>
      <c r="C130" s="14">
        <v>5160.0898440000001</v>
      </c>
      <c r="D130" s="14">
        <v>126.457595</v>
      </c>
      <c r="E130" s="14">
        <v>17.613292999999999</v>
      </c>
      <c r="F130" s="15">
        <v>87.879997000000003</v>
      </c>
      <c r="G130" s="22"/>
      <c r="H130" s="1">
        <f t="shared" si="17"/>
        <v>42178</v>
      </c>
      <c r="I130">
        <f t="shared" si="19"/>
        <v>1.1873621198254837E-3</v>
      </c>
      <c r="J130">
        <f t="shared" si="20"/>
        <v>-4.5451102236932573E-3</v>
      </c>
      <c r="K130">
        <f t="shared" si="21"/>
        <v>1.1448245985082843E-2</v>
      </c>
      <c r="L130">
        <f t="shared" si="22"/>
        <v>3.7054508781083559E-2</v>
      </c>
      <c r="M130" s="22"/>
      <c r="N130" s="1">
        <f t="shared" si="18"/>
        <v>42178</v>
      </c>
      <c r="O130">
        <f t="shared" si="23"/>
        <v>1.1866577629197159E-3</v>
      </c>
      <c r="P130">
        <f t="shared" si="24"/>
        <v>-4.5554706419138127E-3</v>
      </c>
      <c r="Q130">
        <f t="shared" si="25"/>
        <v>1.1383210706261054E-2</v>
      </c>
      <c r="R130">
        <f t="shared" si="26"/>
        <v>3.6384491782140836E-2</v>
      </c>
      <c r="S130" s="23"/>
    </row>
    <row r="131" spans="2:19">
      <c r="B131" s="13">
        <v>42179</v>
      </c>
      <c r="C131" s="14">
        <v>5122.4101559999999</v>
      </c>
      <c r="D131" s="14">
        <v>127.53273</v>
      </c>
      <c r="E131" s="14">
        <v>17.433869999999999</v>
      </c>
      <c r="F131" s="15">
        <v>88.860000999999997</v>
      </c>
      <c r="G131" s="22"/>
      <c r="H131" s="1">
        <f t="shared" si="17"/>
        <v>42179</v>
      </c>
      <c r="I131">
        <f t="shared" si="19"/>
        <v>-7.3021379741697711E-3</v>
      </c>
      <c r="J131">
        <f t="shared" si="20"/>
        <v>8.501940907542983E-3</v>
      </c>
      <c r="K131">
        <f t="shared" si="21"/>
        <v>-1.0186794712380013E-2</v>
      </c>
      <c r="L131">
        <f t="shared" si="22"/>
        <v>1.1151616220469306E-2</v>
      </c>
      <c r="M131" s="22"/>
      <c r="N131" s="1">
        <f t="shared" si="18"/>
        <v>42179</v>
      </c>
      <c r="O131">
        <f t="shared" si="23"/>
        <v>-7.3289290849317835E-3</v>
      </c>
      <c r="P131">
        <f t="shared" si="24"/>
        <v>8.4660029591550907E-3</v>
      </c>
      <c r="Q131">
        <f t="shared" si="25"/>
        <v>-1.0239035183756873E-2</v>
      </c>
      <c r="R131">
        <f t="shared" si="26"/>
        <v>1.1089895382470943E-2</v>
      </c>
      <c r="S131" s="23"/>
    </row>
    <row r="132" spans="2:19">
      <c r="B132" s="13">
        <v>42180</v>
      </c>
      <c r="C132" s="14">
        <v>5112.1899409999996</v>
      </c>
      <c r="D132" s="14">
        <v>126.925478</v>
      </c>
      <c r="E132" s="14">
        <v>17.314256</v>
      </c>
      <c r="F132" s="15">
        <v>87.980002999999996</v>
      </c>
      <c r="G132" s="22"/>
      <c r="H132" s="1">
        <f t="shared" si="17"/>
        <v>42180</v>
      </c>
      <c r="I132">
        <f t="shared" si="19"/>
        <v>-1.9951965361518545E-3</v>
      </c>
      <c r="J132">
        <f t="shared" si="20"/>
        <v>-4.7615384693796064E-3</v>
      </c>
      <c r="K132">
        <f t="shared" si="21"/>
        <v>-6.8610125003799247E-3</v>
      </c>
      <c r="L132">
        <f t="shared" si="22"/>
        <v>-9.9031959272654138E-3</v>
      </c>
      <c r="M132" s="22"/>
      <c r="N132" s="1">
        <f t="shared" si="18"/>
        <v>42180</v>
      </c>
      <c r="O132">
        <f t="shared" si="23"/>
        <v>-1.9971895922277793E-3</v>
      </c>
      <c r="P132">
        <f t="shared" si="24"/>
        <v>-4.7729107076044854E-3</v>
      </c>
      <c r="Q132">
        <f t="shared" si="25"/>
        <v>-6.8846574609553023E-3</v>
      </c>
      <c r="R132">
        <f t="shared" si="26"/>
        <v>-9.952558742187886E-3</v>
      </c>
      <c r="S132" s="23"/>
    </row>
    <row r="133" spans="2:19">
      <c r="B133" s="13">
        <v>42181</v>
      </c>
      <c r="C133" s="14">
        <v>5080.5097660000001</v>
      </c>
      <c r="D133" s="14">
        <v>126.17885800000001</v>
      </c>
      <c r="E133" s="14">
        <v>17.354126999999998</v>
      </c>
      <c r="F133" s="15">
        <v>88.010002</v>
      </c>
      <c r="G133" s="22"/>
      <c r="H133" s="1">
        <f t="shared" si="17"/>
        <v>42181</v>
      </c>
      <c r="I133">
        <f t="shared" si="19"/>
        <v>-6.1969870770886351E-3</v>
      </c>
      <c r="J133">
        <f t="shared" si="20"/>
        <v>-5.8823493262715387E-3</v>
      </c>
      <c r="K133">
        <f t="shared" si="21"/>
        <v>2.3027844800260545E-3</v>
      </c>
      <c r="L133">
        <f t="shared" si="22"/>
        <v>3.4097521001452642E-4</v>
      </c>
      <c r="M133" s="22"/>
      <c r="N133" s="1">
        <f t="shared" si="18"/>
        <v>42181</v>
      </c>
      <c r="O133">
        <f t="shared" si="23"/>
        <v>-6.2162680989397518E-3</v>
      </c>
      <c r="P133">
        <f t="shared" si="24"/>
        <v>-5.8997184908933771E-3</v>
      </c>
      <c r="Q133">
        <f t="shared" si="25"/>
        <v>2.3001371352427188E-3</v>
      </c>
      <c r="R133">
        <f t="shared" si="26"/>
        <v>3.4091709117861754E-4</v>
      </c>
      <c r="S133" s="23"/>
    </row>
    <row r="134" spans="2:19">
      <c r="B134" s="13">
        <v>42184</v>
      </c>
      <c r="C134" s="14">
        <v>4958.4702150000003</v>
      </c>
      <c r="D134" s="14">
        <v>123.96886000000001</v>
      </c>
      <c r="E134" s="14">
        <v>16.835795000000001</v>
      </c>
      <c r="F134" s="15">
        <v>85.800003000000004</v>
      </c>
      <c r="G134" s="22"/>
      <c r="H134" s="1">
        <f t="shared" si="17"/>
        <v>42184</v>
      </c>
      <c r="I134">
        <f t="shared" si="19"/>
        <v>-2.4021123198447139E-2</v>
      </c>
      <c r="J134">
        <f t="shared" si="20"/>
        <v>-1.7514804263008932E-2</v>
      </c>
      <c r="K134">
        <f t="shared" si="21"/>
        <v>-2.9867938617713089E-2</v>
      </c>
      <c r="L134">
        <f t="shared" si="22"/>
        <v>-2.5110770932603731E-2</v>
      </c>
      <c r="M134" s="22"/>
      <c r="N134" s="1">
        <f t="shared" si="18"/>
        <v>42184</v>
      </c>
      <c r="O134">
        <f t="shared" si="23"/>
        <v>-2.4314335424609292E-2</v>
      </c>
      <c r="P134">
        <f t="shared" si="24"/>
        <v>-1.7670003304415378E-2</v>
      </c>
      <c r="Q134">
        <f t="shared" si="25"/>
        <v>-3.0323070996765778E-2</v>
      </c>
      <c r="R134">
        <f t="shared" si="26"/>
        <v>-2.5431425651459474E-2</v>
      </c>
      <c r="S134" s="23"/>
    </row>
    <row r="135" spans="2:19">
      <c r="B135" s="13">
        <v>42185</v>
      </c>
      <c r="C135" s="14">
        <v>4986.8701170000004</v>
      </c>
      <c r="D135" s="14">
        <v>124.864806</v>
      </c>
      <c r="E135" s="14">
        <v>16.965378999999999</v>
      </c>
      <c r="F135" s="15">
        <v>85.769997000000004</v>
      </c>
      <c r="G135" s="22"/>
      <c r="H135" s="1">
        <f t="shared" si="17"/>
        <v>42185</v>
      </c>
      <c r="I135">
        <f t="shared" si="19"/>
        <v>5.7275532106831686E-3</v>
      </c>
      <c r="J135">
        <f t="shared" si="20"/>
        <v>7.2271859239489257E-3</v>
      </c>
      <c r="K135">
        <f t="shared" si="21"/>
        <v>7.6969338246276869E-3</v>
      </c>
      <c r="L135">
        <f t="shared" si="22"/>
        <v>-3.4972026749230064E-4</v>
      </c>
      <c r="M135" s="22"/>
      <c r="N135" s="1">
        <f t="shared" si="18"/>
        <v>42185</v>
      </c>
      <c r="O135">
        <f t="shared" si="23"/>
        <v>5.7112131405176779E-3</v>
      </c>
      <c r="P135">
        <f t="shared" si="24"/>
        <v>7.2011949682744027E-3</v>
      </c>
      <c r="Q135">
        <f t="shared" si="25"/>
        <v>7.6674635533642531E-3</v>
      </c>
      <c r="R135">
        <f t="shared" si="26"/>
        <v>-3.4978143388616324E-4</v>
      </c>
      <c r="S135" s="23"/>
    </row>
    <row r="136" spans="2:19">
      <c r="B136" s="13">
        <v>42186</v>
      </c>
      <c r="C136" s="14">
        <v>5013.1201170000004</v>
      </c>
      <c r="D136" s="14">
        <v>126.029532</v>
      </c>
      <c r="E136" s="14">
        <v>17.164736000000001</v>
      </c>
      <c r="F136" s="15">
        <v>86.910004000000001</v>
      </c>
      <c r="G136" s="22"/>
      <c r="H136" s="1">
        <f t="shared" si="17"/>
        <v>42186</v>
      </c>
      <c r="I136">
        <f t="shared" si="19"/>
        <v>5.2638226751715493E-3</v>
      </c>
      <c r="J136">
        <f t="shared" si="20"/>
        <v>9.3278966052291919E-3</v>
      </c>
      <c r="K136">
        <f t="shared" si="21"/>
        <v>1.1750813229695763E-2</v>
      </c>
      <c r="L136">
        <f t="shared" si="22"/>
        <v>1.3291442694115951E-2</v>
      </c>
      <c r="M136" s="22"/>
      <c r="N136" s="1">
        <f t="shared" si="18"/>
        <v>42186</v>
      </c>
      <c r="O136">
        <f t="shared" si="23"/>
        <v>5.2500171858339507E-3</v>
      </c>
      <c r="P136">
        <f t="shared" si="24"/>
        <v>9.2846604380571775E-3</v>
      </c>
      <c r="Q136">
        <f t="shared" si="25"/>
        <v>1.1682308558734273E-2</v>
      </c>
      <c r="R136">
        <f t="shared" si="26"/>
        <v>1.3203886448926087E-2</v>
      </c>
      <c r="S136" s="23"/>
    </row>
    <row r="137" spans="2:19">
      <c r="B137" s="13">
        <v>42187</v>
      </c>
      <c r="C137" s="14">
        <v>5009.2099609999996</v>
      </c>
      <c r="D137" s="14">
        <v>125.870257</v>
      </c>
      <c r="E137" s="14">
        <v>16.975346999999999</v>
      </c>
      <c r="F137" s="15">
        <v>87.290001000000004</v>
      </c>
      <c r="G137" s="22"/>
      <c r="H137" s="1">
        <f t="shared" si="17"/>
        <v>42187</v>
      </c>
      <c r="I137">
        <f t="shared" si="19"/>
        <v>-7.7998450241419267E-4</v>
      </c>
      <c r="J137">
        <f t="shared" si="20"/>
        <v>-1.2637910930273712E-3</v>
      </c>
      <c r="K137">
        <f t="shared" si="21"/>
        <v>-1.1033609838217263E-2</v>
      </c>
      <c r="L137">
        <f t="shared" si="22"/>
        <v>4.3723044817717766E-3</v>
      </c>
      <c r="M137" s="22"/>
      <c r="N137" s="1">
        <f t="shared" si="18"/>
        <v>42187</v>
      </c>
      <c r="O137">
        <f t="shared" si="23"/>
        <v>-7.8028884859339539E-4</v>
      </c>
      <c r="P137">
        <f t="shared" si="24"/>
        <v>-1.2645903504579783E-3</v>
      </c>
      <c r="Q137">
        <f t="shared" si="25"/>
        <v>-1.1094931595342823E-2</v>
      </c>
      <c r="R137">
        <f t="shared" si="26"/>
        <v>4.3627737293335687E-3</v>
      </c>
      <c r="S137" s="23"/>
    </row>
    <row r="138" spans="2:19">
      <c r="B138" s="13">
        <v>42191</v>
      </c>
      <c r="C138" s="14">
        <v>4991.9399409999996</v>
      </c>
      <c r="D138" s="14">
        <v>125.432238</v>
      </c>
      <c r="E138" s="14">
        <v>16.885636000000002</v>
      </c>
      <c r="F138" s="15">
        <v>87.550003000000004</v>
      </c>
      <c r="G138" s="22"/>
      <c r="H138" s="1">
        <f t="shared" si="17"/>
        <v>42191</v>
      </c>
      <c r="I138">
        <f t="shared" si="19"/>
        <v>-3.4476534492381868E-3</v>
      </c>
      <c r="J138">
        <f t="shared" si="20"/>
        <v>-3.4799245702660086E-3</v>
      </c>
      <c r="K138">
        <f t="shared" si="21"/>
        <v>-5.2847815128608359E-3</v>
      </c>
      <c r="L138">
        <f t="shared" si="22"/>
        <v>2.9786000346133578E-3</v>
      </c>
      <c r="M138" s="22"/>
      <c r="N138" s="1">
        <f t="shared" si="18"/>
        <v>42191</v>
      </c>
      <c r="O138">
        <f t="shared" si="23"/>
        <v>-3.4536103017741532E-3</v>
      </c>
      <c r="P138">
        <f t="shared" si="24"/>
        <v>-3.4859935916885612E-3</v>
      </c>
      <c r="Q138">
        <f t="shared" si="25"/>
        <v>-5.2987953659200254E-3</v>
      </c>
      <c r="R138">
        <f t="shared" si="26"/>
        <v>2.9741727946694971E-3</v>
      </c>
      <c r="S138" s="23"/>
    </row>
    <row r="139" spans="2:19">
      <c r="B139" s="13">
        <v>42192</v>
      </c>
      <c r="C139" s="14">
        <v>4997.4599609999996</v>
      </c>
      <c r="D139" s="14">
        <v>125.123637</v>
      </c>
      <c r="E139" s="14">
        <v>16.636437999999998</v>
      </c>
      <c r="F139" s="15">
        <v>87.220000999999996</v>
      </c>
      <c r="G139" s="22"/>
      <c r="H139" s="1">
        <f t="shared" si="17"/>
        <v>42192</v>
      </c>
      <c r="I139">
        <f t="shared" si="19"/>
        <v>1.1057865409522826E-3</v>
      </c>
      <c r="J139">
        <f t="shared" si="20"/>
        <v>-2.4603005170010274E-3</v>
      </c>
      <c r="K139">
        <f t="shared" si="21"/>
        <v>-1.4757987202851189E-2</v>
      </c>
      <c r="L139">
        <f t="shared" si="22"/>
        <v>-3.7692974151012585E-3</v>
      </c>
      <c r="M139" s="22"/>
      <c r="N139" s="1">
        <f t="shared" si="18"/>
        <v>42192</v>
      </c>
      <c r="O139">
        <f t="shared" si="23"/>
        <v>1.1051756093470257E-3</v>
      </c>
      <c r="P139">
        <f t="shared" si="24"/>
        <v>-2.4633320296268946E-3</v>
      </c>
      <c r="Q139">
        <f t="shared" si="25"/>
        <v>-1.4867969717708143E-2</v>
      </c>
      <c r="R139">
        <f t="shared" si="26"/>
        <v>-3.7764191181133854E-3</v>
      </c>
      <c r="S139" s="23"/>
    </row>
    <row r="140" spans="2:19">
      <c r="B140" s="13">
        <v>42193</v>
      </c>
      <c r="C140" s="14">
        <v>4909.7597660000001</v>
      </c>
      <c r="D140" s="14">
        <v>122.01769299999999</v>
      </c>
      <c r="E140" s="14">
        <v>16.197849999999999</v>
      </c>
      <c r="F140" s="15">
        <v>85.650002000000001</v>
      </c>
      <c r="G140" s="22"/>
      <c r="H140" s="1">
        <f t="shared" si="17"/>
        <v>42193</v>
      </c>
      <c r="I140">
        <f t="shared" si="19"/>
        <v>-1.7548954005516534E-2</v>
      </c>
      <c r="J140">
        <f t="shared" si="20"/>
        <v>-2.482299967031815E-2</v>
      </c>
      <c r="K140">
        <f t="shared" si="21"/>
        <v>-2.6363095273158794E-2</v>
      </c>
      <c r="L140">
        <f t="shared" si="22"/>
        <v>-1.8000446938770339E-2</v>
      </c>
      <c r="M140" s="22"/>
      <c r="N140" s="1">
        <f t="shared" si="18"/>
        <v>42193</v>
      </c>
      <c r="O140">
        <f t="shared" si="23"/>
        <v>-1.7704762439888333E-2</v>
      </c>
      <c r="P140">
        <f t="shared" si="24"/>
        <v>-2.5136285660790118E-2</v>
      </c>
      <c r="Q140">
        <f t="shared" si="25"/>
        <v>-2.6716832597013896E-2</v>
      </c>
      <c r="R140">
        <f t="shared" si="26"/>
        <v>-1.8164425758905429E-2</v>
      </c>
      <c r="S140" s="23"/>
    </row>
    <row r="141" spans="2:19">
      <c r="B141" s="13">
        <v>42194</v>
      </c>
      <c r="C141" s="14">
        <v>4922.3999020000001</v>
      </c>
      <c r="D141" s="14">
        <v>119.528958</v>
      </c>
      <c r="E141" s="14">
        <v>16.427111</v>
      </c>
      <c r="F141" s="15">
        <v>85.879997000000003</v>
      </c>
      <c r="G141" s="22"/>
      <c r="H141" s="1">
        <f t="shared" ref="H141:H182" si="27">B141</f>
        <v>42194</v>
      </c>
      <c r="I141">
        <f t="shared" si="19"/>
        <v>2.5744917475459192E-3</v>
      </c>
      <c r="J141">
        <f t="shared" si="20"/>
        <v>-2.0396509217724609E-2</v>
      </c>
      <c r="K141">
        <f t="shared" si="21"/>
        <v>1.4153792015607075E-2</v>
      </c>
      <c r="L141">
        <f t="shared" si="22"/>
        <v>2.6852889040213028E-3</v>
      </c>
      <c r="M141" s="22"/>
      <c r="N141" s="1">
        <f t="shared" ref="N141:N182" si="28">B141</f>
        <v>42194</v>
      </c>
      <c r="O141">
        <f t="shared" si="23"/>
        <v>2.5711834206238213E-3</v>
      </c>
      <c r="P141">
        <f t="shared" si="24"/>
        <v>-2.0607390433263078E-2</v>
      </c>
      <c r="Q141">
        <f t="shared" si="25"/>
        <v>1.4054562322908833E-2</v>
      </c>
      <c r="R141">
        <f t="shared" si="26"/>
        <v>2.6816899571405805E-3</v>
      </c>
      <c r="S141" s="23"/>
    </row>
    <row r="142" spans="2:19">
      <c r="B142" s="13">
        <v>42195</v>
      </c>
      <c r="C142" s="14">
        <v>4997.7001950000003</v>
      </c>
      <c r="D142" s="14">
        <v>122.724493</v>
      </c>
      <c r="E142" s="14">
        <v>16.646407</v>
      </c>
      <c r="F142" s="15">
        <v>87.949996999999996</v>
      </c>
      <c r="G142" s="22"/>
      <c r="H142" s="1">
        <f t="shared" si="27"/>
        <v>42195</v>
      </c>
      <c r="I142">
        <f t="shared" ref="I142:I182" si="29">(C142-C141)/C141</f>
        <v>1.5297475723052343E-2</v>
      </c>
      <c r="J142">
        <f t="shared" ref="J142:J182" si="30">(D142-D141)/D141</f>
        <v>2.6734400211202314E-2</v>
      </c>
      <c r="K142">
        <f t="shared" ref="K142:K182" si="31">(E142-E141)/E141</f>
        <v>1.3349638898769231E-2</v>
      </c>
      <c r="L142">
        <f t="shared" ref="L142:L182" si="32">(F142-F141)/F141</f>
        <v>2.4103400935144341E-2</v>
      </c>
      <c r="M142" s="22"/>
      <c r="N142" s="1">
        <f t="shared" si="28"/>
        <v>42195</v>
      </c>
      <c r="O142">
        <f t="shared" ref="O142:O182" si="33">LN(C142/C141)</f>
        <v>1.5181649084435631E-2</v>
      </c>
      <c r="P142">
        <f t="shared" ref="P142:P182" si="34">LN(D142/D141)</f>
        <v>2.6383280372859967E-2</v>
      </c>
      <c r="Q142">
        <f t="shared" ref="Q142:Q182" si="35">LN(E142/E141)</f>
        <v>1.3261317639083902E-2</v>
      </c>
      <c r="R142">
        <f t="shared" ref="R142:R182" si="36">LN(F142/F141)</f>
        <v>2.3817498995160873E-2</v>
      </c>
      <c r="S142" s="23"/>
    </row>
    <row r="143" spans="2:19">
      <c r="B143" s="13">
        <v>42198</v>
      </c>
      <c r="C143" s="14">
        <v>5071.5097660000001</v>
      </c>
      <c r="D143" s="14">
        <v>125.093773</v>
      </c>
      <c r="E143" s="14">
        <v>16.965378999999999</v>
      </c>
      <c r="F143" s="15">
        <v>90.099997999999999</v>
      </c>
      <c r="G143" s="22"/>
      <c r="H143" s="1">
        <f t="shared" si="27"/>
        <v>42198</v>
      </c>
      <c r="I143">
        <f t="shared" si="29"/>
        <v>1.4768707229345871E-2</v>
      </c>
      <c r="J143">
        <f t="shared" si="30"/>
        <v>1.9305681710984974E-2</v>
      </c>
      <c r="K143">
        <f t="shared" si="31"/>
        <v>1.9161612472889718E-2</v>
      </c>
      <c r="L143">
        <f t="shared" si="32"/>
        <v>2.4445719992463481E-2</v>
      </c>
      <c r="M143" s="22"/>
      <c r="N143" s="1">
        <f t="shared" si="28"/>
        <v>42198</v>
      </c>
      <c r="O143">
        <f t="shared" si="33"/>
        <v>1.466071187548668E-2</v>
      </c>
      <c r="P143">
        <f t="shared" si="34"/>
        <v>1.9121691306965321E-2</v>
      </c>
      <c r="Q143">
        <f t="shared" si="35"/>
        <v>1.8980340755258056E-2</v>
      </c>
      <c r="R143">
        <f t="shared" si="36"/>
        <v>2.4151705343457092E-2</v>
      </c>
      <c r="S143" s="23"/>
    </row>
    <row r="144" spans="2:19">
      <c r="B144" s="13">
        <v>42199</v>
      </c>
      <c r="C144" s="14">
        <v>5104.8901370000003</v>
      </c>
      <c r="D144" s="14">
        <v>125.043995</v>
      </c>
      <c r="E144" s="14">
        <v>17.075025</v>
      </c>
      <c r="F144" s="15">
        <v>89.68</v>
      </c>
      <c r="G144" s="22"/>
      <c r="H144" s="1">
        <f t="shared" si="27"/>
        <v>42199</v>
      </c>
      <c r="I144">
        <f t="shared" si="29"/>
        <v>6.5819396077645637E-3</v>
      </c>
      <c r="J144">
        <f t="shared" si="30"/>
        <v>-3.9792548266973636E-4</v>
      </c>
      <c r="K144">
        <f t="shared" si="31"/>
        <v>6.4629266460832658E-3</v>
      </c>
      <c r="L144">
        <f t="shared" si="32"/>
        <v>-4.6614651423187888E-3</v>
      </c>
      <c r="M144" s="22"/>
      <c r="N144" s="1">
        <f t="shared" si="28"/>
        <v>42199</v>
      </c>
      <c r="O144">
        <f t="shared" si="33"/>
        <v>6.5603732239643709E-3</v>
      </c>
      <c r="P144">
        <f t="shared" si="34"/>
        <v>-3.980046760239814E-4</v>
      </c>
      <c r="Q144">
        <f t="shared" si="35"/>
        <v>6.4421314859730832E-3</v>
      </c>
      <c r="R144">
        <f t="shared" si="36"/>
        <v>-4.6723636528291724E-3</v>
      </c>
      <c r="S144" s="23"/>
    </row>
    <row r="145" spans="2:19">
      <c r="B145" s="13">
        <v>42200</v>
      </c>
      <c r="C145" s="14">
        <v>5098.9399409999996</v>
      </c>
      <c r="D145" s="14">
        <v>126.248542</v>
      </c>
      <c r="E145" s="14">
        <v>17.623260999999999</v>
      </c>
      <c r="F145" s="15">
        <v>89.760002</v>
      </c>
      <c r="G145" s="22"/>
      <c r="H145" s="1">
        <f t="shared" si="27"/>
        <v>42200</v>
      </c>
      <c r="I145">
        <f t="shared" si="29"/>
        <v>-1.165587474032781E-3</v>
      </c>
      <c r="J145">
        <f t="shared" si="30"/>
        <v>9.6329855743972764E-3</v>
      </c>
      <c r="K145">
        <f t="shared" si="31"/>
        <v>3.2107478612769191E-2</v>
      </c>
      <c r="L145">
        <f t="shared" si="32"/>
        <v>8.9208296164131626E-4</v>
      </c>
      <c r="M145" s="22"/>
      <c r="N145" s="1">
        <f t="shared" si="28"/>
        <v>42200</v>
      </c>
      <c r="O145">
        <f t="shared" si="33"/>
        <v>-1.1662672994279678E-3</v>
      </c>
      <c r="P145">
        <f t="shared" si="34"/>
        <v>9.5868841950235619E-3</v>
      </c>
      <c r="Q145">
        <f t="shared" si="35"/>
        <v>3.1602807579164727E-2</v>
      </c>
      <c r="R145">
        <f t="shared" si="36"/>
        <v>8.9168529212123088E-4</v>
      </c>
      <c r="S145" s="23"/>
    </row>
    <row r="146" spans="2:19">
      <c r="B146" s="13">
        <v>42201</v>
      </c>
      <c r="C146" s="14">
        <v>5163.1801759999998</v>
      </c>
      <c r="D146" s="14">
        <v>127.930922</v>
      </c>
      <c r="E146" s="14">
        <v>17.892395</v>
      </c>
      <c r="F146" s="15">
        <v>90.849997999999999</v>
      </c>
      <c r="G146" s="22"/>
      <c r="H146" s="1">
        <f t="shared" si="27"/>
        <v>42201</v>
      </c>
      <c r="I146">
        <f t="shared" si="29"/>
        <v>1.2598743217870002E-2</v>
      </c>
      <c r="J146">
        <f t="shared" si="30"/>
        <v>1.332593607298843E-2</v>
      </c>
      <c r="K146">
        <f t="shared" si="31"/>
        <v>1.5271520974466707E-2</v>
      </c>
      <c r="L146">
        <f t="shared" si="32"/>
        <v>1.2143448927284998E-2</v>
      </c>
      <c r="M146" s="22"/>
      <c r="N146" s="1">
        <f t="shared" si="28"/>
        <v>42201</v>
      </c>
      <c r="O146">
        <f t="shared" si="33"/>
        <v>1.252003940918241E-2</v>
      </c>
      <c r="P146">
        <f t="shared" si="34"/>
        <v>1.3237926795404146E-2</v>
      </c>
      <c r="Q146">
        <f t="shared" si="35"/>
        <v>1.5156085069000239E-2</v>
      </c>
      <c r="R146">
        <f t="shared" si="36"/>
        <v>1.2070308771844694E-2</v>
      </c>
      <c r="S146" s="23"/>
    </row>
    <row r="147" spans="2:19">
      <c r="B147" s="13">
        <v>42202</v>
      </c>
      <c r="C147" s="14">
        <v>5210.1401370000003</v>
      </c>
      <c r="D147" s="14">
        <v>129.035921</v>
      </c>
      <c r="E147" s="14">
        <v>18.041913000000001</v>
      </c>
      <c r="F147" s="15">
        <v>94.970000999999996</v>
      </c>
      <c r="G147" s="22"/>
      <c r="H147" s="1">
        <f t="shared" si="27"/>
        <v>42202</v>
      </c>
      <c r="I147">
        <f t="shared" si="29"/>
        <v>9.0951621673565387E-3</v>
      </c>
      <c r="J147">
        <f t="shared" si="30"/>
        <v>8.637466085017401E-3</v>
      </c>
      <c r="K147">
        <f t="shared" si="31"/>
        <v>8.3565112440229759E-3</v>
      </c>
      <c r="L147">
        <f t="shared" si="32"/>
        <v>4.5349511179956184E-2</v>
      </c>
      <c r="M147" s="22"/>
      <c r="N147" s="1">
        <f t="shared" si="28"/>
        <v>42202</v>
      </c>
      <c r="O147">
        <f t="shared" si="33"/>
        <v>9.0540502714792151E-3</v>
      </c>
      <c r="P147">
        <f t="shared" si="34"/>
        <v>8.6003765946197595E-3</v>
      </c>
      <c r="Q147">
        <f t="shared" si="35"/>
        <v>8.3217889082215068E-3</v>
      </c>
      <c r="R147">
        <f t="shared" si="36"/>
        <v>4.435128995663138E-2</v>
      </c>
      <c r="S147" s="23"/>
    </row>
    <row r="148" spans="2:19">
      <c r="B148" s="13">
        <v>42205</v>
      </c>
      <c r="C148" s="14">
        <v>5218.8598629999997</v>
      </c>
      <c r="D148" s="14">
        <v>131.47489300000001</v>
      </c>
      <c r="E148" s="14">
        <v>18.06185</v>
      </c>
      <c r="F148" s="15">
        <v>97.910004000000001</v>
      </c>
      <c r="G148" s="22"/>
      <c r="H148" s="1">
        <f t="shared" si="27"/>
        <v>42205</v>
      </c>
      <c r="I148">
        <f t="shared" si="29"/>
        <v>1.6736068072480243E-3</v>
      </c>
      <c r="J148">
        <f t="shared" si="30"/>
        <v>1.89014964290448E-2</v>
      </c>
      <c r="K148">
        <f t="shared" si="31"/>
        <v>1.105038030058052E-3</v>
      </c>
      <c r="L148">
        <f t="shared" si="32"/>
        <v>3.0957175624332197E-2</v>
      </c>
      <c r="M148" s="22"/>
      <c r="N148" s="1">
        <f t="shared" si="28"/>
        <v>42205</v>
      </c>
      <c r="O148">
        <f t="shared" si="33"/>
        <v>1.6722078879851175E-3</v>
      </c>
      <c r="P148">
        <f t="shared" si="34"/>
        <v>1.8725082668183991E-2</v>
      </c>
      <c r="Q148">
        <f t="shared" si="35"/>
        <v>1.104427924952386E-3</v>
      </c>
      <c r="R148">
        <f t="shared" si="36"/>
        <v>3.0487667435322437E-2</v>
      </c>
      <c r="S148" s="23"/>
    </row>
    <row r="149" spans="2:19">
      <c r="B149" s="13">
        <v>42206</v>
      </c>
      <c r="C149" s="14">
        <v>5208.1201170000004</v>
      </c>
      <c r="D149" s="14">
        <v>130.16083399999999</v>
      </c>
      <c r="E149" s="14">
        <v>18.021977</v>
      </c>
      <c r="F149" s="15">
        <v>98.389999000000003</v>
      </c>
      <c r="G149" s="22"/>
      <c r="H149" s="1">
        <f t="shared" si="27"/>
        <v>42206</v>
      </c>
      <c r="I149">
        <f t="shared" si="29"/>
        <v>-2.0578720797123817E-3</v>
      </c>
      <c r="J149">
        <f t="shared" si="30"/>
        <v>-9.9947523821146168E-3</v>
      </c>
      <c r="K149">
        <f t="shared" si="31"/>
        <v>-2.2075811724712609E-3</v>
      </c>
      <c r="L149">
        <f t="shared" si="32"/>
        <v>4.9024101765944407E-3</v>
      </c>
      <c r="M149" s="22"/>
      <c r="N149" s="1">
        <f t="shared" si="28"/>
        <v>42206</v>
      </c>
      <c r="O149">
        <f t="shared" si="33"/>
        <v>-2.059992407869454E-3</v>
      </c>
      <c r="P149">
        <f t="shared" si="34"/>
        <v>-1.0045035243423102E-2</v>
      </c>
      <c r="Q149">
        <f t="shared" si="35"/>
        <v>-2.2100214718885872E-3</v>
      </c>
      <c r="R149">
        <f t="shared" si="36"/>
        <v>4.890432494215031E-3</v>
      </c>
      <c r="S149" s="23"/>
    </row>
    <row r="150" spans="2:19">
      <c r="B150" s="13">
        <v>42207</v>
      </c>
      <c r="C150" s="14">
        <v>5171.7700199999999</v>
      </c>
      <c r="D150" s="14">
        <v>124.655753</v>
      </c>
      <c r="E150" s="14">
        <v>18.390789999999999</v>
      </c>
      <c r="F150" s="15">
        <v>97.040001000000004</v>
      </c>
      <c r="G150" s="22"/>
      <c r="H150" s="1">
        <f t="shared" si="27"/>
        <v>42207</v>
      </c>
      <c r="I150">
        <f t="shared" si="29"/>
        <v>-6.9795043477105844E-3</v>
      </c>
      <c r="J150">
        <f t="shared" si="30"/>
        <v>-4.2294450879133041E-2</v>
      </c>
      <c r="K150">
        <f t="shared" si="31"/>
        <v>2.0464624940981748E-2</v>
      </c>
      <c r="L150">
        <f t="shared" si="32"/>
        <v>-1.3720886408383837E-2</v>
      </c>
      <c r="M150" s="22"/>
      <c r="N150" s="1">
        <f t="shared" si="28"/>
        <v>42207</v>
      </c>
      <c r="O150">
        <f t="shared" si="33"/>
        <v>-7.0039750167470768E-3</v>
      </c>
      <c r="P150">
        <f t="shared" si="34"/>
        <v>-4.3214908255137123E-2</v>
      </c>
      <c r="Q150">
        <f t="shared" si="35"/>
        <v>2.0258038228898372E-2</v>
      </c>
      <c r="R150">
        <f t="shared" si="36"/>
        <v>-1.3815887773216068E-2</v>
      </c>
      <c r="S150" s="23"/>
    </row>
    <row r="151" spans="2:19">
      <c r="B151" s="13">
        <v>42208</v>
      </c>
      <c r="C151" s="14">
        <v>5146.4101559999999</v>
      </c>
      <c r="D151" s="14">
        <v>124.59602599999999</v>
      </c>
      <c r="E151" s="14">
        <v>18.121656000000002</v>
      </c>
      <c r="F151" s="15">
        <v>95.440002000000007</v>
      </c>
      <c r="G151" s="22"/>
      <c r="H151" s="1">
        <f t="shared" si="27"/>
        <v>42208</v>
      </c>
      <c r="I151">
        <f t="shared" si="29"/>
        <v>-4.9035173454986727E-3</v>
      </c>
      <c r="J151">
        <f t="shared" si="30"/>
        <v>-4.7913552774423021E-4</v>
      </c>
      <c r="K151">
        <f t="shared" si="31"/>
        <v>-1.4634172865874579E-2</v>
      </c>
      <c r="L151">
        <f t="shared" si="32"/>
        <v>-1.6488035691590696E-2</v>
      </c>
      <c r="M151" s="22"/>
      <c r="N151" s="1">
        <f t="shared" si="28"/>
        <v>42208</v>
      </c>
      <c r="O151">
        <f t="shared" si="33"/>
        <v>-4.915579032626482E-3</v>
      </c>
      <c r="P151">
        <f t="shared" si="34"/>
        <v>-4.7925034984959484E-4</v>
      </c>
      <c r="Q151">
        <f t="shared" si="35"/>
        <v>-1.4742308655541804E-2</v>
      </c>
      <c r="R151">
        <f t="shared" si="36"/>
        <v>-1.6625476195588868E-2</v>
      </c>
      <c r="S151" s="23"/>
    </row>
    <row r="152" spans="2:19">
      <c r="B152" s="13">
        <v>42209</v>
      </c>
      <c r="C152" s="14">
        <v>5088.6298829999996</v>
      </c>
      <c r="D152" s="14">
        <v>123.938997</v>
      </c>
      <c r="E152" s="14">
        <v>17.842554</v>
      </c>
      <c r="F152" s="15">
        <v>96.949996999999996</v>
      </c>
      <c r="G152" s="22"/>
      <c r="H152" s="1">
        <f t="shared" si="27"/>
        <v>42209</v>
      </c>
      <c r="I152">
        <f t="shared" si="29"/>
        <v>-1.1227296552070675E-2</v>
      </c>
      <c r="J152">
        <f t="shared" si="30"/>
        <v>-5.2732741251313615E-3</v>
      </c>
      <c r="K152">
        <f t="shared" si="31"/>
        <v>-1.5401572571513426E-2</v>
      </c>
      <c r="L152">
        <f t="shared" si="32"/>
        <v>1.5821405787480907E-2</v>
      </c>
      <c r="M152" s="22"/>
      <c r="N152" s="1">
        <f t="shared" si="28"/>
        <v>42209</v>
      </c>
      <c r="O152">
        <f t="shared" si="33"/>
        <v>-1.1290798396073498E-2</v>
      </c>
      <c r="P152">
        <f t="shared" si="34"/>
        <v>-5.2872269079791223E-3</v>
      </c>
      <c r="Q152">
        <f t="shared" si="35"/>
        <v>-1.552140882721138E-2</v>
      </c>
      <c r="R152">
        <f t="shared" si="36"/>
        <v>1.5697551999640038E-2</v>
      </c>
      <c r="S152" s="23"/>
    </row>
    <row r="153" spans="2:19">
      <c r="B153" s="13">
        <v>42212</v>
      </c>
      <c r="C153" s="14">
        <v>5039.7797849999997</v>
      </c>
      <c r="D153" s="14">
        <v>122.21678900000001</v>
      </c>
      <c r="E153" s="14">
        <v>17.613292999999999</v>
      </c>
      <c r="F153" s="15">
        <v>94.169998000000007</v>
      </c>
      <c r="G153" s="22"/>
      <c r="H153" s="1">
        <f t="shared" si="27"/>
        <v>42212</v>
      </c>
      <c r="I153">
        <f t="shared" si="29"/>
        <v>-9.5998528333132247E-3</v>
      </c>
      <c r="J153">
        <f t="shared" si="30"/>
        <v>-1.3895610273496039E-2</v>
      </c>
      <c r="K153">
        <f t="shared" si="31"/>
        <v>-1.2849113417283257E-2</v>
      </c>
      <c r="L153">
        <f t="shared" si="32"/>
        <v>-2.8674565095654306E-2</v>
      </c>
      <c r="M153" s="22"/>
      <c r="N153" s="1">
        <f t="shared" si="28"/>
        <v>42212</v>
      </c>
      <c r="O153">
        <f t="shared" si="33"/>
        <v>-9.6462284586351123E-3</v>
      </c>
      <c r="P153">
        <f t="shared" si="34"/>
        <v>-1.3993058049965285E-2</v>
      </c>
      <c r="Q153">
        <f t="shared" si="35"/>
        <v>-1.293237728869745E-2</v>
      </c>
      <c r="R153">
        <f t="shared" si="36"/>
        <v>-2.9093712461089428E-2</v>
      </c>
      <c r="S153" s="23"/>
    </row>
    <row r="154" spans="2:19">
      <c r="B154" s="13">
        <v>42213</v>
      </c>
      <c r="C154" s="14">
        <v>5089.2099609999996</v>
      </c>
      <c r="D154" s="14">
        <v>122.82404099999999</v>
      </c>
      <c r="E154" s="14">
        <v>17.822617999999999</v>
      </c>
      <c r="F154" s="15">
        <v>95.290001000000004</v>
      </c>
      <c r="G154" s="22"/>
      <c r="H154" s="1">
        <f t="shared" si="27"/>
        <v>42213</v>
      </c>
      <c r="I154">
        <f t="shared" si="29"/>
        <v>9.8080031486931021E-3</v>
      </c>
      <c r="J154">
        <f t="shared" si="30"/>
        <v>4.9686463289424854E-3</v>
      </c>
      <c r="K154">
        <f t="shared" si="31"/>
        <v>1.1884489743059392E-2</v>
      </c>
      <c r="L154">
        <f t="shared" si="32"/>
        <v>1.1893416414854302E-2</v>
      </c>
      <c r="M154" s="22"/>
      <c r="N154" s="1">
        <f t="shared" si="28"/>
        <v>42213</v>
      </c>
      <c r="O154">
        <f t="shared" si="33"/>
        <v>9.760216890270762E-3</v>
      </c>
      <c r="P154">
        <f t="shared" si="34"/>
        <v>4.956343341736922E-3</v>
      </c>
      <c r="Q154">
        <f t="shared" si="35"/>
        <v>1.1814423780643849E-2</v>
      </c>
      <c r="R154">
        <f t="shared" si="36"/>
        <v>1.1823245570592002E-2</v>
      </c>
      <c r="S154" s="23"/>
    </row>
    <row r="155" spans="2:19">
      <c r="B155" s="13">
        <v>42214</v>
      </c>
      <c r="C155" s="14">
        <v>5111.7299800000001</v>
      </c>
      <c r="D155" s="14">
        <v>122.435799</v>
      </c>
      <c r="E155" s="14">
        <v>18.10172</v>
      </c>
      <c r="F155" s="15">
        <v>96.989998</v>
      </c>
      <c r="G155" s="22"/>
      <c r="H155" s="1">
        <f t="shared" si="27"/>
        <v>42214</v>
      </c>
      <c r="I155">
        <f t="shared" si="29"/>
        <v>4.4250520557370466E-3</v>
      </c>
      <c r="J155">
        <f t="shared" si="30"/>
        <v>-3.1609609718018569E-3</v>
      </c>
      <c r="K155">
        <f t="shared" si="31"/>
        <v>1.5659988897254139E-2</v>
      </c>
      <c r="L155">
        <f t="shared" si="32"/>
        <v>1.7840245378945858E-2</v>
      </c>
      <c r="M155" s="22"/>
      <c r="N155" s="1">
        <f t="shared" si="28"/>
        <v>42214</v>
      </c>
      <c r="O155">
        <f t="shared" si="33"/>
        <v>4.4152902998134897E-3</v>
      </c>
      <c r="P155">
        <f t="shared" si="34"/>
        <v>-3.16596736172028E-3</v>
      </c>
      <c r="Q155">
        <f t="shared" si="35"/>
        <v>1.5538636549083924E-2</v>
      </c>
      <c r="R155">
        <f t="shared" si="36"/>
        <v>1.7682975930391236E-2</v>
      </c>
      <c r="S155" s="23"/>
    </row>
    <row r="156" spans="2:19">
      <c r="B156" s="13">
        <v>42215</v>
      </c>
      <c r="C156" s="14">
        <v>5128.7797849999997</v>
      </c>
      <c r="D156" s="14">
        <v>121.818597</v>
      </c>
      <c r="E156" s="14">
        <v>18.071815999999998</v>
      </c>
      <c r="F156" s="15">
        <v>95.209998999999996</v>
      </c>
      <c r="G156" s="22"/>
      <c r="H156" s="1">
        <f t="shared" si="27"/>
        <v>42215</v>
      </c>
      <c r="I156">
        <f t="shared" si="29"/>
        <v>3.3354275493244364E-3</v>
      </c>
      <c r="J156">
        <f t="shared" si="30"/>
        <v>-5.0410256235597075E-3</v>
      </c>
      <c r="K156">
        <f t="shared" si="31"/>
        <v>-1.6519977107148894E-3</v>
      </c>
      <c r="L156">
        <f t="shared" si="32"/>
        <v>-1.8352397532784809E-2</v>
      </c>
      <c r="M156" s="22"/>
      <c r="N156" s="1">
        <f t="shared" si="28"/>
        <v>42215</v>
      </c>
      <c r="O156">
        <f t="shared" si="33"/>
        <v>3.3298773489592818E-3</v>
      </c>
      <c r="P156">
        <f t="shared" si="34"/>
        <v>-5.0537744560696322E-3</v>
      </c>
      <c r="Q156">
        <f t="shared" si="35"/>
        <v>-1.6533637636178067E-3</v>
      </c>
      <c r="R156">
        <f t="shared" si="36"/>
        <v>-1.852289199026717E-2</v>
      </c>
      <c r="S156" s="23"/>
    </row>
    <row r="157" spans="2:19">
      <c r="B157" s="13">
        <v>42216</v>
      </c>
      <c r="C157" s="14">
        <v>5128.2797849999997</v>
      </c>
      <c r="D157" s="14">
        <v>120.75341899999999</v>
      </c>
      <c r="E157" s="14">
        <v>17.822617999999999</v>
      </c>
      <c r="F157" s="15">
        <v>94.010002</v>
      </c>
      <c r="G157" s="22"/>
      <c r="H157" s="1">
        <f t="shared" si="27"/>
        <v>42216</v>
      </c>
      <c r="I157">
        <f t="shared" si="29"/>
        <v>-9.7489075561859017E-5</v>
      </c>
      <c r="J157">
        <f t="shared" si="30"/>
        <v>-8.7439687061902638E-3</v>
      </c>
      <c r="K157">
        <f t="shared" si="31"/>
        <v>-1.3789317022705401E-2</v>
      </c>
      <c r="L157">
        <f t="shared" si="32"/>
        <v>-1.2603686719921047E-2</v>
      </c>
      <c r="M157" s="22"/>
      <c r="N157" s="1">
        <f t="shared" si="28"/>
        <v>42216</v>
      </c>
      <c r="O157">
        <f t="shared" si="33"/>
        <v>-9.7493827930639543E-5</v>
      </c>
      <c r="P157">
        <f t="shared" si="34"/>
        <v>-8.7824215181122878E-3</v>
      </c>
      <c r="Q157">
        <f t="shared" si="35"/>
        <v>-1.3885272785466045E-2</v>
      </c>
      <c r="R157">
        <f t="shared" si="36"/>
        <v>-1.2683786929709723E-2</v>
      </c>
      <c r="S157" s="23"/>
    </row>
    <row r="158" spans="2:19">
      <c r="B158" s="13">
        <v>42219</v>
      </c>
      <c r="C158" s="14">
        <v>5115.3798829999996</v>
      </c>
      <c r="D158" s="14">
        <v>117.906306</v>
      </c>
      <c r="E158" s="14">
        <v>17.712972000000001</v>
      </c>
      <c r="F158" s="15">
        <v>94.139999000000003</v>
      </c>
      <c r="G158" s="22"/>
      <c r="H158" s="1">
        <f t="shared" si="27"/>
        <v>42219</v>
      </c>
      <c r="I158">
        <f t="shared" si="29"/>
        <v>-2.5154442699736814E-3</v>
      </c>
      <c r="J158">
        <f t="shared" si="30"/>
        <v>-2.3577907967972263E-2</v>
      </c>
      <c r="K158">
        <f t="shared" si="31"/>
        <v>-6.1520703636243519E-3</v>
      </c>
      <c r="L158">
        <f t="shared" si="32"/>
        <v>1.3827996727412369E-3</v>
      </c>
      <c r="M158" s="22"/>
      <c r="N158" s="1">
        <f t="shared" si="28"/>
        <v>42219</v>
      </c>
      <c r="O158">
        <f t="shared" si="33"/>
        <v>-2.5186133153982378E-3</v>
      </c>
      <c r="P158">
        <f t="shared" si="34"/>
        <v>-2.3860314713532442E-2</v>
      </c>
      <c r="Q158">
        <f t="shared" si="35"/>
        <v>-6.1710723228503087E-3</v>
      </c>
      <c r="R158">
        <f t="shared" si="36"/>
        <v>1.3818444857271299E-3</v>
      </c>
      <c r="S158" s="23"/>
    </row>
    <row r="159" spans="2:19">
      <c r="B159" s="13">
        <v>42220</v>
      </c>
      <c r="C159" s="14">
        <v>5105.5498049999997</v>
      </c>
      <c r="D159" s="14">
        <v>114.12342599999999</v>
      </c>
      <c r="E159" s="14">
        <v>17.742875000000002</v>
      </c>
      <c r="F159" s="15">
        <v>94.059997999999993</v>
      </c>
      <c r="G159" s="22"/>
      <c r="H159" s="1">
        <f t="shared" si="27"/>
        <v>42220</v>
      </c>
      <c r="I159">
        <f t="shared" si="29"/>
        <v>-1.9216711612500897E-3</v>
      </c>
      <c r="J159">
        <f t="shared" si="30"/>
        <v>-3.2083780149977779E-2</v>
      </c>
      <c r="K159">
        <f t="shared" si="31"/>
        <v>1.6881977795708649E-3</v>
      </c>
      <c r="L159">
        <f t="shared" si="32"/>
        <v>-8.4980880443827052E-4</v>
      </c>
      <c r="M159" s="22"/>
      <c r="N159" s="1">
        <f t="shared" si="28"/>
        <v>42220</v>
      </c>
      <c r="O159">
        <f t="shared" si="33"/>
        <v>-1.9235199401524848E-3</v>
      </c>
      <c r="P159">
        <f t="shared" si="34"/>
        <v>-3.260974519291767E-2</v>
      </c>
      <c r="Q159">
        <f t="shared" si="35"/>
        <v>1.6867743754659763E-3</v>
      </c>
      <c r="R159">
        <f t="shared" si="36"/>
        <v>-8.5017009664105012E-4</v>
      </c>
      <c r="S159" s="23"/>
    </row>
    <row r="160" spans="2:19">
      <c r="B160" s="13">
        <v>42221</v>
      </c>
      <c r="C160" s="14">
        <v>5139.9399409999996</v>
      </c>
      <c r="D160" s="14">
        <v>114.880003</v>
      </c>
      <c r="E160" s="14">
        <v>17.812652</v>
      </c>
      <c r="F160" s="15">
        <v>96.440002000000007</v>
      </c>
      <c r="G160" s="22"/>
      <c r="H160" s="1">
        <f t="shared" si="27"/>
        <v>42221</v>
      </c>
      <c r="I160">
        <f t="shared" si="29"/>
        <v>6.7358340068136863E-3</v>
      </c>
      <c r="J160">
        <f t="shared" si="30"/>
        <v>6.6294627362484477E-3</v>
      </c>
      <c r="K160">
        <f t="shared" si="31"/>
        <v>3.9326772014117448E-3</v>
      </c>
      <c r="L160">
        <f t="shared" si="32"/>
        <v>2.530304115039439E-2</v>
      </c>
      <c r="M160" s="22"/>
      <c r="N160" s="1">
        <f t="shared" si="28"/>
        <v>42221</v>
      </c>
      <c r="O160">
        <f t="shared" si="33"/>
        <v>6.7132496365860583E-3</v>
      </c>
      <c r="P160">
        <f t="shared" si="34"/>
        <v>6.6075844889485333E-3</v>
      </c>
      <c r="Q160">
        <f t="shared" si="35"/>
        <v>3.9249644410113103E-3</v>
      </c>
      <c r="R160">
        <f t="shared" si="36"/>
        <v>2.4988218797374898E-2</v>
      </c>
      <c r="S160" s="23"/>
    </row>
    <row r="161" spans="2:19">
      <c r="B161" s="13">
        <v>42222</v>
      </c>
      <c r="C161" s="14">
        <v>5056.4399409999996</v>
      </c>
      <c r="D161" s="14">
        <v>115.129997</v>
      </c>
      <c r="E161" s="14">
        <v>17.752842999999999</v>
      </c>
      <c r="F161" s="15">
        <v>95.120002999999997</v>
      </c>
      <c r="G161" s="22"/>
      <c r="H161" s="1">
        <f t="shared" si="27"/>
        <v>42222</v>
      </c>
      <c r="I161">
        <f t="shared" si="29"/>
        <v>-1.6245326007399745E-2</v>
      </c>
      <c r="J161">
        <f t="shared" si="30"/>
        <v>2.1761315587709457E-3</v>
      </c>
      <c r="K161">
        <f t="shared" si="31"/>
        <v>-3.3576695935002452E-3</v>
      </c>
      <c r="L161">
        <f t="shared" si="32"/>
        <v>-1.3687256041326189E-2</v>
      </c>
      <c r="M161" s="22"/>
      <c r="N161" s="1">
        <f t="shared" si="28"/>
        <v>42222</v>
      </c>
      <c r="O161">
        <f t="shared" si="33"/>
        <v>-1.6378728062217282E-2</v>
      </c>
      <c r="P161">
        <f t="shared" si="34"/>
        <v>2.1737672139526825E-3</v>
      </c>
      <c r="Q161">
        <f t="shared" si="35"/>
        <v>-3.3633192159717527E-3</v>
      </c>
      <c r="R161">
        <f t="shared" si="36"/>
        <v>-1.3781790129618625E-2</v>
      </c>
      <c r="S161" s="23"/>
    </row>
    <row r="162" spans="2:19">
      <c r="B162" s="13">
        <v>42223</v>
      </c>
      <c r="C162" s="14">
        <v>5043.5400390000004</v>
      </c>
      <c r="D162" s="14">
        <v>115.519997</v>
      </c>
      <c r="E162" s="14">
        <v>17.693035999999999</v>
      </c>
      <c r="F162" s="15">
        <v>94.300003000000004</v>
      </c>
      <c r="G162" s="22"/>
      <c r="H162" s="1">
        <f t="shared" si="27"/>
        <v>42223</v>
      </c>
      <c r="I162">
        <f t="shared" si="29"/>
        <v>-2.5511826800118228E-3</v>
      </c>
      <c r="J162">
        <f t="shared" si="30"/>
        <v>3.3874751164980968E-3</v>
      </c>
      <c r="K162">
        <f t="shared" si="31"/>
        <v>-3.3688688622999304E-3</v>
      </c>
      <c r="L162">
        <f t="shared" si="32"/>
        <v>-8.6206893832834839E-3</v>
      </c>
      <c r="M162" s="22"/>
      <c r="N162" s="1">
        <f t="shared" si="28"/>
        <v>42223</v>
      </c>
      <c r="O162">
        <f t="shared" si="33"/>
        <v>-2.5544424919761166E-3</v>
      </c>
      <c r="P162">
        <f t="shared" si="34"/>
        <v>3.3817505469142411E-3</v>
      </c>
      <c r="Q162">
        <f t="shared" si="35"/>
        <v>-3.3745562780365919E-3</v>
      </c>
      <c r="R162">
        <f t="shared" si="36"/>
        <v>-8.6580624688614473E-3</v>
      </c>
      <c r="S162" s="23"/>
    </row>
    <row r="163" spans="2:19">
      <c r="B163" s="13">
        <v>42226</v>
      </c>
      <c r="C163" s="14">
        <v>5101.7998049999997</v>
      </c>
      <c r="D163" s="14">
        <v>119.720001</v>
      </c>
      <c r="E163" s="14">
        <v>17.982106000000002</v>
      </c>
      <c r="F163" s="15">
        <v>94.150002000000001</v>
      </c>
      <c r="G163" s="22"/>
      <c r="H163" s="1">
        <f t="shared" si="27"/>
        <v>42226</v>
      </c>
      <c r="I163">
        <f t="shared" si="29"/>
        <v>1.1551363833635904E-2</v>
      </c>
      <c r="J163">
        <f t="shared" si="30"/>
        <v>3.6357376290444263E-2</v>
      </c>
      <c r="K163">
        <f t="shared" si="31"/>
        <v>1.6338066570372796E-2</v>
      </c>
      <c r="L163">
        <f t="shared" si="32"/>
        <v>-1.5906786344429189E-3</v>
      </c>
      <c r="M163" s="22"/>
      <c r="N163" s="1">
        <f t="shared" si="28"/>
        <v>42226</v>
      </c>
      <c r="O163">
        <f t="shared" si="33"/>
        <v>1.1485156201595728E-2</v>
      </c>
      <c r="P163">
        <f t="shared" si="34"/>
        <v>3.5712042162334728E-2</v>
      </c>
      <c r="Q163">
        <f t="shared" si="35"/>
        <v>1.6206036497093991E-2</v>
      </c>
      <c r="R163">
        <f t="shared" si="36"/>
        <v>-1.5919451069139709E-3</v>
      </c>
      <c r="S163" s="23"/>
    </row>
    <row r="164" spans="2:19">
      <c r="B164" s="13">
        <v>42227</v>
      </c>
      <c r="C164" s="14">
        <v>5036.7900390000004</v>
      </c>
      <c r="D164" s="14">
        <v>113.489998</v>
      </c>
      <c r="E164" s="14">
        <v>17.732908999999999</v>
      </c>
      <c r="F164" s="15">
        <v>93.620002999999997</v>
      </c>
      <c r="G164" s="22"/>
      <c r="H164" s="1">
        <f t="shared" si="27"/>
        <v>42227</v>
      </c>
      <c r="I164">
        <f t="shared" si="29"/>
        <v>-1.2742516069777304E-2</v>
      </c>
      <c r="J164">
        <f t="shared" si="30"/>
        <v>-5.2038113497843992E-2</v>
      </c>
      <c r="K164">
        <f t="shared" si="31"/>
        <v>-1.3858054223459829E-2</v>
      </c>
      <c r="L164">
        <f t="shared" si="32"/>
        <v>-5.6293041820647399E-3</v>
      </c>
      <c r="M164" s="22"/>
      <c r="N164" s="1">
        <f t="shared" si="28"/>
        <v>42227</v>
      </c>
      <c r="O164">
        <f t="shared" si="33"/>
        <v>-1.2824398261459195E-2</v>
      </c>
      <c r="P164">
        <f t="shared" si="34"/>
        <v>-5.3440981646972037E-2</v>
      </c>
      <c r="Q164">
        <f t="shared" si="35"/>
        <v>-1.395497350711212E-2</v>
      </c>
      <c r="R164">
        <f t="shared" si="36"/>
        <v>-5.6452084295001148E-3</v>
      </c>
      <c r="S164" s="23"/>
    </row>
    <row r="165" spans="2:19">
      <c r="B165" s="13">
        <v>42228</v>
      </c>
      <c r="C165" s="14">
        <v>5044.3901370000003</v>
      </c>
      <c r="D165" s="14">
        <v>115.239998</v>
      </c>
      <c r="E165" s="14">
        <v>17.463774999999998</v>
      </c>
      <c r="F165" s="15">
        <v>94.190002000000007</v>
      </c>
      <c r="G165" s="22"/>
      <c r="H165" s="1">
        <f t="shared" si="27"/>
        <v>42228</v>
      </c>
      <c r="I165">
        <f t="shared" si="29"/>
        <v>1.5089169771128291E-3</v>
      </c>
      <c r="J165">
        <f t="shared" si="30"/>
        <v>1.5419861052425078E-2</v>
      </c>
      <c r="K165">
        <f t="shared" si="31"/>
        <v>-1.5177092489450044E-2</v>
      </c>
      <c r="L165">
        <f t="shared" si="32"/>
        <v>6.0884317638828737E-3</v>
      </c>
      <c r="M165" s="22"/>
      <c r="N165" s="1">
        <f t="shared" si="28"/>
        <v>42228</v>
      </c>
      <c r="O165">
        <f t="shared" si="33"/>
        <v>1.5077797057791182E-3</v>
      </c>
      <c r="P165">
        <f t="shared" si="34"/>
        <v>1.5302183170893073E-2</v>
      </c>
      <c r="Q165">
        <f t="shared" si="35"/>
        <v>-1.5293443303478056E-2</v>
      </c>
      <c r="R165">
        <f t="shared" si="36"/>
        <v>6.0699721520433864E-3</v>
      </c>
      <c r="S165" s="23"/>
    </row>
    <row r="166" spans="2:19">
      <c r="B166" s="13">
        <v>42229</v>
      </c>
      <c r="C166" s="14">
        <v>5033.5600590000004</v>
      </c>
      <c r="D166" s="14">
        <v>115.150002</v>
      </c>
      <c r="E166" s="14">
        <v>17.563454</v>
      </c>
      <c r="F166" s="15">
        <v>93.43</v>
      </c>
      <c r="G166" s="22"/>
      <c r="H166" s="1">
        <f t="shared" si="27"/>
        <v>42229</v>
      </c>
      <c r="I166">
        <f t="shared" si="29"/>
        <v>-2.1469548757861979E-3</v>
      </c>
      <c r="J166">
        <f t="shared" si="30"/>
        <v>-7.8094413017951723E-4</v>
      </c>
      <c r="K166">
        <f t="shared" si="31"/>
        <v>5.707757916029144E-3</v>
      </c>
      <c r="L166">
        <f t="shared" si="32"/>
        <v>-8.0688181745659157E-3</v>
      </c>
      <c r="M166" s="22"/>
      <c r="N166" s="1">
        <f t="shared" si="28"/>
        <v>42229</v>
      </c>
      <c r="O166">
        <f t="shared" si="33"/>
        <v>-2.1492628874618547E-3</v>
      </c>
      <c r="P166">
        <f t="shared" si="34"/>
        <v>-7.8124922589886377E-4</v>
      </c>
      <c r="Q166">
        <f t="shared" si="35"/>
        <v>5.6915303850792716E-3</v>
      </c>
      <c r="R166">
        <f t="shared" si="36"/>
        <v>-8.1015472635379161E-3</v>
      </c>
      <c r="S166" s="23"/>
    </row>
    <row r="167" spans="2:19">
      <c r="B167" s="13">
        <v>42230</v>
      </c>
      <c r="C167" s="14">
        <v>5048.2402339999999</v>
      </c>
      <c r="D167" s="14">
        <v>115.959999</v>
      </c>
      <c r="E167" s="14">
        <v>17.643197000000001</v>
      </c>
      <c r="F167" s="15">
        <v>94.419998000000007</v>
      </c>
      <c r="G167" s="22"/>
      <c r="H167" s="1">
        <f t="shared" si="27"/>
        <v>42230</v>
      </c>
      <c r="I167">
        <f t="shared" si="29"/>
        <v>2.9164596881587554E-3</v>
      </c>
      <c r="J167">
        <f t="shared" si="30"/>
        <v>7.034276907784992E-3</v>
      </c>
      <c r="K167">
        <f t="shared" si="31"/>
        <v>4.5402800610859669E-3</v>
      </c>
      <c r="L167">
        <f t="shared" si="32"/>
        <v>1.0596146847907523E-2</v>
      </c>
      <c r="M167" s="22"/>
      <c r="N167" s="1">
        <f t="shared" si="28"/>
        <v>42230</v>
      </c>
      <c r="O167">
        <f t="shared" si="33"/>
        <v>2.9122150704374715E-3</v>
      </c>
      <c r="P167">
        <f t="shared" si="34"/>
        <v>7.0096517944476158E-3</v>
      </c>
      <c r="Q167">
        <f t="shared" si="35"/>
        <v>4.5300040817122106E-3</v>
      </c>
      <c r="R167">
        <f t="shared" si="36"/>
        <v>1.0540401131323136E-2</v>
      </c>
      <c r="S167" s="23"/>
    </row>
    <row r="168" spans="2:19">
      <c r="B168" s="13">
        <v>42233</v>
      </c>
      <c r="C168" s="14">
        <v>5091.7001950000003</v>
      </c>
      <c r="D168" s="14">
        <v>117.160004</v>
      </c>
      <c r="E168" s="14">
        <v>17.712972000000001</v>
      </c>
      <c r="F168" s="15">
        <v>93.93</v>
      </c>
      <c r="G168" s="22"/>
      <c r="H168" s="1">
        <f t="shared" si="27"/>
        <v>42233</v>
      </c>
      <c r="I168">
        <f t="shared" si="29"/>
        <v>8.6089328133191374E-3</v>
      </c>
      <c r="J168">
        <f t="shared" si="30"/>
        <v>1.0348439206178369E-2</v>
      </c>
      <c r="K168">
        <f t="shared" si="31"/>
        <v>3.954782118002759E-3</v>
      </c>
      <c r="L168">
        <f t="shared" si="32"/>
        <v>-5.1895574071077599E-3</v>
      </c>
      <c r="M168" s="22"/>
      <c r="N168" s="1">
        <f t="shared" si="28"/>
        <v>42233</v>
      </c>
      <c r="O168">
        <f t="shared" si="33"/>
        <v>8.5720872674302211E-3</v>
      </c>
      <c r="P168">
        <f t="shared" si="34"/>
        <v>1.0295260671085948E-2</v>
      </c>
      <c r="Q168">
        <f t="shared" si="35"/>
        <v>3.9469825242355013E-3</v>
      </c>
      <c r="R168">
        <f t="shared" si="36"/>
        <v>-5.203069929763506E-3</v>
      </c>
      <c r="S168" s="23"/>
    </row>
    <row r="169" spans="2:19">
      <c r="B169" s="13">
        <v>42234</v>
      </c>
      <c r="C169" s="14">
        <v>5059.3500979999999</v>
      </c>
      <c r="D169" s="14">
        <v>116.5</v>
      </c>
      <c r="E169" s="14">
        <v>17.633229</v>
      </c>
      <c r="F169" s="15">
        <v>95.169998000000007</v>
      </c>
      <c r="G169" s="22"/>
      <c r="H169" s="1">
        <f t="shared" si="27"/>
        <v>42234</v>
      </c>
      <c r="I169">
        <f t="shared" si="29"/>
        <v>-6.3534960349330739E-3</v>
      </c>
      <c r="J169">
        <f t="shared" si="30"/>
        <v>-5.6333559018997706E-3</v>
      </c>
      <c r="K169">
        <f t="shared" si="31"/>
        <v>-4.5019548385217658E-3</v>
      </c>
      <c r="L169">
        <f t="shared" si="32"/>
        <v>1.3201298839561374E-2</v>
      </c>
      <c r="M169" s="22"/>
      <c r="N169" s="1">
        <f t="shared" si="28"/>
        <v>42234</v>
      </c>
      <c r="O169">
        <f t="shared" si="33"/>
        <v>-6.3737653906576911E-3</v>
      </c>
      <c r="P169">
        <f t="shared" si="34"/>
        <v>-5.6492830951220228E-3</v>
      </c>
      <c r="Q169">
        <f t="shared" si="35"/>
        <v>-4.5121191548736332E-3</v>
      </c>
      <c r="R169">
        <f t="shared" si="36"/>
        <v>1.311492106280201E-2</v>
      </c>
      <c r="S169" s="23"/>
    </row>
    <row r="170" spans="2:19">
      <c r="B170" s="13">
        <v>42235</v>
      </c>
      <c r="C170" s="14">
        <v>5019.0498049999997</v>
      </c>
      <c r="D170" s="14">
        <v>115.010002</v>
      </c>
      <c r="E170" s="14">
        <v>17.403966</v>
      </c>
      <c r="F170" s="15">
        <v>95.309997999999993</v>
      </c>
      <c r="G170" s="22"/>
      <c r="H170" s="1">
        <f t="shared" si="27"/>
        <v>42235</v>
      </c>
      <c r="I170">
        <f t="shared" si="29"/>
        <v>-7.9655078655124605E-3</v>
      </c>
      <c r="J170">
        <f t="shared" si="30"/>
        <v>-1.2789682403433476E-2</v>
      </c>
      <c r="K170">
        <f t="shared" si="31"/>
        <v>-1.3001759348784022E-2</v>
      </c>
      <c r="L170">
        <f t="shared" si="32"/>
        <v>1.4710518329525061E-3</v>
      </c>
      <c r="M170" s="22"/>
      <c r="N170" s="1">
        <f t="shared" si="28"/>
        <v>42235</v>
      </c>
      <c r="O170">
        <f t="shared" si="33"/>
        <v>-7.9974020048745424E-3</v>
      </c>
      <c r="P170">
        <f t="shared" si="34"/>
        <v>-1.2872174511473199E-2</v>
      </c>
      <c r="Q170">
        <f t="shared" si="35"/>
        <v>-1.3087022071808502E-2</v>
      </c>
      <c r="R170">
        <f t="shared" si="36"/>
        <v>1.4699708961511718E-3</v>
      </c>
      <c r="S170" s="23"/>
    </row>
    <row r="171" spans="2:19">
      <c r="B171" s="13">
        <v>42236</v>
      </c>
      <c r="C171" s="14">
        <v>4877.4902339999999</v>
      </c>
      <c r="D171" s="14">
        <v>112.650002</v>
      </c>
      <c r="E171" s="14">
        <v>16.666340999999999</v>
      </c>
      <c r="F171" s="15">
        <v>90.559997999999993</v>
      </c>
      <c r="G171" s="22"/>
      <c r="H171" s="1">
        <f t="shared" si="27"/>
        <v>42236</v>
      </c>
      <c r="I171">
        <f t="shared" si="29"/>
        <v>-2.8204456321389262E-2</v>
      </c>
      <c r="J171">
        <f t="shared" si="30"/>
        <v>-2.0519954429702551E-2</v>
      </c>
      <c r="K171">
        <f t="shared" si="31"/>
        <v>-4.2382581073762228E-2</v>
      </c>
      <c r="L171">
        <f t="shared" si="32"/>
        <v>-4.9837373829343702E-2</v>
      </c>
      <c r="M171" s="22"/>
      <c r="N171" s="1">
        <f t="shared" si="28"/>
        <v>42236</v>
      </c>
      <c r="O171">
        <f t="shared" si="33"/>
        <v>-2.860984265718235E-2</v>
      </c>
      <c r="P171">
        <f t="shared" si="34"/>
        <v>-2.0733413861923136E-2</v>
      </c>
      <c r="Q171">
        <f t="shared" si="35"/>
        <v>-4.3306934713506405E-2</v>
      </c>
      <c r="R171">
        <f t="shared" si="36"/>
        <v>-5.1122123595310417E-2</v>
      </c>
      <c r="S171" s="23"/>
    </row>
    <row r="172" spans="2:19">
      <c r="B172" s="13">
        <v>42237</v>
      </c>
      <c r="C172" s="14">
        <v>4706.0400390000004</v>
      </c>
      <c r="D172" s="14">
        <v>105.760002</v>
      </c>
      <c r="E172" s="14">
        <v>16.048331999999998</v>
      </c>
      <c r="F172" s="15">
        <v>86.059997999999993</v>
      </c>
      <c r="G172" s="22"/>
      <c r="H172" s="1">
        <f t="shared" si="27"/>
        <v>42237</v>
      </c>
      <c r="I172">
        <f t="shared" si="29"/>
        <v>-3.5151314871909888E-2</v>
      </c>
      <c r="J172">
        <f t="shared" si="30"/>
        <v>-6.1162892833326363E-2</v>
      </c>
      <c r="K172">
        <f t="shared" si="31"/>
        <v>-3.7081264567909701E-2</v>
      </c>
      <c r="L172">
        <f t="shared" si="32"/>
        <v>-4.969081381826003E-2</v>
      </c>
      <c r="M172" s="22"/>
      <c r="N172" s="1">
        <f t="shared" si="28"/>
        <v>42237</v>
      </c>
      <c r="O172">
        <f t="shared" si="33"/>
        <v>-3.5783992914095501E-2</v>
      </c>
      <c r="P172">
        <f t="shared" si="34"/>
        <v>-6.31132896182416E-2</v>
      </c>
      <c r="Q172">
        <f t="shared" si="35"/>
        <v>-3.7786257627349405E-2</v>
      </c>
      <c r="R172">
        <f t="shared" si="36"/>
        <v>-5.096788819921387E-2</v>
      </c>
      <c r="S172" s="23"/>
    </row>
    <row r="173" spans="2:19">
      <c r="B173" s="13">
        <v>42240</v>
      </c>
      <c r="C173" s="14">
        <v>4526.25</v>
      </c>
      <c r="D173" s="14">
        <v>103.120003</v>
      </c>
      <c r="E173" s="14">
        <v>15.240931</v>
      </c>
      <c r="F173" s="15">
        <v>82.089995999999999</v>
      </c>
      <c r="G173" s="22"/>
      <c r="H173" s="1">
        <f t="shared" si="27"/>
        <v>42240</v>
      </c>
      <c r="I173">
        <f t="shared" si="29"/>
        <v>-3.8204103133428612E-2</v>
      </c>
      <c r="J173">
        <f t="shared" si="30"/>
        <v>-2.4962168589974149E-2</v>
      </c>
      <c r="K173">
        <f t="shared" si="31"/>
        <v>-5.0310586794939112E-2</v>
      </c>
      <c r="L173">
        <f t="shared" si="32"/>
        <v>-4.6130630865224911E-2</v>
      </c>
      <c r="M173" s="22"/>
      <c r="N173" s="1">
        <f t="shared" si="28"/>
        <v>42240</v>
      </c>
      <c r="O173">
        <f t="shared" si="33"/>
        <v>-3.8953016246061581E-2</v>
      </c>
      <c r="P173">
        <f t="shared" si="34"/>
        <v>-2.5279007290866139E-2</v>
      </c>
      <c r="Q173">
        <f t="shared" si="35"/>
        <v>-5.1620281310304918E-2</v>
      </c>
      <c r="R173">
        <f t="shared" si="36"/>
        <v>-4.7228546537686336E-2</v>
      </c>
      <c r="S173" s="23"/>
    </row>
    <row r="174" spans="2:19">
      <c r="B174" s="13">
        <v>42241</v>
      </c>
      <c r="C174" s="14">
        <v>4506.4902339999999</v>
      </c>
      <c r="D174" s="14">
        <v>103.739998</v>
      </c>
      <c r="E174" s="14">
        <v>15.211027</v>
      </c>
      <c r="F174" s="15">
        <v>83</v>
      </c>
      <c r="G174" s="22"/>
      <c r="H174" s="1">
        <f t="shared" si="27"/>
        <v>42241</v>
      </c>
      <c r="I174">
        <f t="shared" si="29"/>
        <v>-4.3655931510632705E-3</v>
      </c>
      <c r="J174">
        <f t="shared" si="30"/>
        <v>6.0123640609281498E-3</v>
      </c>
      <c r="K174">
        <f t="shared" si="31"/>
        <v>-1.9620848621386814E-3</v>
      </c>
      <c r="L174">
        <f t="shared" si="32"/>
        <v>1.1085443346836083E-2</v>
      </c>
      <c r="M174" s="22"/>
      <c r="N174" s="1">
        <f t="shared" si="28"/>
        <v>42241</v>
      </c>
      <c r="O174">
        <f t="shared" si="33"/>
        <v>-4.3751501777128561E-3</v>
      </c>
      <c r="P174">
        <f t="shared" si="34"/>
        <v>5.9943619210362266E-3</v>
      </c>
      <c r="Q174">
        <f t="shared" si="35"/>
        <v>-1.964012272215869E-3</v>
      </c>
      <c r="R174">
        <f t="shared" si="36"/>
        <v>1.1024450163431329E-2</v>
      </c>
      <c r="S174" s="23"/>
    </row>
    <row r="175" spans="2:19">
      <c r="B175" s="13">
        <v>42242</v>
      </c>
      <c r="C175" s="14">
        <v>4697.5400390000004</v>
      </c>
      <c r="D175" s="14">
        <v>109.69000200000001</v>
      </c>
      <c r="E175" s="14">
        <v>16.008458999999998</v>
      </c>
      <c r="F175" s="15">
        <v>87.190002000000007</v>
      </c>
      <c r="G175" s="22"/>
      <c r="H175" s="1">
        <f t="shared" si="27"/>
        <v>42242</v>
      </c>
      <c r="I175">
        <f t="shared" si="29"/>
        <v>4.2394367918206513E-2</v>
      </c>
      <c r="J175">
        <f t="shared" si="30"/>
        <v>5.7354965439656236E-2</v>
      </c>
      <c r="K175">
        <f t="shared" si="31"/>
        <v>5.2424599601328614E-2</v>
      </c>
      <c r="L175">
        <f t="shared" si="32"/>
        <v>5.0481951807228996E-2</v>
      </c>
      <c r="M175" s="22"/>
      <c r="N175" s="1">
        <f t="shared" si="28"/>
        <v>42242</v>
      </c>
      <c r="O175">
        <f t="shared" si="33"/>
        <v>4.1520343819088777E-2</v>
      </c>
      <c r="P175">
        <f t="shared" si="34"/>
        <v>5.5770474012157921E-2</v>
      </c>
      <c r="Q175">
        <f t="shared" si="35"/>
        <v>5.1096644674525279E-2</v>
      </c>
      <c r="R175">
        <f t="shared" si="36"/>
        <v>4.9249060581535956E-2</v>
      </c>
      <c r="S175" s="23"/>
    </row>
    <row r="176" spans="2:19">
      <c r="B176" s="13">
        <v>42243</v>
      </c>
      <c r="C176" s="14">
        <v>4812.7099609999996</v>
      </c>
      <c r="D176" s="14">
        <v>112.91999800000001</v>
      </c>
      <c r="E176" s="14">
        <v>16.387241</v>
      </c>
      <c r="F176" s="15">
        <v>89.730002999999996</v>
      </c>
      <c r="G176" s="22"/>
      <c r="H176" s="1">
        <f t="shared" si="27"/>
        <v>42243</v>
      </c>
      <c r="I176">
        <f t="shared" si="29"/>
        <v>2.4517070859180201E-2</v>
      </c>
      <c r="J176">
        <f t="shared" si="30"/>
        <v>2.9446585295895972E-2</v>
      </c>
      <c r="K176">
        <f t="shared" si="31"/>
        <v>2.3661365531810471E-2</v>
      </c>
      <c r="L176">
        <f t="shared" si="32"/>
        <v>2.913179196853315E-2</v>
      </c>
      <c r="M176" s="22"/>
      <c r="N176" s="1">
        <f t="shared" si="28"/>
        <v>42243</v>
      </c>
      <c r="O176">
        <f t="shared" si="33"/>
        <v>2.4221351182868268E-2</v>
      </c>
      <c r="P176">
        <f t="shared" si="34"/>
        <v>2.9021362017188971E-2</v>
      </c>
      <c r="Q176">
        <f t="shared" si="35"/>
        <v>2.3385774201924683E-2</v>
      </c>
      <c r="R176">
        <f t="shared" si="36"/>
        <v>2.8715526365466201E-2</v>
      </c>
      <c r="S176" s="23"/>
    </row>
    <row r="177" spans="1:19">
      <c r="B177" s="13">
        <v>42244</v>
      </c>
      <c r="C177" s="14">
        <v>4828.3198240000002</v>
      </c>
      <c r="D177" s="14">
        <v>113.290001</v>
      </c>
      <c r="E177" s="14">
        <v>16.307497999999999</v>
      </c>
      <c r="F177" s="15">
        <v>91.010002</v>
      </c>
      <c r="G177" s="22"/>
      <c r="H177" s="1">
        <f t="shared" si="27"/>
        <v>42244</v>
      </c>
      <c r="I177">
        <f t="shared" si="29"/>
        <v>3.2434663893099267E-3</v>
      </c>
      <c r="J177">
        <f t="shared" si="30"/>
        <v>3.2766826651909517E-3</v>
      </c>
      <c r="K177">
        <f t="shared" si="31"/>
        <v>-4.8661638649239716E-3</v>
      </c>
      <c r="L177">
        <f t="shared" si="32"/>
        <v>1.426500565256867E-2</v>
      </c>
      <c r="M177" s="22"/>
      <c r="N177" s="1">
        <f t="shared" si="28"/>
        <v>42244</v>
      </c>
      <c r="O177">
        <f t="shared" si="33"/>
        <v>3.2382176984399763E-3</v>
      </c>
      <c r="P177">
        <f t="shared" si="34"/>
        <v>3.2713260386673273E-3</v>
      </c>
      <c r="Q177">
        <f t="shared" si="35"/>
        <v>-4.8780421905571109E-3</v>
      </c>
      <c r="R177">
        <f t="shared" si="36"/>
        <v>1.4164217821271119E-2</v>
      </c>
      <c r="S177" s="23"/>
    </row>
    <row r="178" spans="1:19">
      <c r="B178" s="13">
        <v>42247</v>
      </c>
      <c r="C178" s="14">
        <v>4776.5097660000001</v>
      </c>
      <c r="D178" s="14">
        <v>112.760002</v>
      </c>
      <c r="E178" s="14">
        <v>16.287561</v>
      </c>
      <c r="F178" s="15">
        <v>89.43</v>
      </c>
      <c r="G178" s="22"/>
      <c r="H178" s="1">
        <f t="shared" si="27"/>
        <v>42247</v>
      </c>
      <c r="I178">
        <f t="shared" si="29"/>
        <v>-1.0730452805232403E-2</v>
      </c>
      <c r="J178">
        <f t="shared" si="30"/>
        <v>-4.6782504662525662E-3</v>
      </c>
      <c r="K178">
        <f t="shared" si="31"/>
        <v>-1.2225664537870104E-3</v>
      </c>
      <c r="L178">
        <f t="shared" si="32"/>
        <v>-1.7360751184248884E-2</v>
      </c>
      <c r="M178" s="22"/>
      <c r="N178" s="1">
        <f t="shared" si="28"/>
        <v>42247</v>
      </c>
      <c r="O178">
        <f t="shared" si="33"/>
        <v>-1.0788439301240602E-2</v>
      </c>
      <c r="P178">
        <f t="shared" si="34"/>
        <v>-4.6892277296038962E-3</v>
      </c>
      <c r="Q178">
        <f t="shared" si="35"/>
        <v>-1.2233143978236801E-3</v>
      </c>
      <c r="R178">
        <f t="shared" si="36"/>
        <v>-1.7513216206781281E-2</v>
      </c>
      <c r="S178" s="23"/>
    </row>
    <row r="179" spans="1:19">
      <c r="B179" s="13">
        <v>42248</v>
      </c>
      <c r="C179" s="14">
        <v>4636.1000979999999</v>
      </c>
      <c r="D179" s="14">
        <v>107.720001</v>
      </c>
      <c r="E179" s="14">
        <v>15.53</v>
      </c>
      <c r="F179" s="15">
        <v>87.230002999999996</v>
      </c>
      <c r="G179" s="22"/>
      <c r="H179" s="1">
        <f t="shared" si="27"/>
        <v>42248</v>
      </c>
      <c r="I179">
        <f t="shared" si="29"/>
        <v>-2.9395871646585938E-2</v>
      </c>
      <c r="J179">
        <f t="shared" si="30"/>
        <v>-4.4696709033403559E-2</v>
      </c>
      <c r="K179">
        <f t="shared" si="31"/>
        <v>-4.6511629334803462E-2</v>
      </c>
      <c r="L179">
        <f t="shared" si="32"/>
        <v>-2.4600212456670136E-2</v>
      </c>
      <c r="M179" s="22"/>
      <c r="N179" s="1">
        <f t="shared" si="28"/>
        <v>42248</v>
      </c>
      <c r="O179">
        <f t="shared" si="33"/>
        <v>-2.9836588616590703E-2</v>
      </c>
      <c r="P179">
        <f t="shared" si="34"/>
        <v>-4.5726406755972566E-2</v>
      </c>
      <c r="Q179">
        <f t="shared" si="35"/>
        <v>-4.7628050486731424E-2</v>
      </c>
      <c r="R179">
        <f t="shared" si="36"/>
        <v>-2.4907853521125609E-2</v>
      </c>
      <c r="S179" s="23"/>
    </row>
    <row r="180" spans="1:19">
      <c r="B180" s="13">
        <v>42249</v>
      </c>
      <c r="C180" s="14">
        <v>4749.9799800000001</v>
      </c>
      <c r="D180" s="14">
        <v>112.339996</v>
      </c>
      <c r="E180" s="14">
        <v>15.85</v>
      </c>
      <c r="F180" s="15">
        <v>89.889999000000003</v>
      </c>
      <c r="G180" s="22"/>
      <c r="H180" s="1">
        <f t="shared" si="27"/>
        <v>42249</v>
      </c>
      <c r="I180">
        <f t="shared" si="29"/>
        <v>2.4563723731747644E-2</v>
      </c>
      <c r="J180">
        <f t="shared" si="30"/>
        <v>4.2888924592564784E-2</v>
      </c>
      <c r="K180">
        <f t="shared" si="31"/>
        <v>2.0605280103026421E-2</v>
      </c>
      <c r="L180">
        <f t="shared" si="32"/>
        <v>3.0494049163336687E-2</v>
      </c>
      <c r="M180" s="22"/>
      <c r="N180" s="1">
        <f t="shared" si="28"/>
        <v>42249</v>
      </c>
      <c r="O180">
        <f t="shared" si="33"/>
        <v>2.4266886598259176E-2</v>
      </c>
      <c r="P180">
        <f t="shared" si="34"/>
        <v>4.1994674271365301E-2</v>
      </c>
      <c r="Q180">
        <f t="shared" si="35"/>
        <v>2.0395863162693834E-2</v>
      </c>
      <c r="R180">
        <f t="shared" si="36"/>
        <v>3.0038346623635786E-2</v>
      </c>
      <c r="S180" s="23"/>
    </row>
    <row r="181" spans="1:19">
      <c r="B181" s="13">
        <v>42250</v>
      </c>
      <c r="C181" s="14">
        <v>4733.5</v>
      </c>
      <c r="D181" s="14">
        <v>110.370003</v>
      </c>
      <c r="E181" s="14">
        <v>15.94</v>
      </c>
      <c r="F181" s="15">
        <v>88.150002000000001</v>
      </c>
      <c r="G181" s="22"/>
      <c r="H181" s="1">
        <f t="shared" si="27"/>
        <v>42250</v>
      </c>
      <c r="I181">
        <f t="shared" si="29"/>
        <v>-3.4694840966466704E-3</v>
      </c>
      <c r="J181">
        <f t="shared" si="30"/>
        <v>-1.7535989586469295E-2</v>
      </c>
      <c r="K181">
        <f t="shared" si="31"/>
        <v>5.6782334384857958E-3</v>
      </c>
      <c r="L181">
        <f t="shared" si="32"/>
        <v>-1.9356958720179788E-2</v>
      </c>
      <c r="M181" s="22"/>
      <c r="N181" s="1">
        <f t="shared" si="28"/>
        <v>42250</v>
      </c>
      <c r="O181">
        <f t="shared" si="33"/>
        <v>-3.4755167140169078E-3</v>
      </c>
      <c r="P181">
        <f t="shared" si="34"/>
        <v>-1.7691566531998985E-2</v>
      </c>
      <c r="Q181">
        <f t="shared" si="35"/>
        <v>5.6621730387792805E-3</v>
      </c>
      <c r="R181">
        <f t="shared" si="36"/>
        <v>-1.9546757928122008E-2</v>
      </c>
      <c r="S181" s="23"/>
    </row>
    <row r="182" spans="1:19">
      <c r="B182" s="13">
        <v>42251</v>
      </c>
      <c r="C182" s="14">
        <v>4683.919922</v>
      </c>
      <c r="D182" s="14">
        <v>109.269997</v>
      </c>
      <c r="E182" s="14">
        <v>15.65</v>
      </c>
      <c r="F182" s="15">
        <v>88.260002</v>
      </c>
      <c r="G182" s="22"/>
      <c r="H182" s="1">
        <f t="shared" si="27"/>
        <v>42251</v>
      </c>
      <c r="I182">
        <f t="shared" si="29"/>
        <v>-1.0474295552973478E-2</v>
      </c>
      <c r="J182">
        <f t="shared" si="30"/>
        <v>-9.9665304892670292E-3</v>
      </c>
      <c r="K182">
        <f t="shared" si="31"/>
        <v>-1.8193224592220777E-2</v>
      </c>
      <c r="L182">
        <f t="shared" si="32"/>
        <v>1.2478729155332229E-3</v>
      </c>
      <c r="M182" s="22"/>
      <c r="N182" s="1">
        <f t="shared" si="28"/>
        <v>42251</v>
      </c>
      <c r="O182">
        <f t="shared" si="33"/>
        <v>-1.0529537069211047E-2</v>
      </c>
      <c r="P182">
        <f t="shared" si="34"/>
        <v>-1.0016528838366016E-2</v>
      </c>
      <c r="Q182">
        <f t="shared" si="35"/>
        <v>-1.8360756375906652E-2</v>
      </c>
      <c r="R182">
        <f t="shared" si="36"/>
        <v>1.2470949692446739E-3</v>
      </c>
      <c r="S182" s="23"/>
    </row>
    <row r="183" spans="1:19">
      <c r="B183" s="20"/>
      <c r="C183" s="20"/>
      <c r="D183" s="20"/>
      <c r="E183" s="20"/>
      <c r="F183" s="20"/>
      <c r="H183" s="20"/>
      <c r="I183" s="20"/>
      <c r="J183" s="20"/>
      <c r="K183" s="20"/>
      <c r="L183" s="20"/>
      <c r="N183" s="20"/>
      <c r="O183" s="20"/>
      <c r="P183" s="20"/>
      <c r="Q183" s="20"/>
      <c r="R183" s="20"/>
    </row>
    <row r="185" spans="1:19">
      <c r="A185" s="5" t="s">
        <v>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>
      <c r="A186" s="5"/>
      <c r="B186" s="6" t="s">
        <v>10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>
      <c r="A187" s="5"/>
      <c r="B187" s="6" t="s">
        <v>11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>
      <c r="A188" s="5"/>
      <c r="B188" s="7" t="s">
        <v>12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</sheetData>
  <sortState ref="B12:F182">
    <sortCondition ref="B12:B182"/>
  </sortState>
  <mergeCells count="3">
    <mergeCell ref="B10:F10"/>
    <mergeCell ref="H10:L10"/>
    <mergeCell ref="N10:R10"/>
  </mergeCells>
  <hyperlinks>
    <hyperlink ref="B188" r:id="rId1"/>
  </hyperlinks>
  <pageMargins left="0.7" right="0.7" top="0.75" bottom="0.75" header="0.3" footer="0.3"/>
  <pageSetup orientation="portrait" horizontalDpi="4294967295" verticalDpi="4294967295" r:id="rId2"/>
  <legacyDrawing r:id="rId3"/>
  <oleObjects>
    <oleObject progId="Equation.3" shapeId="1025" r:id="rId4"/>
    <oleObject progId="Equation.3" shapeId="1026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F183"/>
  <sheetViews>
    <sheetView showGridLines="0" workbookViewId="0">
      <selection activeCell="C4" sqref="C4"/>
    </sheetView>
  </sheetViews>
  <sheetFormatPr defaultRowHeight="15"/>
  <cols>
    <col min="2" max="2" width="28" bestFit="1" customWidth="1"/>
    <col min="8" max="8" width="11.7109375" bestFit="1" customWidth="1"/>
    <col min="13" max="13" width="12" bestFit="1" customWidth="1"/>
  </cols>
  <sheetData>
    <row r="1" spans="2:6">
      <c r="B1" s="9" t="s">
        <v>18</v>
      </c>
      <c r="C1" s="38">
        <f>Rf+C6*(Rm-Rf)</f>
        <v>5.1836870916122948E-4</v>
      </c>
      <c r="D1" s="38">
        <f>Rf+D6*(Rm-Rf)</f>
        <v>6.0764978108689193E-4</v>
      </c>
      <c r="E1" s="38">
        <f>Rf+E6*(Rm-Rf)</f>
        <v>5.5050416941570428E-4</v>
      </c>
      <c r="F1" s="38">
        <f>Rf+F6*(Rm-Rf)</f>
        <v>5.7018851435977538E-4</v>
      </c>
    </row>
    <row r="2" spans="2:6">
      <c r="C2" s="34"/>
      <c r="D2" s="33"/>
      <c r="E2" s="33"/>
      <c r="F2" s="33"/>
    </row>
    <row r="3" spans="2:6">
      <c r="B3" s="9" t="s">
        <v>20</v>
      </c>
      <c r="C3" s="40">
        <v>1E-4</v>
      </c>
      <c r="D3" s="8"/>
      <c r="E3" s="8"/>
      <c r="F3" s="8"/>
    </row>
    <row r="4" spans="2:6">
      <c r="B4" s="9" t="s">
        <v>21</v>
      </c>
      <c r="C4" s="40">
        <f>'Rate of Return'!I7</f>
        <v>5.1836870916122948E-4</v>
      </c>
      <c r="D4" s="8"/>
      <c r="E4" s="8"/>
      <c r="F4" s="8"/>
    </row>
    <row r="5" spans="2:6">
      <c r="C5" s="34"/>
      <c r="D5" s="35"/>
      <c r="E5" s="35"/>
      <c r="F5" s="35"/>
    </row>
    <row r="6" spans="2:6">
      <c r="B6" s="9" t="s">
        <v>17</v>
      </c>
      <c r="C6" s="2">
        <f>SLOPE(MARKET,MARKET)</f>
        <v>1</v>
      </c>
      <c r="D6" s="2">
        <f>SLOPE(D13:D183,MARKET)</f>
        <v>1.2134028429245065</v>
      </c>
      <c r="E6" s="2">
        <f>SLOPE(E13:E183,MARKET)</f>
        <v>1.076811337824241</v>
      </c>
      <c r="F6" s="2">
        <f>SLOPE(F13:F183,MARKET)</f>
        <v>1.1238615701026908</v>
      </c>
    </row>
    <row r="7" spans="2:6">
      <c r="C7" s="34"/>
      <c r="D7" s="34"/>
      <c r="E7" s="34"/>
      <c r="F7" s="34"/>
    </row>
    <row r="8" spans="2:6">
      <c r="B8" s="9" t="s">
        <v>19</v>
      </c>
      <c r="C8" s="37">
        <f>C9*SQRT(365)</f>
        <v>0.20018460618348446</v>
      </c>
      <c r="D8" s="37">
        <f t="shared" ref="D8:F8" si="0">D9*SQRT(365)</f>
        <v>0.33148861694310494</v>
      </c>
      <c r="E8" s="37">
        <f t="shared" si="0"/>
        <v>0.30322781715185404</v>
      </c>
      <c r="F8" s="37">
        <f t="shared" si="0"/>
        <v>0.30957275250481348</v>
      </c>
    </row>
    <row r="9" spans="2:6">
      <c r="B9" s="9" t="s">
        <v>16</v>
      </c>
      <c r="C9" s="37">
        <f>STDEV(MARKET)</f>
        <v>1.0478141181073659E-2</v>
      </c>
      <c r="D9" s="37">
        <f>STDEV(D13:D183)</f>
        <v>1.7350907217436477E-2</v>
      </c>
      <c r="E9" s="37">
        <f t="shared" ref="E9:F9" si="1">STDEV(E13:E183)</f>
        <v>1.5871669349209153E-2</v>
      </c>
      <c r="F9" s="37">
        <f t="shared" si="1"/>
        <v>1.6203778444311888E-2</v>
      </c>
    </row>
    <row r="10" spans="2:6">
      <c r="C10" s="20"/>
      <c r="D10" s="20"/>
      <c r="E10" s="20"/>
      <c r="F10" s="20"/>
    </row>
    <row r="11" spans="2:6">
      <c r="B11" s="36" t="s">
        <v>13</v>
      </c>
      <c r="C11" s="36"/>
      <c r="D11" s="36"/>
      <c r="E11" s="36"/>
      <c r="F11" s="36"/>
    </row>
    <row r="12" spans="2:6">
      <c r="B12" s="10" t="str">
        <f>'Rate of Return'!H11</f>
        <v>Date</v>
      </c>
      <c r="C12" s="11" t="str">
        <f>'Rate of Return'!I11</f>
        <v>Nasdaq</v>
      </c>
      <c r="D12" s="11" t="str">
        <f>'Rate of Return'!J11</f>
        <v>AAPL</v>
      </c>
      <c r="E12" s="11" t="str">
        <f>'Rate of Return'!K11</f>
        <v>BAC</v>
      </c>
      <c r="F12" s="12" t="str">
        <f>'Rate of Return'!L11</f>
        <v>FB</v>
      </c>
    </row>
    <row r="13" spans="2:6">
      <c r="B13" s="13">
        <f>'Rate of Return'!H12</f>
        <v>42006</v>
      </c>
      <c r="C13" s="14">
        <f>'Rate of Return'!I12</f>
        <v>0</v>
      </c>
      <c r="D13" s="14">
        <f>'Rate of Return'!J12</f>
        <v>0</v>
      </c>
      <c r="E13" s="14">
        <f>'Rate of Return'!K12</f>
        <v>0</v>
      </c>
      <c r="F13" s="15">
        <f>'Rate of Return'!L12</f>
        <v>0</v>
      </c>
    </row>
    <row r="14" spans="2:6">
      <c r="B14" s="13">
        <f>'Rate of Return'!H13</f>
        <v>42009</v>
      </c>
      <c r="C14" s="14">
        <f>'Rate of Return'!I13</f>
        <v>-1.570620229569927E-2</v>
      </c>
      <c r="D14" s="14">
        <f>'Rate of Return'!J13</f>
        <v>-2.8171606889591933E-2</v>
      </c>
      <c r="E14" s="14">
        <f>'Rate of Return'!K13</f>
        <v>-2.9050267106596396E-2</v>
      </c>
      <c r="F14" s="15">
        <f>'Rate of Return'!L13</f>
        <v>-1.6061122347780198E-2</v>
      </c>
    </row>
    <row r="15" spans="2:6">
      <c r="B15" s="13">
        <f>'Rate of Return'!H14</f>
        <v>42010</v>
      </c>
      <c r="C15" s="14">
        <f>'Rate of Return'!I14</f>
        <v>-1.2859471703438593E-2</v>
      </c>
      <c r="D15" s="14">
        <f>'Rate of Return'!J14</f>
        <v>9.4140912466191774E-5</v>
      </c>
      <c r="E15" s="14">
        <f>'Rate of Return'!K14</f>
        <v>-2.9919376598782233E-2</v>
      </c>
      <c r="F15" s="15">
        <f>'Rate of Return'!L14</f>
        <v>-1.3473247480936795E-2</v>
      </c>
    </row>
    <row r="16" spans="2:6">
      <c r="B16" s="13">
        <f>'Rate of Return'!H15</f>
        <v>42011</v>
      </c>
      <c r="C16" s="14">
        <f>'Rate of Return'!I15</f>
        <v>1.2569833706819746E-2</v>
      </c>
      <c r="D16" s="14">
        <f>'Rate of Return'!J15</f>
        <v>1.4022187430436898E-2</v>
      </c>
      <c r="E16" s="14">
        <f>'Rate of Return'!K15</f>
        <v>4.7449606831659989E-3</v>
      </c>
      <c r="F16" s="15">
        <f>'Rate of Return'!L15</f>
        <v>0</v>
      </c>
    </row>
    <row r="17" spans="2:6">
      <c r="B17" s="13">
        <f>'Rate of Return'!H16</f>
        <v>42012</v>
      </c>
      <c r="C17" s="14">
        <f>'Rate of Return'!I16</f>
        <v>1.8432485756711667E-2</v>
      </c>
      <c r="D17" s="14">
        <f>'Rate of Return'!J16</f>
        <v>3.8422269498216158E-2</v>
      </c>
      <c r="E17" s="14">
        <f>'Rate of Return'!K16</f>
        <v>2.0661144221340015E-2</v>
      </c>
      <c r="F17" s="15">
        <f>'Rate of Return'!L16</f>
        <v>2.6657885051664294E-2</v>
      </c>
    </row>
    <row r="18" spans="2:6">
      <c r="B18" s="13">
        <f>'Rate of Return'!H17</f>
        <v>42013</v>
      </c>
      <c r="C18" s="14">
        <f>'Rate of Return'!I17</f>
        <v>-6.7818473076731453E-3</v>
      </c>
      <c r="D18" s="14">
        <f>'Rate of Return'!J17</f>
        <v>1.0725026431071751E-3</v>
      </c>
      <c r="E18" s="14">
        <f>'Rate of Return'!K17</f>
        <v>-1.7929513163062037E-2</v>
      </c>
      <c r="F18" s="15">
        <f>'Rate of Return'!L17</f>
        <v>-5.628063443335979E-3</v>
      </c>
    </row>
    <row r="19" spans="2:6">
      <c r="B19" s="13">
        <f>'Rate of Return'!H18</f>
        <v>42016</v>
      </c>
      <c r="C19" s="14">
        <f>'Rate of Return'!I18</f>
        <v>-8.3671936158744801E-3</v>
      </c>
      <c r="D19" s="14">
        <f>'Rate of Return'!J18</f>
        <v>-2.4640672010502834E-2</v>
      </c>
      <c r="E19" s="14">
        <f>'Rate of Return'!K18</f>
        <v>-1.7667809654203587E-2</v>
      </c>
      <c r="F19" s="15">
        <f>'Rate of Return'!L18</f>
        <v>-1.312062035298745E-2</v>
      </c>
    </row>
    <row r="20" spans="2:6">
      <c r="B20" s="13">
        <f>'Rate of Return'!H19</f>
        <v>42017</v>
      </c>
      <c r="C20" s="14">
        <f>'Rate of Return'!I19</f>
        <v>-6.8813731761179625E-4</v>
      </c>
      <c r="D20" s="14">
        <f>'Rate of Return'!J19</f>
        <v>8.8787256618162429E-3</v>
      </c>
      <c r="E20" s="14">
        <f>'Rate of Return'!K19</f>
        <v>-1.3788922967736988E-2</v>
      </c>
      <c r="F20" s="15">
        <f>'Rate of Return'!L19</f>
        <v>-3.5193430198208696E-3</v>
      </c>
    </row>
    <row r="21" spans="2:6">
      <c r="B21" s="13">
        <f>'Rate of Return'!H20</f>
        <v>42018</v>
      </c>
      <c r="C21" s="14">
        <f>'Rate of Return'!I20</f>
        <v>-4.7581628231255701E-3</v>
      </c>
      <c r="D21" s="14">
        <f>'Rate of Return'!J20</f>
        <v>-3.8105470573067267E-3</v>
      </c>
      <c r="E21" s="14">
        <f>'Rate of Return'!K20</f>
        <v>-2.4924016149264233E-2</v>
      </c>
      <c r="F21" s="15">
        <f>'Rate of Return'!L20</f>
        <v>-2.2236495313399758E-3</v>
      </c>
    </row>
    <row r="22" spans="2:6">
      <c r="B22" s="13">
        <f>'Rate of Return'!H21</f>
        <v>42019</v>
      </c>
      <c r="C22" s="14">
        <f>'Rate of Return'!I21</f>
        <v>-1.476509544473259E-2</v>
      </c>
      <c r="D22" s="14">
        <f>'Rate of Return'!J21</f>
        <v>-2.7140285737868027E-2</v>
      </c>
      <c r="E22" s="14">
        <f>'Rate of Return'!K21</f>
        <v>-5.236913348739524E-2</v>
      </c>
      <c r="F22" s="15">
        <f>'Rate of Return'!L21</f>
        <v>-2.9234347525358511E-2</v>
      </c>
    </row>
    <row r="23" spans="2:6">
      <c r="B23" s="13">
        <f>'Rate of Return'!H22</f>
        <v>42020</v>
      </c>
      <c r="C23" s="14">
        <f>'Rate of Return'!I22</f>
        <v>1.3905614626563204E-2</v>
      </c>
      <c r="D23" s="14">
        <f>'Rate of Return'!J22</f>
        <v>-7.7700957239881675E-3</v>
      </c>
      <c r="E23" s="14">
        <f>'Rate of Return'!K22</f>
        <v>1.1842094952712802E-2</v>
      </c>
      <c r="F23" s="15">
        <f>'Rate of Return'!L22</f>
        <v>1.5259918355438865E-2</v>
      </c>
    </row>
    <row r="24" spans="2:6">
      <c r="B24" s="13">
        <f>'Rate of Return'!H23</f>
        <v>42024</v>
      </c>
      <c r="C24" s="14">
        <f>'Rate of Return'!I23</f>
        <v>4.4170343210512084E-3</v>
      </c>
      <c r="D24" s="14">
        <f>'Rate of Return'!J23</f>
        <v>2.5757179772848079E-2</v>
      </c>
      <c r="E24" s="14">
        <f>'Rate of Return'!K23</f>
        <v>-7.802312112173246E-3</v>
      </c>
      <c r="F24" s="15">
        <f>'Rate of Return'!L23</f>
        <v>1.4099467943601928E-2</v>
      </c>
    </row>
    <row r="25" spans="2:6">
      <c r="B25" s="13">
        <f>'Rate of Return'!H24</f>
        <v>42025</v>
      </c>
      <c r="C25" s="14">
        <f>'Rate of Return'!I24</f>
        <v>2.7003713836887887E-3</v>
      </c>
      <c r="D25" s="14">
        <f>'Rate of Return'!J24</f>
        <v>7.6343047402932665E-3</v>
      </c>
      <c r="E25" s="14">
        <f>'Rate of Return'!K24</f>
        <v>9.8296332284161028E-3</v>
      </c>
      <c r="F25" s="15">
        <f>'Rate of Return'!L24</f>
        <v>6.5582373178970964E-3</v>
      </c>
    </row>
    <row r="26" spans="2:6">
      <c r="B26" s="13">
        <f>'Rate of Return'!H25</f>
        <v>42026</v>
      </c>
      <c r="C26" s="14">
        <f>'Rate of Return'!I25</f>
        <v>1.7778554616196384E-2</v>
      </c>
      <c r="D26" s="14">
        <f>'Rate of Return'!J25</f>
        <v>2.6015505113403434E-2</v>
      </c>
      <c r="E26" s="14">
        <f>'Rate of Return'!K25</f>
        <v>4.4127179424835787E-2</v>
      </c>
      <c r="F26" s="15">
        <f>'Rate of Return'!L25</f>
        <v>1.1858275002821874E-2</v>
      </c>
    </row>
    <row r="27" spans="2:6">
      <c r="B27" s="13">
        <f>'Rate of Return'!H26</f>
        <v>42027</v>
      </c>
      <c r="C27" s="14">
        <f>'Rate of Return'!I26</f>
        <v>1.5746002766736115E-3</v>
      </c>
      <c r="D27" s="14">
        <f>'Rate of Return'!J26</f>
        <v>5.1601564807006155E-3</v>
      </c>
      <c r="E27" s="14">
        <f>'Rate of Return'!K26</f>
        <v>-2.237418820272017E-2</v>
      </c>
      <c r="F27" s="15">
        <f>'Rate of Return'!L26</f>
        <v>2.3180939518841559E-3</v>
      </c>
    </row>
    <row r="28" spans="2:6">
      <c r="B28" s="13">
        <f>'Rate of Return'!H27</f>
        <v>42030</v>
      </c>
      <c r="C28" s="14">
        <f>'Rate of Return'!I27</f>
        <v>2.9172411539000005E-3</v>
      </c>
      <c r="D28" s="14">
        <f>'Rate of Return'!J27</f>
        <v>1.0620926581324196E-3</v>
      </c>
      <c r="E28" s="14">
        <f>'Rate of Return'!K27</f>
        <v>7.6287712080269398E-3</v>
      </c>
      <c r="F28" s="15">
        <f>'Rate of Return'!L27</f>
        <v>-4.2400358668883663E-3</v>
      </c>
    </row>
    <row r="29" spans="2:6">
      <c r="B29" s="13">
        <f>'Rate of Return'!H28</f>
        <v>42031</v>
      </c>
      <c r="C29" s="14">
        <f>'Rate of Return'!I28</f>
        <v>-1.8915404468415168E-2</v>
      </c>
      <c r="D29" s="14">
        <f>'Rate of Return'!J28</f>
        <v>-3.5013250790569085E-2</v>
      </c>
      <c r="E29" s="14">
        <f>'Rate of Return'!K28</f>
        <v>-1.3880149285620364E-2</v>
      </c>
      <c r="F29" s="15">
        <f>'Rate of Return'!L28</f>
        <v>-2.2193561290322534E-2</v>
      </c>
    </row>
    <row r="30" spans="2:6">
      <c r="B30" s="13">
        <f>'Rate of Return'!H29</f>
        <v>42032</v>
      </c>
      <c r="C30" s="14">
        <f>'Rate of Return'!I29</f>
        <v>-9.29397970735878E-3</v>
      </c>
      <c r="D30" s="14">
        <f>'Rate of Return'!J29</f>
        <v>5.6532875834604666E-2</v>
      </c>
      <c r="E30" s="14">
        <f>'Rate of Return'!K29</f>
        <v>-2.7511187079378666E-2</v>
      </c>
      <c r="F30" s="15">
        <f>'Rate of Return'!L29</f>
        <v>6.0701901038557188E-3</v>
      </c>
    </row>
    <row r="31" spans="2:6">
      <c r="B31" s="13">
        <f>'Rate of Return'!H30</f>
        <v>42033</v>
      </c>
      <c r="C31" s="14">
        <f>'Rate of Return'!I30</f>
        <v>9.7930180333363863E-3</v>
      </c>
      <c r="D31" s="14">
        <f>'Rate of Return'!J30</f>
        <v>3.1133504739682245E-2</v>
      </c>
      <c r="E31" s="14">
        <f>'Rate of Return'!K30</f>
        <v>1.5131595286802666E-2</v>
      </c>
      <c r="F31" s="15">
        <f>'Rate of Return'!L30</f>
        <v>2.3085021591947051E-2</v>
      </c>
    </row>
    <row r="32" spans="2:6">
      <c r="B32" s="13">
        <f>'Rate of Return'!H31</f>
        <v>42034</v>
      </c>
      <c r="C32" s="14">
        <f>'Rate of Return'!I31</f>
        <v>-1.0285223885054932E-2</v>
      </c>
      <c r="D32" s="14">
        <f>'Rate of Return'!J31</f>
        <v>-1.4634135248238232E-2</v>
      </c>
      <c r="E32" s="14">
        <f>'Rate of Return'!K31</f>
        <v>-1.814650997606676E-2</v>
      </c>
      <c r="F32" s="15">
        <f>'Rate of Return'!L31</f>
        <v>-2.6794820512820505E-2</v>
      </c>
    </row>
    <row r="33" spans="2:6">
      <c r="B33" s="13">
        <f>'Rate of Return'!H32</f>
        <v>42037</v>
      </c>
      <c r="C33" s="14">
        <f>'Rate of Return'!I32</f>
        <v>8.9422996236444389E-3</v>
      </c>
      <c r="D33" s="14">
        <f>'Rate of Return'!J32</f>
        <v>1.2546890584301794E-2</v>
      </c>
      <c r="E33" s="14">
        <f>'Rate of Return'!K32</f>
        <v>2.0462065950372352E-2</v>
      </c>
      <c r="F33" s="15">
        <f>'Rate of Return'!L32</f>
        <v>-1.211969373628278E-2</v>
      </c>
    </row>
    <row r="34" spans="2:6">
      <c r="B34" s="13">
        <f>'Rate of Return'!H33</f>
        <v>42038</v>
      </c>
      <c r="C34" s="14">
        <f>'Rate of Return'!I33</f>
        <v>1.0915902838126648E-2</v>
      </c>
      <c r="D34" s="14">
        <f>'Rate of Return'!J33</f>
        <v>1.6863309812876278E-4</v>
      </c>
      <c r="E34" s="14">
        <f>'Rate of Return'!K33</f>
        <v>2.7813768594684134E-2</v>
      </c>
      <c r="F34" s="15">
        <f>'Rate of Return'!L33</f>
        <v>5.4674491390171885E-3</v>
      </c>
    </row>
    <row r="35" spans="2:6">
      <c r="B35" s="13">
        <f>'Rate of Return'!H34</f>
        <v>42039</v>
      </c>
      <c r="C35" s="14">
        <f>'Rate of Return'!I34</f>
        <v>-2.3351619280188069E-3</v>
      </c>
      <c r="D35" s="14">
        <f>'Rate of Return'!J34</f>
        <v>7.6695833350582197E-3</v>
      </c>
      <c r="E35" s="14">
        <f>'Rate of Return'!K34</f>
        <v>-6.2933168953630365E-3</v>
      </c>
      <c r="F35" s="15">
        <f>'Rate of Return'!L34</f>
        <v>3.0503314840761198E-3</v>
      </c>
    </row>
    <row r="36" spans="2:6">
      <c r="B36" s="13">
        <f>'Rate of Return'!H35</f>
        <v>42040</v>
      </c>
      <c r="C36" s="14">
        <f>'Rate of Return'!I35</f>
        <v>1.0261390590673219E-2</v>
      </c>
      <c r="D36" s="14">
        <f>'Rate of Return'!J35</f>
        <v>7.1375350408019516E-3</v>
      </c>
      <c r="E36" s="14">
        <f>'Rate of Return'!K35</f>
        <v>1.1399674059417721E-2</v>
      </c>
      <c r="F36" s="15">
        <f>'Rate of Return'!L35</f>
        <v>-2.6439244735136137E-4</v>
      </c>
    </row>
    <row r="37" spans="2:6">
      <c r="B37" s="13">
        <f>'Rate of Return'!H36</f>
        <v>42041</v>
      </c>
      <c r="C37" s="14">
        <f>'Rate of Return'!I36</f>
        <v>-4.3441261619431735E-3</v>
      </c>
      <c r="D37" s="14">
        <f>'Rate of Return'!J36</f>
        <v>-8.4208890305731109E-3</v>
      </c>
      <c r="E37" s="14">
        <f>'Rate of Return'!K36</f>
        <v>3.2560972858050104E-2</v>
      </c>
      <c r="F37" s="15">
        <f>'Rate of Return'!L36</f>
        <v>-1.5077370518749241E-2</v>
      </c>
    </row>
    <row r="38" spans="2:6">
      <c r="B38" s="13">
        <f>'Rate of Return'!H37</f>
        <v>42044</v>
      </c>
      <c r="C38" s="14">
        <f>'Rate of Return'!I37</f>
        <v>-3.8761774681446287E-3</v>
      </c>
      <c r="D38" s="14">
        <f>'Rate of Return'!J37</f>
        <v>6.6425721709991335E-3</v>
      </c>
      <c r="E38" s="14">
        <f>'Rate of Return'!K37</f>
        <v>-8.4899527693237508E-3</v>
      </c>
      <c r="F38" s="15">
        <f>'Rate of Return'!L37</f>
        <v>-4.0283335030423127E-4</v>
      </c>
    </row>
    <row r="39" spans="2:6">
      <c r="B39" s="13">
        <f>'Rate of Return'!H38</f>
        <v>42045</v>
      </c>
      <c r="C39" s="14">
        <f>'Rate of Return'!I38</f>
        <v>1.3040677876584861E-2</v>
      </c>
      <c r="D39" s="14">
        <f>'Rate of Return'!J38</f>
        <v>1.9211451253647201E-2</v>
      </c>
      <c r="E39" s="14">
        <f>'Rate of Return'!K38</f>
        <v>4.2813554962881249E-3</v>
      </c>
      <c r="F39" s="15">
        <f>'Rate of Return'!L38</f>
        <v>1.0075228101149164E-2</v>
      </c>
    </row>
    <row r="40" spans="2:6">
      <c r="B40" s="13">
        <f>'Rate of Return'!H39</f>
        <v>42046</v>
      </c>
      <c r="C40" s="14">
        <f>'Rate of Return'!I39</f>
        <v>2.8281237963895703E-3</v>
      </c>
      <c r="D40" s="14">
        <f>'Rate of Return'!J39</f>
        <v>2.3438783817724788E-2</v>
      </c>
      <c r="E40" s="14">
        <f>'Rate of Return'!K39</f>
        <v>-3.6540361387014547E-3</v>
      </c>
      <c r="F40" s="15">
        <f>'Rate of Return'!L39</f>
        <v>1.7555525533833514E-2</v>
      </c>
    </row>
    <row r="41" spans="2:6">
      <c r="B41" s="13">
        <f>'Rate of Return'!H40</f>
        <v>42047</v>
      </c>
      <c r="C41" s="14">
        <f>'Rate of Return'!I40</f>
        <v>1.1753295009022764E-2</v>
      </c>
      <c r="D41" s="14">
        <f>'Rate of Return'!J40</f>
        <v>1.2652164176454653E-2</v>
      </c>
      <c r="E41" s="14">
        <f>'Rate of Return'!K40</f>
        <v>1.8948610039370019E-2</v>
      </c>
      <c r="F41" s="15">
        <f>'Rate of Return'!L40</f>
        <v>-3.6596391671771707E-3</v>
      </c>
    </row>
    <row r="42" spans="2:6">
      <c r="B42" s="13">
        <f>'Rate of Return'!H41</f>
        <v>42048</v>
      </c>
      <c r="C42" s="14">
        <f>'Rate of Return'!I41</f>
        <v>7.4583966234013739E-3</v>
      </c>
      <c r="D42" s="14">
        <f>'Rate of Return'!J41</f>
        <v>4.9027529713996949E-3</v>
      </c>
      <c r="E42" s="14">
        <f>'Rate of Return'!K41</f>
        <v>-3.5992365564046398E-3</v>
      </c>
      <c r="F42" s="15">
        <f>'Rate of Return'!L41</f>
        <v>-6.4279808568287276E-3</v>
      </c>
    </row>
    <row r="43" spans="2:6">
      <c r="B43" s="13">
        <f>'Rate of Return'!H42</f>
        <v>42052</v>
      </c>
      <c r="C43" s="14">
        <f>'Rate of Return'!I42</f>
        <v>1.109594137343381E-3</v>
      </c>
      <c r="D43" s="14">
        <f>'Rate of Return'!J42</f>
        <v>5.9017958600074806E-3</v>
      </c>
      <c r="E43" s="14">
        <f>'Rate of Return'!K42</f>
        <v>1.2040185158637593E-3</v>
      </c>
      <c r="F43" s="15">
        <f>'Rate of Return'!L42</f>
        <v>-1.8484288842996876E-3</v>
      </c>
    </row>
    <row r="44" spans="2:6">
      <c r="B44" s="13">
        <f>'Rate of Return'!H43</f>
        <v>42053</v>
      </c>
      <c r="C44" s="14">
        <f>'Rate of Return'!I43</f>
        <v>1.447122320479847E-3</v>
      </c>
      <c r="D44" s="14">
        <f>'Rate of Return'!J43</f>
        <v>6.9623702284938452E-3</v>
      </c>
      <c r="E44" s="14">
        <f>'Rate of Return'!K43</f>
        <v>-1.9843659145618225E-2</v>
      </c>
      <c r="F44" s="15">
        <f>'Rate of Return'!L43</f>
        <v>1.4682553298480205E-2</v>
      </c>
    </row>
    <row r="45" spans="2:6">
      <c r="B45" s="13">
        <f>'Rate of Return'!H44</f>
        <v>42054</v>
      </c>
      <c r="C45" s="14">
        <f>'Rate of Return'!I44</f>
        <v>3.7380731361165288E-3</v>
      </c>
      <c r="D45" s="14">
        <f>'Rate of Return'!J44</f>
        <v>-2.0976127917282758E-3</v>
      </c>
      <c r="E45" s="14">
        <f>'Rate of Return'!K44</f>
        <v>-5.5215295686532224E-3</v>
      </c>
      <c r="F45" s="15">
        <f>'Rate of Return'!L44</f>
        <v>3.5327845591550729E-2</v>
      </c>
    </row>
    <row r="46" spans="2:6">
      <c r="B46" s="13">
        <f>'Rate of Return'!H45</f>
        <v>42055</v>
      </c>
      <c r="C46" s="14">
        <f>'Rate of Return'!I45</f>
        <v>6.3496291676289401E-3</v>
      </c>
      <c r="D46" s="14">
        <f>'Rate of Return'!J45</f>
        <v>8.1744131548272779E-3</v>
      </c>
      <c r="E46" s="14">
        <f>'Rate of Return'!K45</f>
        <v>1.0487414256038793E-2</v>
      </c>
      <c r="F46" s="15">
        <f>'Rate of Return'!L45</f>
        <v>6.0438681955141049E-3</v>
      </c>
    </row>
    <row r="47" spans="2:6">
      <c r="B47" s="13">
        <f>'Rate of Return'!H46</f>
        <v>42058</v>
      </c>
      <c r="C47" s="14">
        <f>'Rate of Return'!I46</f>
        <v>1.0088841908021838E-3</v>
      </c>
      <c r="D47" s="14">
        <f>'Rate of Return'!J46</f>
        <v>2.7027029974353082E-2</v>
      </c>
      <c r="E47" s="14">
        <f>'Rate of Return'!K46</f>
        <v>-1.098893988622774E-2</v>
      </c>
      <c r="F47" s="15">
        <f>'Rate of Return'!L46</f>
        <v>-1.3266657990822094E-2</v>
      </c>
    </row>
    <row r="48" spans="2:6">
      <c r="B48" s="13">
        <f>'Rate of Return'!H47</f>
        <v>42059</v>
      </c>
      <c r="C48" s="14">
        <f>'Rate of Return'!I47</f>
        <v>1.4412305839655421E-3</v>
      </c>
      <c r="D48" s="14">
        <f>'Rate of Return'!J47</f>
        <v>-6.2406165117053786E-3</v>
      </c>
      <c r="E48" s="14">
        <f>'Rate of Return'!K47</f>
        <v>1.1111038419493117E-2</v>
      </c>
      <c r="F48" s="15">
        <f>'Rate of Return'!L47</f>
        <v>-4.9467151165254134E-3</v>
      </c>
    </row>
    <row r="49" spans="2:6">
      <c r="B49" s="13">
        <f>'Rate of Return'!H48</f>
        <v>42060</v>
      </c>
      <c r="C49" s="14">
        <f>'Rate of Return'!I48</f>
        <v>-1.9725368487906643E-4</v>
      </c>
      <c r="D49" s="14">
        <f>'Rate of Return'!J48</f>
        <v>-2.5573162028147661E-2</v>
      </c>
      <c r="E49" s="14">
        <f>'Rate of Return'!K48</f>
        <v>6.7154872280772706E-3</v>
      </c>
      <c r="F49" s="15">
        <f>'Rate of Return'!L48</f>
        <v>1.4149152867399052E-2</v>
      </c>
    </row>
    <row r="50" spans="2:6">
      <c r="B50" s="13">
        <f>'Rate of Return'!H49</f>
        <v>42061</v>
      </c>
      <c r="C50" s="14">
        <f>'Rate of Return'!I49</f>
        <v>4.1774541139747998E-3</v>
      </c>
      <c r="D50" s="14">
        <f>'Rate of Return'!J49</f>
        <v>1.2656298424443534E-2</v>
      </c>
      <c r="E50" s="14">
        <f>'Rate of Return'!K49</f>
        <v>-2.7289181996028512E-2</v>
      </c>
      <c r="F50" s="15">
        <f>'Rate of Return'!L49</f>
        <v>1.0683836367115139E-2</v>
      </c>
    </row>
    <row r="51" spans="2:6">
      <c r="B51" s="13">
        <f>'Rate of Return'!H50</f>
        <v>42062</v>
      </c>
      <c r="C51" s="14">
        <f>'Rate of Return'!I50</f>
        <v>-4.8838990697281674E-3</v>
      </c>
      <c r="D51" s="14">
        <f>'Rate of Return'!J50</f>
        <v>-1.5028300881829292E-2</v>
      </c>
      <c r="E51" s="14">
        <f>'Rate of Return'!K50</f>
        <v>-1.4339166753350856E-2</v>
      </c>
      <c r="F51" s="15">
        <f>'Rate of Return'!L50</f>
        <v>-1.7908256788545917E-2</v>
      </c>
    </row>
    <row r="52" spans="2:6">
      <c r="B52" s="13">
        <f>'Rate of Return'!H51</f>
        <v>42065</v>
      </c>
      <c r="C52" s="14">
        <f>'Rate of Return'!I51</f>
        <v>8.9795598960025532E-3</v>
      </c>
      <c r="D52" s="14">
        <f>'Rate of Return'!J51</f>
        <v>4.9041683161337142E-3</v>
      </c>
      <c r="E52" s="14">
        <f>'Rate of Return'!K51</f>
        <v>1.2650195615098584E-2</v>
      </c>
      <c r="F52" s="15">
        <f>'Rate of Return'!L51</f>
        <v>9.8771557569057606E-3</v>
      </c>
    </row>
    <row r="53" spans="2:6">
      <c r="B53" s="13">
        <f>'Rate of Return'!H52</f>
        <v>42066</v>
      </c>
      <c r="C53" s="14">
        <f>'Rate of Return'!I52</f>
        <v>-5.6309170040873607E-3</v>
      </c>
      <c r="D53" s="14">
        <f>'Rate of Return'!J52</f>
        <v>2.0915928390320966E-3</v>
      </c>
      <c r="E53" s="14">
        <f>'Rate of Return'!K52</f>
        <v>1.8738692209256998E-3</v>
      </c>
      <c r="F53" s="15">
        <f>'Rate of Return'!L52</f>
        <v>-1.8809028213166224E-3</v>
      </c>
    </row>
    <row r="54" spans="2:6">
      <c r="B54" s="13">
        <f>'Rate of Return'!H53</f>
        <v>42067</v>
      </c>
      <c r="C54" s="14">
        <f>'Rate of Return'!I53</f>
        <v>-2.5622533085203742E-3</v>
      </c>
      <c r="D54" s="14">
        <f>'Rate of Return'!J53</f>
        <v>-6.3389577482017368E-3</v>
      </c>
      <c r="E54" s="14">
        <f>'Rate of Return'!K53</f>
        <v>-9.3808321063826583E-3</v>
      </c>
      <c r="F54" s="15">
        <f>'Rate of Return'!L53</f>
        <v>1.6331708953058029E-2</v>
      </c>
    </row>
    <row r="55" spans="2:6">
      <c r="B55" s="13">
        <f>'Rate of Return'!H54</f>
        <v>42068</v>
      </c>
      <c r="C55" s="14">
        <f>'Rate of Return'!I54</f>
        <v>3.1547171144368381E-3</v>
      </c>
      <c r="D55" s="14">
        <f>'Rate of Return'!J54</f>
        <v>-1.6570632167469693E-2</v>
      </c>
      <c r="E55" s="14">
        <f>'Rate of Return'!K54</f>
        <v>1.0100972242955992E-2</v>
      </c>
      <c r="F55" s="15">
        <f>'Rate of Return'!L54</f>
        <v>3.831854046184024E-3</v>
      </c>
    </row>
    <row r="56" spans="2:6">
      <c r="B56" s="13">
        <f>'Rate of Return'!H55</f>
        <v>42069</v>
      </c>
      <c r="C56" s="14">
        <f>'Rate of Return'!I55</f>
        <v>-1.1126240282802635E-2</v>
      </c>
      <c r="D56" s="14">
        <f>'Rate of Return'!J55</f>
        <v>1.5030050885138885E-3</v>
      </c>
      <c r="E56" s="14">
        <f>'Rate of Return'!K55</f>
        <v>1.3749988286869902E-2</v>
      </c>
      <c r="F56" s="15">
        <f>'Rate of Return'!L55</f>
        <v>-1.477646859717356E-2</v>
      </c>
    </row>
    <row r="57" spans="2:6">
      <c r="B57" s="13">
        <f>'Rate of Return'!H56</f>
        <v>42072</v>
      </c>
      <c r="C57" s="14">
        <f>'Rate of Return'!I56</f>
        <v>3.0583909148627982E-3</v>
      </c>
      <c r="D57" s="14">
        <f>'Rate of Return'!J56</f>
        <v>4.2654057626079515E-3</v>
      </c>
      <c r="E57" s="14">
        <f>'Rate of Return'!K56</f>
        <v>-3.0825832680555377E-3</v>
      </c>
      <c r="F57" s="15">
        <f>'Rate of Return'!L56</f>
        <v>-7.124109308233653E-3</v>
      </c>
    </row>
    <row r="58" spans="2:6">
      <c r="B58" s="13">
        <f>'Rate of Return'!H57</f>
        <v>42073</v>
      </c>
      <c r="C58" s="14">
        <f>'Rate of Return'!I57</f>
        <v>-1.6722489901066298E-2</v>
      </c>
      <c r="D58" s="14">
        <f>'Rate of Return'!J57</f>
        <v>-2.0685830625529075E-2</v>
      </c>
      <c r="E58" s="14">
        <f>'Rate of Return'!K57</f>
        <v>-2.3500322683883648E-2</v>
      </c>
      <c r="F58" s="15">
        <f>'Rate of Return'!L57</f>
        <v>-2.3791527598400652E-2</v>
      </c>
    </row>
    <row r="59" spans="2:6">
      <c r="B59" s="13">
        <f>'Rate of Return'!H58</f>
        <v>42074</v>
      </c>
      <c r="C59" s="14">
        <f>'Rate of Return'!I58</f>
        <v>-2.0268566997655012E-3</v>
      </c>
      <c r="D59" s="14">
        <f>'Rate of Return'!J58</f>
        <v>-1.8231504318738986E-2</v>
      </c>
      <c r="E59" s="14">
        <f>'Rate of Return'!K58</f>
        <v>2.0266043276497069E-2</v>
      </c>
      <c r="F59" s="15">
        <f>'Rate of Return'!L58</f>
        <v>2.5785943554366313E-4</v>
      </c>
    </row>
    <row r="60" spans="2:6">
      <c r="B60" s="13">
        <f>'Rate of Return'!H59</f>
        <v>42075</v>
      </c>
      <c r="C60" s="14">
        <f>'Rate of Return'!I59</f>
        <v>8.938275221416974E-3</v>
      </c>
      <c r="D60" s="14">
        <f>'Rate of Return'!J59</f>
        <v>1.8079178816783299E-2</v>
      </c>
      <c r="E60" s="14">
        <f>'Rate of Return'!K59</f>
        <v>-1.2415149042687534E-3</v>
      </c>
      <c r="F60" s="15">
        <f>'Rate of Return'!L59</f>
        <v>1.7532551244037822E-2</v>
      </c>
    </row>
    <row r="61" spans="2:6">
      <c r="B61" s="13">
        <f>'Rate of Return'!H60</f>
        <v>42076</v>
      </c>
      <c r="C61" s="14">
        <f>'Rate of Return'!I60</f>
        <v>-4.3999584795509613E-3</v>
      </c>
      <c r="D61" s="14">
        <f>'Rate of Return'!J60</f>
        <v>-6.9104091253284951E-3</v>
      </c>
      <c r="E61" s="14">
        <f>'Rate of Return'!K60</f>
        <v>0</v>
      </c>
      <c r="F61" s="15">
        <f>'Rate of Return'!L60</f>
        <v>-1.1149081464588914E-2</v>
      </c>
    </row>
    <row r="62" spans="2:6">
      <c r="B62" s="13">
        <f>'Rate of Return'!H61</f>
        <v>42079</v>
      </c>
      <c r="C62" s="14">
        <f>'Rate of Return'!I61</f>
        <v>1.1854032787707865E-2</v>
      </c>
      <c r="D62" s="14">
        <f>'Rate of Return'!J61</f>
        <v>1.1004133990788457E-2</v>
      </c>
      <c r="E62" s="14">
        <f>'Rate of Return'!K61</f>
        <v>2.4859287465067471E-3</v>
      </c>
      <c r="F62" s="15">
        <f>'Rate of Return'!L61</f>
        <v>2.5620754940892677E-4</v>
      </c>
    </row>
    <row r="63" spans="2:6">
      <c r="B63" s="13">
        <f>'Rate of Return'!H62</f>
        <v>42080</v>
      </c>
      <c r="C63" s="14">
        <f>'Rate of Return'!I62</f>
        <v>1.6067338084262799E-3</v>
      </c>
      <c r="D63" s="14">
        <f>'Rate of Return'!J62</f>
        <v>1.6726716529280664E-2</v>
      </c>
      <c r="E63" s="14">
        <f>'Rate of Return'!K62</f>
        <v>-2.4797642293245101E-3</v>
      </c>
      <c r="F63" s="15">
        <f>'Rate of Return'!L62</f>
        <v>1.652364544639431E-2</v>
      </c>
    </row>
    <row r="64" spans="2:6">
      <c r="B64" s="13">
        <f>'Rate of Return'!H63</f>
        <v>42081</v>
      </c>
      <c r="C64" s="14">
        <f>'Rate of Return'!I63</f>
        <v>9.1950468931553172E-3</v>
      </c>
      <c r="D64" s="14">
        <f>'Rate of Return'!J63</f>
        <v>1.1256306400694494E-2</v>
      </c>
      <c r="E64" s="14">
        <f>'Rate of Return'!K63</f>
        <v>-6.8366011060885341E-3</v>
      </c>
      <c r="F64" s="15">
        <f>'Rate of Return'!L63</f>
        <v>1.953128755630943E-2</v>
      </c>
    </row>
    <row r="65" spans="2:6">
      <c r="B65" s="13">
        <f>'Rate of Return'!H64</f>
        <v>42082</v>
      </c>
      <c r="C65" s="14">
        <f>'Rate of Return'!I64</f>
        <v>1.9165423766231932E-3</v>
      </c>
      <c r="D65" s="14">
        <f>'Rate of Return'!J64</f>
        <v>-7.5504129951394086E-3</v>
      </c>
      <c r="E65" s="14">
        <f>'Rate of Return'!K64</f>
        <v>-2.3153900974757238E-2</v>
      </c>
      <c r="F65" s="15">
        <f>'Rate of Return'!L64</f>
        <v>2.2741266951364868E-2</v>
      </c>
    </row>
    <row r="66" spans="2:6">
      <c r="B66" s="13">
        <f>'Rate of Return'!H65</f>
        <v>42083</v>
      </c>
      <c r="C66" s="14">
        <f>'Rate of Return'!I65</f>
        <v>6.8183991999313243E-3</v>
      </c>
      <c r="D66" s="14">
        <f>'Rate of Return'!J65</f>
        <v>-1.2549004920286714E-2</v>
      </c>
      <c r="E66" s="14">
        <f>'Rate of Return'!K65</f>
        <v>1.473419094609532E-2</v>
      </c>
      <c r="F66" s="15">
        <f>'Rate of Return'!L65</f>
        <v>1.2688858006042343E-2</v>
      </c>
    </row>
    <row r="67" spans="2:6">
      <c r="B67" s="13">
        <f>'Rate of Return'!H66</f>
        <v>42086</v>
      </c>
      <c r="C67" s="14">
        <f>'Rate of Return'!I66</f>
        <v>-3.07370001705953E-3</v>
      </c>
      <c r="D67" s="14">
        <f>'Rate of Return'!J66</f>
        <v>1.0405063404931126E-2</v>
      </c>
      <c r="E67" s="14">
        <f>'Rate of Return'!K66</f>
        <v>-7.575808587881332E-3</v>
      </c>
      <c r="F67" s="15">
        <f>'Rate of Return'!L66</f>
        <v>7.5178636926779467E-3</v>
      </c>
    </row>
    <row r="68" spans="2:6">
      <c r="B68" s="13">
        <f>'Rate of Return'!H67</f>
        <v>42087</v>
      </c>
      <c r="C68" s="14">
        <f>'Rate of Return'!I67</f>
        <v>-3.2409362465149298E-3</v>
      </c>
      <c r="D68" s="14">
        <f>'Rate of Return'!J67</f>
        <v>-4.0877085269490007E-3</v>
      </c>
      <c r="E68" s="14">
        <f>'Rate of Return'!K67</f>
        <v>-6.9974496072764568E-3</v>
      </c>
      <c r="F68" s="15">
        <f>'Rate of Return'!L67</f>
        <v>1.0422811796754545E-2</v>
      </c>
    </row>
    <row r="69" spans="2:6">
      <c r="B69" s="13">
        <f>'Rate of Return'!H68</f>
        <v>42088</v>
      </c>
      <c r="C69" s="14">
        <f>'Rate of Return'!I68</f>
        <v>-2.366693704631459E-2</v>
      </c>
      <c r="D69" s="14">
        <f>'Rate of Return'!J68</f>
        <v>-2.6126801171369528E-2</v>
      </c>
      <c r="E69" s="14">
        <f>'Rate of Return'!K68</f>
        <v>-1.28123007162917E-2</v>
      </c>
      <c r="F69" s="15">
        <f>'Rate of Return'!L68</f>
        <v>-2.801547363768531E-2</v>
      </c>
    </row>
    <row r="70" spans="2:6">
      <c r="B70" s="13">
        <f>'Rate of Return'!H69</f>
        <v>42089</v>
      </c>
      <c r="C70" s="14">
        <f>'Rate of Return'!I69</f>
        <v>-2.6986779396017437E-3</v>
      </c>
      <c r="D70" s="14">
        <f>'Rate of Return'!J69</f>
        <v>6.9703388765237758E-3</v>
      </c>
      <c r="E70" s="14">
        <f>'Rate of Return'!K69</f>
        <v>6.4892278360841179E-4</v>
      </c>
      <c r="F70" s="15">
        <f>'Rate of Return'!L69</f>
        <v>1.0854317676176656E-3</v>
      </c>
    </row>
    <row r="71" spans="2:6">
      <c r="B71" s="13">
        <f>'Rate of Return'!H70</f>
        <v>42090</v>
      </c>
      <c r="C71" s="14">
        <f>'Rate of Return'!I70</f>
        <v>5.7286223485042984E-3</v>
      </c>
      <c r="D71" s="14">
        <f>'Rate of Return'!J70</f>
        <v>-7.9684279630483773E-3</v>
      </c>
      <c r="E71" s="14">
        <f>'Rate of Return'!K70</f>
        <v>-7.1335215150540501E-3</v>
      </c>
      <c r="F71" s="15">
        <f>'Rate of Return'!L70</f>
        <v>3.4935669559434984E-3</v>
      </c>
    </row>
    <row r="72" spans="2:6">
      <c r="B72" s="13">
        <f>'Rate of Return'!H71</f>
        <v>42093</v>
      </c>
      <c r="C72" s="14">
        <f>'Rate of Return'!I71</f>
        <v>1.1494008351451694E-2</v>
      </c>
      <c r="D72" s="14">
        <f>'Rate of Return'!J71</f>
        <v>2.5314422245313391E-2</v>
      </c>
      <c r="E72" s="14">
        <f>'Rate of Return'!K71</f>
        <v>1.3716518664751152E-2</v>
      </c>
      <c r="F72" s="15">
        <f>'Rate of Return'!L71</f>
        <v>-1.2005521776512732E-3</v>
      </c>
    </row>
    <row r="73" spans="2:6">
      <c r="B73" s="13">
        <f>'Rate of Return'!H72</f>
        <v>42094</v>
      </c>
      <c r="C73" s="14">
        <f>'Rate of Return'!I72</f>
        <v>-9.410939507148235E-3</v>
      </c>
      <c r="D73" s="14">
        <f>'Rate of Return'!J72</f>
        <v>-1.5351769354262742E-2</v>
      </c>
      <c r="E73" s="14">
        <f>'Rate of Return'!K72</f>
        <v>-8.376334152428477E-3</v>
      </c>
      <c r="F73" s="15">
        <f>'Rate of Return'!L72</f>
        <v>-1.1778798501639367E-2</v>
      </c>
    </row>
    <row r="74" spans="2:6">
      <c r="B74" s="13">
        <f>'Rate of Return'!H73</f>
        <v>42095</v>
      </c>
      <c r="C74" s="14">
        <f>'Rate of Return'!I73</f>
        <v>-4.2135093070999764E-3</v>
      </c>
      <c r="D74" s="14">
        <f>'Rate of Return'!J73</f>
        <v>-1.4465920529343386E-3</v>
      </c>
      <c r="E74" s="14">
        <f>'Rate of Return'!K73</f>
        <v>1.2995321592691868E-3</v>
      </c>
      <c r="F74" s="15">
        <f>'Rate of Return'!L73</f>
        <v>-6.6894063890851766E-3</v>
      </c>
    </row>
    <row r="75" spans="2:6">
      <c r="B75" s="13">
        <f>'Rate of Return'!H74</f>
        <v>42096</v>
      </c>
      <c r="C75" s="14">
        <f>'Rate of Return'!I74</f>
        <v>1.3749272119342962E-3</v>
      </c>
      <c r="D75" s="14">
        <f>'Rate of Return'!J74</f>
        <v>8.6116639239025225E-3</v>
      </c>
      <c r="E75" s="14">
        <f>'Rate of Return'!K74</f>
        <v>8.4360614840299289E-3</v>
      </c>
      <c r="F75" s="15">
        <f>'Rate of Return'!L74</f>
        <v>-1.3468838336449284E-3</v>
      </c>
    </row>
    <row r="76" spans="2:6">
      <c r="B76" s="13">
        <f>'Rate of Return'!H75</f>
        <v>42100</v>
      </c>
      <c r="C76" s="14">
        <f>'Rate of Return'!I75</f>
        <v>6.2165451932654561E-3</v>
      </c>
      <c r="D76" s="14">
        <f>'Rate of Return'!J75</f>
        <v>1.619851843375774E-2</v>
      </c>
      <c r="E76" s="14">
        <f>'Rate of Return'!K75</f>
        <v>-1.9304826802408685E-3</v>
      </c>
      <c r="F76" s="15">
        <f>'Rate of Return'!L75</f>
        <v>1.0789652054675306E-2</v>
      </c>
    </row>
    <row r="77" spans="2:6">
      <c r="B77" s="13">
        <f>'Rate of Return'!H76</f>
        <v>42101</v>
      </c>
      <c r="C77" s="14">
        <f>'Rate of Return'!I76</f>
        <v>-1.4418106313517842E-3</v>
      </c>
      <c r="D77" s="14">
        <f>'Rate of Return'!J76</f>
        <v>-1.0522150914265617E-2</v>
      </c>
      <c r="E77" s="14">
        <f>'Rate of Return'!K76</f>
        <v>-3.2236944199789393E-3</v>
      </c>
      <c r="F77" s="15">
        <f>'Rate of Return'!L76</f>
        <v>-1.4556283004458648E-3</v>
      </c>
    </row>
    <row r="78" spans="2:6">
      <c r="B78" s="13">
        <f>'Rate of Return'!H77</f>
        <v>42102</v>
      </c>
      <c r="C78" s="14">
        <f>'Rate of Return'!I77</f>
        <v>8.2663834821032327E-3</v>
      </c>
      <c r="D78" s="14">
        <f>'Rate of Return'!J77</f>
        <v>-3.2537360311644271E-3</v>
      </c>
      <c r="E78" s="14">
        <f>'Rate of Return'!K77</f>
        <v>9.7024257919428609E-3</v>
      </c>
      <c r="F78" s="15">
        <f>'Rate of Return'!L77</f>
        <v>-4.8592079689005734E-4</v>
      </c>
    </row>
    <row r="79" spans="2:6">
      <c r="B79" s="13">
        <f>'Rate of Return'!H78</f>
        <v>42103</v>
      </c>
      <c r="C79" s="14">
        <f>'Rate of Return'!I78</f>
        <v>4.7952128827058304E-3</v>
      </c>
      <c r="D79" s="14">
        <f>'Rate of Return'!J78</f>
        <v>7.643304837996398E-3</v>
      </c>
      <c r="E79" s="14">
        <f>'Rate of Return'!K78</f>
        <v>6.4061503581459072E-3</v>
      </c>
      <c r="F79" s="15">
        <f>'Rate of Return'!L78</f>
        <v>-1.3369105655919721E-3</v>
      </c>
    </row>
    <row r="80" spans="2:6">
      <c r="B80" s="13">
        <f>'Rate of Return'!H79</f>
        <v>42104</v>
      </c>
      <c r="C80" s="14">
        <f>'Rate of Return'!I79</f>
        <v>4.3058925303850071E-3</v>
      </c>
      <c r="D80" s="14">
        <f>'Rate of Return'!J79</f>
        <v>4.2667538979875852E-3</v>
      </c>
      <c r="E80" s="14">
        <f>'Rate of Return'!K79</f>
        <v>6.3653087725586415E-4</v>
      </c>
      <c r="F80" s="15">
        <f>'Rate of Return'!L79</f>
        <v>-1.5820494482670308E-3</v>
      </c>
    </row>
    <row r="81" spans="2:6">
      <c r="B81" s="13">
        <f>'Rate of Return'!H80</f>
        <v>42107</v>
      </c>
      <c r="C81" s="14">
        <f>'Rate of Return'!I80</f>
        <v>-1.5472399871386332E-3</v>
      </c>
      <c r="D81" s="14">
        <f>'Rate of Return'!J80</f>
        <v>-1.9669531271620743E-3</v>
      </c>
      <c r="E81" s="14">
        <f>'Rate of Return'!K80</f>
        <v>5.0890717169614092E-3</v>
      </c>
      <c r="F81" s="15">
        <f>'Rate of Return'!L80</f>
        <v>1.182351277640765E-2</v>
      </c>
    </row>
    <row r="82" spans="2:6">
      <c r="B82" s="13">
        <f>'Rate of Return'!H81</f>
        <v>42108</v>
      </c>
      <c r="C82" s="14">
        <f>'Rate of Return'!I81</f>
        <v>-2.1971555154612472E-3</v>
      </c>
      <c r="D82" s="14">
        <f>'Rate of Return'!J81</f>
        <v>-4.3357966172626961E-3</v>
      </c>
      <c r="E82" s="14">
        <f>'Rate of Return'!K81</f>
        <v>1.2658101283533766E-3</v>
      </c>
      <c r="F82" s="15">
        <f>'Rate of Return'!L81</f>
        <v>6.143777710064427E-3</v>
      </c>
    </row>
    <row r="83" spans="2:6">
      <c r="B83" s="13">
        <f>'Rate of Return'!H82</f>
        <v>42109</v>
      </c>
      <c r="C83" s="14">
        <f>'Rate of Return'!I82</f>
        <v>6.7767762649363853E-3</v>
      </c>
      <c r="D83" s="14">
        <f>'Rate of Return'!J82</f>
        <v>3.8004473695670664E-3</v>
      </c>
      <c r="E83" s="14">
        <f>'Rate of Return'!K82</f>
        <v>-1.1377952513005078E-2</v>
      </c>
      <c r="F83" s="15">
        <f>'Rate of Return'!L82</f>
        <v>-9.6982522640656627E-3</v>
      </c>
    </row>
    <row r="84" spans="2:6">
      <c r="B84" s="13">
        <f>'Rate of Return'!H83</f>
        <v>42110</v>
      </c>
      <c r="C84" s="14">
        <f>'Rate of Return'!I83</f>
        <v>-6.4457555290299909E-4</v>
      </c>
      <c r="D84" s="14">
        <f>'Rate of Return'!J83</f>
        <v>-4.8114896519984877E-3</v>
      </c>
      <c r="E84" s="14">
        <f>'Rate of Return'!K83</f>
        <v>9.5907609172583702E-3</v>
      </c>
      <c r="F84" s="15">
        <f>'Rate of Return'!L83</f>
        <v>-4.836186734810663E-3</v>
      </c>
    </row>
    <row r="85" spans="2:6">
      <c r="B85" s="13">
        <f>'Rate of Return'!H84</f>
        <v>42111</v>
      </c>
      <c r="C85" s="14">
        <f>'Rate of Return'!I84</f>
        <v>-1.517235734890603E-2</v>
      </c>
      <c r="D85" s="14">
        <f>'Rate of Return'!J84</f>
        <v>-1.1254646073272818E-2</v>
      </c>
      <c r="E85" s="14">
        <f>'Rate of Return'!K84</f>
        <v>-1.456616284500532E-2</v>
      </c>
      <c r="F85" s="15">
        <f>'Rate of Return'!L84</f>
        <v>-1.8588252182924238E-2</v>
      </c>
    </row>
    <row r="86" spans="2:6">
      <c r="B86" s="13">
        <f>'Rate of Return'!H85</f>
        <v>42114</v>
      </c>
      <c r="C86" s="14">
        <f>'Rate of Return'!I85</f>
        <v>1.2731641780367179E-2</v>
      </c>
      <c r="D86" s="14">
        <f>'Rate of Return'!J85</f>
        <v>2.2845682107418139E-2</v>
      </c>
      <c r="E86" s="14">
        <f>'Rate of Return'!K85</f>
        <v>6.426024123749013E-4</v>
      </c>
      <c r="F86" s="15">
        <f>'Rate of Return'!L85</f>
        <v>2.8596150391138227E-2</v>
      </c>
    </row>
    <row r="87" spans="2:6">
      <c r="B87" s="13">
        <f>'Rate of Return'!H86</f>
        <v>42115</v>
      </c>
      <c r="C87" s="14">
        <f>'Rate of Return'!I86</f>
        <v>3.9042164772728118E-3</v>
      </c>
      <c r="D87" s="14">
        <f>'Rate of Return'!J86</f>
        <v>-5.4074872467369242E-3</v>
      </c>
      <c r="E87" s="14">
        <f>'Rate of Return'!K86</f>
        <v>-4.495780560722056E-3</v>
      </c>
      <c r="F87" s="15">
        <f>'Rate of Return'!L86</f>
        <v>6.3787101397862348E-3</v>
      </c>
    </row>
    <row r="88" spans="2:6">
      <c r="B88" s="13">
        <f>'Rate of Return'!H87</f>
        <v>42116</v>
      </c>
      <c r="C88" s="14">
        <f>'Rate of Return'!I87</f>
        <v>4.2021147540322107E-3</v>
      </c>
      <c r="D88" s="14">
        <f>'Rate of Return'!J87</f>
        <v>1.3474054037044622E-2</v>
      </c>
      <c r="E88" s="14">
        <f>'Rate of Return'!K87</f>
        <v>1.5483846005733317E-2</v>
      </c>
      <c r="F88" s="15">
        <f>'Rate of Return'!L87</f>
        <v>1.2078377945047503E-2</v>
      </c>
    </row>
    <row r="89" spans="2:6">
      <c r="B89" s="13">
        <f>'Rate of Return'!H88</f>
        <v>42117</v>
      </c>
      <c r="C89" s="14">
        <f>'Rate of Return'!I88</f>
        <v>4.148844492561362E-3</v>
      </c>
      <c r="D89" s="14">
        <f>'Rate of Return'!J88</f>
        <v>8.1636010678340278E-3</v>
      </c>
      <c r="E89" s="14">
        <f>'Rate of Return'!K88</f>
        <v>-3.1765883964832379E-3</v>
      </c>
      <c r="F89" s="15">
        <f>'Rate of Return'!L88</f>
        <v>-2.6231750900333865E-2</v>
      </c>
    </row>
    <row r="90" spans="2:6">
      <c r="B90" s="13">
        <f>'Rate of Return'!H89</f>
        <v>42118</v>
      </c>
      <c r="C90" s="14">
        <f>'Rate of Return'!I89</f>
        <v>7.1241279928790481E-3</v>
      </c>
      <c r="D90" s="14">
        <f>'Rate of Return'!J89</f>
        <v>4.704254369000219E-3</v>
      </c>
      <c r="E90" s="14">
        <f>'Rate of Return'!K89</f>
        <v>-3.1867112665153931E-3</v>
      </c>
      <c r="F90" s="15">
        <f>'Rate of Return'!L89</f>
        <v>-1.0678375892324881E-2</v>
      </c>
    </row>
    <row r="91" spans="2:6">
      <c r="B91" s="13">
        <f>'Rate of Return'!H90</f>
        <v>42121</v>
      </c>
      <c r="C91" s="14">
        <f>'Rate of Return'!I90</f>
        <v>-6.2508989474693724E-3</v>
      </c>
      <c r="D91" s="14">
        <f>'Rate of Return'!J90</f>
        <v>1.8191551211259743E-2</v>
      </c>
      <c r="E91" s="14">
        <f>'Rate of Return'!K90</f>
        <v>-5.1151025130752488E-3</v>
      </c>
      <c r="F91" s="15">
        <f>'Rate of Return'!L90</f>
        <v>4.6609224170356851E-3</v>
      </c>
    </row>
    <row r="92" spans="2:6">
      <c r="B92" s="13">
        <f>'Rate of Return'!H91</f>
        <v>42122</v>
      </c>
      <c r="C92" s="14">
        <f>'Rate of Return'!I91</f>
        <v>-9.5451370979693839E-4</v>
      </c>
      <c r="D92" s="14">
        <f>'Rate of Return'!J91</f>
        <v>-1.5755719714749535E-2</v>
      </c>
      <c r="E92" s="14">
        <f>'Rate of Return'!K91</f>
        <v>5.7840037202004221E-3</v>
      </c>
      <c r="F92" s="15">
        <f>'Rate of Return'!L91</f>
        <v>-1.501652960485747E-2</v>
      </c>
    </row>
    <row r="93" spans="2:6">
      <c r="B93" s="13">
        <f>'Rate of Return'!H92</f>
        <v>42123</v>
      </c>
      <c r="C93" s="14">
        <f>'Rate of Return'!I92</f>
        <v>-6.2862799708688017E-3</v>
      </c>
      <c r="D93" s="14">
        <f>'Rate of Return'!J92</f>
        <v>-1.4705868491370507E-2</v>
      </c>
      <c r="E93" s="14">
        <f>'Rate of Return'!K92</f>
        <v>2.1086244725738373E-2</v>
      </c>
      <c r="F93" s="15">
        <f>'Rate of Return'!L92</f>
        <v>-2.6028631631136645E-3</v>
      </c>
    </row>
    <row r="94" spans="2:6">
      <c r="B94" s="13">
        <f>'Rate of Return'!H93</f>
        <v>42124</v>
      </c>
      <c r="C94" s="14">
        <f>'Rate of Return'!I93</f>
        <v>-1.6366660978447446E-2</v>
      </c>
      <c r="D94" s="14">
        <f>'Rate of Return'!J93</f>
        <v>-2.7129958808777221E-2</v>
      </c>
      <c r="E94" s="14">
        <f>'Rate of Return'!K93</f>
        <v>-3.1288170415591952E-3</v>
      </c>
      <c r="F94" s="15">
        <f>'Rate of Return'!L93</f>
        <v>-2.1125934868572858E-2</v>
      </c>
    </row>
    <row r="95" spans="2:6">
      <c r="B95" s="13">
        <f>'Rate of Return'!H94</f>
        <v>42125</v>
      </c>
      <c r="C95" s="14">
        <f>'Rate of Return'!I94</f>
        <v>1.2945715201251071E-2</v>
      </c>
      <c r="D95" s="14">
        <f>'Rate of Return'!J94</f>
        <v>3.0363526778423414E-2</v>
      </c>
      <c r="E95" s="14">
        <f>'Rate of Return'!K94</f>
        <v>1.1299447875496509E-2</v>
      </c>
      <c r="F95" s="15">
        <f>'Rate of Return'!L94</f>
        <v>2.7929542767406268E-3</v>
      </c>
    </row>
    <row r="96" spans="2:6">
      <c r="B96" s="13">
        <f>'Rate of Return'!H95</f>
        <v>42128</v>
      </c>
      <c r="C96" s="14">
        <f>'Rate of Return'!I95</f>
        <v>2.305522383698964E-3</v>
      </c>
      <c r="D96" s="14">
        <f>'Rate of Return'!J95</f>
        <v>-1.9387339634942427E-3</v>
      </c>
      <c r="E96" s="14">
        <f>'Rate of Return'!K95</f>
        <v>2.0484152712141858E-2</v>
      </c>
      <c r="F96" s="15">
        <f>'Rate of Return'!L95</f>
        <v>-2.2787695221869334E-3</v>
      </c>
    </row>
    <row r="97" spans="2:6">
      <c r="B97" s="13">
        <f>'Rate of Return'!H96</f>
        <v>42129</v>
      </c>
      <c r="C97" s="14">
        <f>'Rate of Return'!I96</f>
        <v>-1.5467645607511817E-2</v>
      </c>
      <c r="D97" s="14">
        <f>'Rate of Return'!J96</f>
        <v>-2.2532977522114195E-2</v>
      </c>
      <c r="E97" s="14">
        <f>'Rate of Return'!K96</f>
        <v>-5.4744588093842738E-3</v>
      </c>
      <c r="F97" s="15">
        <f>'Rate of Return'!L96</f>
        <v>-1.586093175639974E-2</v>
      </c>
    </row>
    <row r="98" spans="2:6">
      <c r="B98" s="13">
        <f>'Rate of Return'!H97</f>
        <v>42130</v>
      </c>
      <c r="C98" s="14">
        <f>'Rate of Return'!I97</f>
        <v>-3.9863586132256124E-3</v>
      </c>
      <c r="D98" s="14">
        <f>'Rate of Return'!J97</f>
        <v>-6.2798178991528486E-3</v>
      </c>
      <c r="E98" s="14">
        <f>'Rate of Return'!K97</f>
        <v>-3.6696879577455396E-3</v>
      </c>
      <c r="F98" s="15">
        <f>'Rate of Return'!L97</f>
        <v>6.9623519072293727E-3</v>
      </c>
    </row>
    <row r="99" spans="2:6">
      <c r="B99" s="13">
        <f>'Rate of Return'!H98</f>
        <v>42131</v>
      </c>
      <c r="C99" s="14">
        <f>'Rate of Return'!I98</f>
        <v>5.2645927910885543E-3</v>
      </c>
      <c r="D99" s="14">
        <f>'Rate of Return'!J98</f>
        <v>6.1852247792274304E-3</v>
      </c>
      <c r="E99" s="14">
        <f>'Rate of Return'!K98</f>
        <v>-3.0694603458547918E-3</v>
      </c>
      <c r="F99" s="15">
        <f>'Rate of Return'!L98</f>
        <v>4.2253778290750723E-3</v>
      </c>
    </row>
    <row r="100" spans="2:6">
      <c r="B100" s="13">
        <f>'Rate of Return'!H99</f>
        <v>42132</v>
      </c>
      <c r="C100" s="14">
        <f>'Rate of Return'!I99</f>
        <v>1.1729713144073327E-2</v>
      </c>
      <c r="D100" s="14">
        <f>'Rate of Return'!J99</f>
        <v>1.8840813066869588E-2</v>
      </c>
      <c r="E100" s="14">
        <f>'Rate of Return'!K99</f>
        <v>1.2931091368348977E-2</v>
      </c>
      <c r="F100" s="15">
        <f>'Rate of Return'!L99</f>
        <v>1.020043350758552E-3</v>
      </c>
    </row>
    <row r="101" spans="2:6">
      <c r="B101" s="13">
        <f>'Rate of Return'!H100</f>
        <v>42135</v>
      </c>
      <c r="C101" s="14">
        <f>'Rate of Return'!I100</f>
        <v>-1.9945801258991363E-3</v>
      </c>
      <c r="D101" s="14">
        <f>'Rate of Return'!J100</f>
        <v>-1.0186513528205061E-2</v>
      </c>
      <c r="E101" s="14">
        <f>'Rate of Return'!K100</f>
        <v>2.4315865490543475E-3</v>
      </c>
      <c r="F101" s="15">
        <f>'Rate of Return'!L100</f>
        <v>-6.3686153007612963E-3</v>
      </c>
    </row>
    <row r="102" spans="2:6">
      <c r="B102" s="13">
        <f>'Rate of Return'!H101</f>
        <v>42136</v>
      </c>
      <c r="C102" s="14">
        <f>'Rate of Return'!I101</f>
        <v>-3.4804525845357477E-3</v>
      </c>
      <c r="D102" s="14">
        <f>'Rate of Return'!J101</f>
        <v>-3.5623552121479673E-3</v>
      </c>
      <c r="E102" s="14">
        <f>'Rate of Return'!K101</f>
        <v>-3.638532417097808E-3</v>
      </c>
      <c r="F102" s="15">
        <f>'Rate of Return'!L101</f>
        <v>-7.0504164324980247E-3</v>
      </c>
    </row>
    <row r="103" spans="2:6">
      <c r="B103" s="13">
        <f>'Rate of Return'!H102</f>
        <v>42137</v>
      </c>
      <c r="C103" s="14">
        <f>'Rate of Return'!I102</f>
        <v>1.1052632767660667E-3</v>
      </c>
      <c r="D103" s="14">
        <f>'Rate of Return'!J102</f>
        <v>1.1122574362369296E-3</v>
      </c>
      <c r="E103" s="14">
        <f>'Rate of Return'!K102</f>
        <v>2.4344852108896457E-3</v>
      </c>
      <c r="F103" s="15">
        <f>'Rate of Return'!L102</f>
        <v>1.2651730088455212E-2</v>
      </c>
    </row>
    <row r="104" spans="2:6">
      <c r="B104" s="13">
        <f>'Rate of Return'!H103</f>
        <v>42138</v>
      </c>
      <c r="C104" s="14">
        <f>'Rate of Return'!I103</f>
        <v>1.3872775065990406E-2</v>
      </c>
      <c r="D104" s="14">
        <f>'Rate of Return'!J103</f>
        <v>2.3331439632414006E-2</v>
      </c>
      <c r="E104" s="14">
        <f>'Rate of Return'!K103</f>
        <v>3.035914665211492E-3</v>
      </c>
      <c r="F104" s="15">
        <f>'Rate of Return'!L103</f>
        <v>3.7353402923166544E-2</v>
      </c>
    </row>
    <row r="105" spans="2:6">
      <c r="B105" s="13">
        <f>'Rate of Return'!H104</f>
        <v>42139</v>
      </c>
      <c r="C105" s="14">
        <f>'Rate of Return'!I104</f>
        <v>-4.9690466795272584E-4</v>
      </c>
      <c r="D105" s="14">
        <f>'Rate of Return'!J104</f>
        <v>-1.395836073806679E-3</v>
      </c>
      <c r="E105" s="14">
        <f>'Rate of Return'!K104</f>
        <v>-1.0290575299001264E-2</v>
      </c>
      <c r="F105" s="15">
        <f>'Rate of Return'!L104</f>
        <v>-1.1675125537355458E-2</v>
      </c>
    </row>
    <row r="106" spans="2:6">
      <c r="B106" s="13">
        <f>'Rate of Return'!H105</f>
        <v>42142</v>
      </c>
      <c r="C106" s="14">
        <f>'Rate of Return'!I105</f>
        <v>5.9722998811636225E-3</v>
      </c>
      <c r="D106" s="14">
        <f>'Rate of Return'!J105</f>
        <v>1.1027401876717784E-2</v>
      </c>
      <c r="E106" s="14">
        <f>'Rate of Return'!K105</f>
        <v>9.7858960970209335E-3</v>
      </c>
      <c r="F106" s="15">
        <f>'Rate of Return'!L105</f>
        <v>5.7199578642117875E-3</v>
      </c>
    </row>
    <row r="107" spans="2:6">
      <c r="B107" s="13">
        <f>'Rate of Return'!H106</f>
        <v>42143</v>
      </c>
      <c r="C107" s="14">
        <f>'Rate of Return'!I106</f>
        <v>-1.6560510900408257E-3</v>
      </c>
      <c r="D107" s="14">
        <f>'Rate of Return'!J106</f>
        <v>-9.2169678316994475E-4</v>
      </c>
      <c r="E107" s="14">
        <f>'Rate of Return'!K106</f>
        <v>1.5748056930477317E-2</v>
      </c>
      <c r="F107" s="15">
        <f>'Rate of Return'!L106</f>
        <v>-3.0909991255316195E-3</v>
      </c>
    </row>
    <row r="108" spans="2:6">
      <c r="B108" s="13">
        <f>'Rate of Return'!H107</f>
        <v>42144</v>
      </c>
      <c r="C108" s="14">
        <f>'Rate of Return'!I107</f>
        <v>3.3736468473235083E-4</v>
      </c>
      <c r="D108" s="14">
        <f>'Rate of Return'!J107</f>
        <v>-7.6951648932711226E-5</v>
      </c>
      <c r="E108" s="14">
        <f>'Rate of Return'!K107</f>
        <v>-1.7889508419828848E-3</v>
      </c>
      <c r="F108" s="15">
        <f>'Rate of Return'!L107</f>
        <v>-9.9211215399151297E-4</v>
      </c>
    </row>
    <row r="109" spans="2:6">
      <c r="B109" s="13">
        <f>'Rate of Return'!H108</f>
        <v>42145</v>
      </c>
      <c r="C109" s="14">
        <f>'Rate of Return'!I108</f>
        <v>3.7560687497940498E-3</v>
      </c>
      <c r="D109" s="14">
        <f>'Rate of Return'!J108</f>
        <v>1.0226057767099188E-2</v>
      </c>
      <c r="E109" s="14">
        <f>'Rate of Return'!K108</f>
        <v>-5.9736560446040467E-4</v>
      </c>
      <c r="F109" s="15">
        <f>'Rate of Return'!L108</f>
        <v>-8.69025417665191E-4</v>
      </c>
    </row>
    <row r="110" spans="2:6">
      <c r="B110" s="13">
        <f>'Rate of Return'!H109</f>
        <v>42146</v>
      </c>
      <c r="C110" s="14">
        <f>'Rate of Return'!I109</f>
        <v>-2.8093399826831006E-4</v>
      </c>
      <c r="D110" s="14">
        <f>'Rate of Return'!J109</f>
        <v>8.7525225644019978E-3</v>
      </c>
      <c r="E110" s="14">
        <f>'Rate of Return'!K109</f>
        <v>1.1954453268408635E-3</v>
      </c>
      <c r="F110" s="15">
        <f>'Rate of Return'!L109</f>
        <v>7.4550196028207562E-4</v>
      </c>
    </row>
    <row r="111" spans="2:6">
      <c r="B111" s="13">
        <f>'Rate of Return'!H110</f>
        <v>42150</v>
      </c>
      <c r="C111" s="14">
        <f>'Rate of Return'!I110</f>
        <v>-1.1123179441791357E-2</v>
      </c>
      <c r="D111" s="14">
        <f>'Rate of Return'!J110</f>
        <v>-2.2031068457025758E-2</v>
      </c>
      <c r="E111" s="14">
        <f>'Rate of Return'!K110</f>
        <v>-1.4925344442578188E-2</v>
      </c>
      <c r="F111" s="15">
        <f>'Rate of Return'!L110</f>
        <v>-1.5023578159627914E-2</v>
      </c>
    </row>
    <row r="112" spans="2:6">
      <c r="B112" s="13">
        <f>'Rate of Return'!H111</f>
        <v>42151</v>
      </c>
      <c r="C112" s="14">
        <f>'Rate of Return'!I111</f>
        <v>1.467186806417964E-2</v>
      </c>
      <c r="D112" s="14">
        <f>'Rate of Return'!J111</f>
        <v>1.8669940752389286E-2</v>
      </c>
      <c r="E112" s="14">
        <f>'Rate of Return'!K111</f>
        <v>1.4545431039067169E-2</v>
      </c>
      <c r="F112" s="15">
        <f>'Rate of Return'!L111</f>
        <v>1.5378809646317803E-2</v>
      </c>
    </row>
    <row r="113" spans="2:6">
      <c r="B113" s="13">
        <f>'Rate of Return'!H112</f>
        <v>42152</v>
      </c>
      <c r="C113" s="14">
        <f>'Rate of Return'!I112</f>
        <v>-1.6860300637060554E-3</v>
      </c>
      <c r="D113" s="14">
        <f>'Rate of Return'!J112</f>
        <v>-1.9690590926482636E-3</v>
      </c>
      <c r="E113" s="14">
        <f>'Rate of Return'!K112</f>
        <v>-4.1815592312221921E-3</v>
      </c>
      <c r="F113" s="15">
        <f>'Rate of Return'!L112</f>
        <v>-4.9658719441637161E-3</v>
      </c>
    </row>
    <row r="114" spans="2:6">
      <c r="B114" s="13">
        <f>'Rate of Return'!H113</f>
        <v>42153</v>
      </c>
      <c r="C114" s="14">
        <f>'Rate of Return'!I113</f>
        <v>-5.4826019540391265E-3</v>
      </c>
      <c r="D114" s="14">
        <f>'Rate of Return'!J113</f>
        <v>-1.1382608097829532E-2</v>
      </c>
      <c r="E114" s="14">
        <f>'Rate of Return'!K113</f>
        <v>-1.0197978947307444E-2</v>
      </c>
      <c r="F114" s="15">
        <f>'Rate of Return'!L113</f>
        <v>-1.1977541809668249E-2</v>
      </c>
    </row>
    <row r="115" spans="2:6">
      <c r="B115" s="13">
        <f>'Rate of Return'!H114</f>
        <v>42156</v>
      </c>
      <c r="C115" s="14">
        <f>'Rate of Return'!I114</f>
        <v>2.5444408705776723E-3</v>
      </c>
      <c r="D115" s="14">
        <f>'Rate of Return'!J114</f>
        <v>1.9956597486602526E-3</v>
      </c>
      <c r="E115" s="14">
        <f>'Rate of Return'!K114</f>
        <v>3.0302727233255376E-3</v>
      </c>
      <c r="F115" s="15">
        <f>'Rate of Return'!L114</f>
        <v>1.3890629779249111E-2</v>
      </c>
    </row>
    <row r="116" spans="2:6">
      <c r="B116" s="13">
        <f>'Rate of Return'!H115</f>
        <v>42157</v>
      </c>
      <c r="C116" s="14">
        <f>'Rate of Return'!I115</f>
        <v>-1.2611143136033343E-3</v>
      </c>
      <c r="D116" s="14">
        <f>'Rate of Return'!J115</f>
        <v>-4.4429790119138611E-3</v>
      </c>
      <c r="E116" s="14">
        <f>'Rate of Return'!K115</f>
        <v>1.0271861700530018E-2</v>
      </c>
      <c r="F116" s="15">
        <f>'Rate of Return'!L115</f>
        <v>1.8682401062618389E-3</v>
      </c>
    </row>
    <row r="117" spans="2:6">
      <c r="B117" s="13">
        <f>'Rate of Return'!H116</f>
        <v>42158</v>
      </c>
      <c r="C117" s="14">
        <f>'Rate of Return'!I116</f>
        <v>4.4735290928686489E-3</v>
      </c>
      <c r="D117" s="14">
        <f>'Rate of Return'!J116</f>
        <v>1.2310627141072523E-3</v>
      </c>
      <c r="E117" s="14">
        <f>'Rate of Return'!K116</f>
        <v>1.5596965931636359E-2</v>
      </c>
      <c r="F117" s="15">
        <f>'Rate of Return'!L116</f>
        <v>2.4863251495195138E-2</v>
      </c>
    </row>
    <row r="118" spans="2:6">
      <c r="B118" s="13">
        <f>'Rate of Return'!H117</f>
        <v>42159</v>
      </c>
      <c r="C118" s="14">
        <f>'Rate of Return'!I117</f>
        <v>-7.8658666420845912E-3</v>
      </c>
      <c r="D118" s="14">
        <f>'Rate of Return'!J117</f>
        <v>-5.840720885013544E-3</v>
      </c>
      <c r="E118" s="14">
        <f>'Rate of Return'!K117</f>
        <v>-8.8599752021668397E-3</v>
      </c>
      <c r="F118" s="15">
        <f>'Rate of Return'!L117</f>
        <v>-4.7307010011960341E-3</v>
      </c>
    </row>
    <row r="119" spans="2:6">
      <c r="B119" s="13">
        <f>'Rate of Return'!H118</f>
        <v>42160</v>
      </c>
      <c r="C119" s="14">
        <f>'Rate of Return'!I118</f>
        <v>1.8461399974700728E-3</v>
      </c>
      <c r="D119" s="14">
        <f>'Rate of Return'!J118</f>
        <v>-5.4886156853759449E-3</v>
      </c>
      <c r="E119" s="14">
        <f>'Rate of Return'!K118</f>
        <v>2.4433835640598759E-2</v>
      </c>
      <c r="F119" s="15">
        <f>'Rate of Return'!L118</f>
        <v>1.0968433480739702E-3</v>
      </c>
    </row>
    <row r="120" spans="2:6">
      <c r="B120" s="13">
        <f>'Rate of Return'!H119</f>
        <v>42163</v>
      </c>
      <c r="C120" s="14">
        <f>'Rate of Return'!I119</f>
        <v>-9.2395083240946526E-3</v>
      </c>
      <c r="D120" s="14">
        <f>'Rate of Return'!J119</f>
        <v>-6.6069968296315843E-3</v>
      </c>
      <c r="E120" s="14">
        <f>'Rate of Return'!K119</f>
        <v>-6.3991282319980428E-3</v>
      </c>
      <c r="F120" s="15">
        <f>'Rate of Return'!L119</f>
        <v>-1.7896287045243285E-2</v>
      </c>
    </row>
    <row r="121" spans="2:6">
      <c r="B121" s="13">
        <f>'Rate of Return'!H120</f>
        <v>42164</v>
      </c>
      <c r="C121" s="14">
        <f>'Rate of Return'!I120</f>
        <v>-1.5452684050389258E-3</v>
      </c>
      <c r="D121" s="14">
        <f>'Rate of Return'!J120</f>
        <v>-2.9734375074916947E-3</v>
      </c>
      <c r="E121" s="14">
        <f>'Rate of Return'!K120</f>
        <v>1.3466049651381106E-2</v>
      </c>
      <c r="F121" s="15">
        <f>'Rate of Return'!L120</f>
        <v>0</v>
      </c>
    </row>
    <row r="122" spans="2:6">
      <c r="B122" s="13">
        <f>'Rate of Return'!H121</f>
        <v>42165</v>
      </c>
      <c r="C122" s="14">
        <f>'Rate of Return'!I121</f>
        <v>1.2529208482485954E-2</v>
      </c>
      <c r="D122" s="14">
        <f>'Rate of Return'!J121</f>
        <v>1.1458223891100093E-2</v>
      </c>
      <c r="E122" s="14">
        <f>'Rate of Return'!K121</f>
        <v>1.617565511223551E-2</v>
      </c>
      <c r="F122" s="15">
        <f>'Rate of Return'!L121</f>
        <v>1.8470385979183906E-2</v>
      </c>
    </row>
    <row r="123" spans="2:6">
      <c r="B123" s="13">
        <f>'Rate of Return'!H122</f>
        <v>42166</v>
      </c>
      <c r="C123" s="14">
        <f>'Rate of Return'!I122</f>
        <v>1.1463818093358112E-3</v>
      </c>
      <c r="D123" s="14">
        <f>'Rate of Return'!J122</f>
        <v>-2.2502233352622923E-3</v>
      </c>
      <c r="E123" s="14">
        <f>'Rate of Return'!K122</f>
        <v>-5.6851008495143809E-3</v>
      </c>
      <c r="F123" s="15">
        <f>'Rate of Return'!L122</f>
        <v>-4.0165772143828946E-3</v>
      </c>
    </row>
    <row r="124" spans="2:6">
      <c r="B124" s="13">
        <f>'Rate of Return'!H123</f>
        <v>42167</v>
      </c>
      <c r="C124" s="14">
        <f>'Rate of Return'!I123</f>
        <v>-6.1799523161015085E-3</v>
      </c>
      <c r="D124" s="14">
        <f>'Rate of Return'!J123</f>
        <v>-1.104283089513473E-2</v>
      </c>
      <c r="E124" s="14">
        <f>'Rate of Return'!K123</f>
        <v>0</v>
      </c>
      <c r="F124" s="15">
        <f>'Rate of Return'!L123</f>
        <v>-3.666173685294418E-3</v>
      </c>
    </row>
    <row r="125" spans="2:6">
      <c r="B125" s="13">
        <f>'Rate of Return'!H124</f>
        <v>42170</v>
      </c>
      <c r="C125" s="14">
        <f>'Rate of Return'!I124</f>
        <v>-4.1832239690450914E-3</v>
      </c>
      <c r="D125" s="14">
        <f>'Rate of Return'!J124</f>
        <v>-1.9658765276551237E-3</v>
      </c>
      <c r="E125" s="14">
        <f>'Rate of Return'!K124</f>
        <v>-1.1435212032668441E-3</v>
      </c>
      <c r="F125" s="15">
        <f>'Rate of Return'!L124</f>
        <v>-1.005764761508224E-2</v>
      </c>
    </row>
    <row r="126" spans="2:6">
      <c r="B126" s="13">
        <f>'Rate of Return'!H125</f>
        <v>42171</v>
      </c>
      <c r="C126" s="14">
        <f>'Rate of Return'!I125</f>
        <v>5.0854356798610521E-3</v>
      </c>
      <c r="D126" s="14">
        <f>'Rate of Return'!J125</f>
        <v>5.3577066341089748E-3</v>
      </c>
      <c r="E126" s="14">
        <f>'Rate of Return'!K125</f>
        <v>4.5792639388664595E-3</v>
      </c>
      <c r="F126" s="15">
        <f>'Rate of Return'!L125</f>
        <v>4.3365011068826412E-3</v>
      </c>
    </row>
    <row r="127" spans="2:6">
      <c r="B127" s="13">
        <f>'Rate of Return'!H126</f>
        <v>42172</v>
      </c>
      <c r="C127" s="14">
        <f>'Rate of Return'!I126</f>
        <v>1.8455120332851627E-3</v>
      </c>
      <c r="D127" s="14">
        <f>'Rate of Return'!J126</f>
        <v>-2.3510563973432957E-3</v>
      </c>
      <c r="E127" s="14">
        <f>'Rate of Return'!K126</f>
        <v>-1.0256334331541698E-2</v>
      </c>
      <c r="F127" s="15">
        <f>'Rate of Return'!L126</f>
        <v>9.0057120406049195E-3</v>
      </c>
    </row>
    <row r="128" spans="2:6">
      <c r="B128" s="13">
        <f>'Rate of Return'!H127</f>
        <v>42173</v>
      </c>
      <c r="C128" s="14">
        <f>'Rate of Return'!I127</f>
        <v>1.3439669562248678E-2</v>
      </c>
      <c r="D128" s="14">
        <f>'Rate of Return'!J127</f>
        <v>4.5561152013626482E-3</v>
      </c>
      <c r="E128" s="14">
        <f>'Rate of Return'!K127</f>
        <v>5.7565280310049795E-4</v>
      </c>
      <c r="F128" s="15">
        <f>'Rate of Return'!L127</f>
        <v>1.3693642087129905E-2</v>
      </c>
    </row>
    <row r="129" spans="2:6">
      <c r="B129" s="13">
        <f>'Rate of Return'!H128</f>
        <v>42174</v>
      </c>
      <c r="C129" s="14">
        <f>'Rate of Return'!I128</f>
        <v>-3.1074127731723195E-3</v>
      </c>
      <c r="D129" s="14">
        <f>'Rate of Return'!J128</f>
        <v>-1.0009374192654465E-2</v>
      </c>
      <c r="E129" s="14">
        <f>'Rate of Return'!K128</f>
        <v>-1.2082792977208835E-2</v>
      </c>
      <c r="F129" s="15">
        <f>'Rate of Return'!L128</f>
        <v>-4.8245323929787852E-3</v>
      </c>
    </row>
    <row r="130" spans="2:6">
      <c r="B130" s="13">
        <f>'Rate of Return'!H129</f>
        <v>42177</v>
      </c>
      <c r="C130" s="14">
        <f>'Rate of Return'!I129</f>
        <v>7.2249785030291738E-3</v>
      </c>
      <c r="D130" s="14">
        <f>'Rate of Return'!J129</f>
        <v>7.9778999734760082E-3</v>
      </c>
      <c r="E130" s="14">
        <f>'Rate of Return'!K129</f>
        <v>1.74722630540948E-2</v>
      </c>
      <c r="F130" s="15">
        <f>'Rate of Return'!L129</f>
        <v>2.7026977892934723E-2</v>
      </c>
    </row>
    <row r="131" spans="2:6">
      <c r="B131" s="13">
        <f>'Rate of Return'!H130</f>
        <v>42178</v>
      </c>
      <c r="C131" s="14">
        <f>'Rate of Return'!I130</f>
        <v>1.1873621198254837E-3</v>
      </c>
      <c r="D131" s="14">
        <f>'Rate of Return'!J130</f>
        <v>-4.5451102236932573E-3</v>
      </c>
      <c r="E131" s="14">
        <f>'Rate of Return'!K130</f>
        <v>1.1448245985082843E-2</v>
      </c>
      <c r="F131" s="15">
        <f>'Rate of Return'!L130</f>
        <v>3.7054508781083559E-2</v>
      </c>
    </row>
    <row r="132" spans="2:6">
      <c r="B132" s="13">
        <f>'Rate of Return'!H131</f>
        <v>42179</v>
      </c>
      <c r="C132" s="14">
        <f>'Rate of Return'!I131</f>
        <v>-7.3021379741697711E-3</v>
      </c>
      <c r="D132" s="14">
        <f>'Rate of Return'!J131</f>
        <v>8.501940907542983E-3</v>
      </c>
      <c r="E132" s="14">
        <f>'Rate of Return'!K131</f>
        <v>-1.0186794712380013E-2</v>
      </c>
      <c r="F132" s="15">
        <f>'Rate of Return'!L131</f>
        <v>1.1151616220469306E-2</v>
      </c>
    </row>
    <row r="133" spans="2:6">
      <c r="B133" s="13">
        <f>'Rate of Return'!H132</f>
        <v>42180</v>
      </c>
      <c r="C133" s="14">
        <f>'Rate of Return'!I132</f>
        <v>-1.9951965361518545E-3</v>
      </c>
      <c r="D133" s="14">
        <f>'Rate of Return'!J132</f>
        <v>-4.7615384693796064E-3</v>
      </c>
      <c r="E133" s="14">
        <f>'Rate of Return'!K132</f>
        <v>-6.8610125003799247E-3</v>
      </c>
      <c r="F133" s="15">
        <f>'Rate of Return'!L132</f>
        <v>-9.9031959272654138E-3</v>
      </c>
    </row>
    <row r="134" spans="2:6">
      <c r="B134" s="13">
        <f>'Rate of Return'!H133</f>
        <v>42181</v>
      </c>
      <c r="C134" s="14">
        <f>'Rate of Return'!I133</f>
        <v>-6.1969870770886351E-3</v>
      </c>
      <c r="D134" s="14">
        <f>'Rate of Return'!J133</f>
        <v>-5.8823493262715387E-3</v>
      </c>
      <c r="E134" s="14">
        <f>'Rate of Return'!K133</f>
        <v>2.3027844800260545E-3</v>
      </c>
      <c r="F134" s="15">
        <f>'Rate of Return'!L133</f>
        <v>3.4097521001452642E-4</v>
      </c>
    </row>
    <row r="135" spans="2:6">
      <c r="B135" s="13">
        <f>'Rate of Return'!H134</f>
        <v>42184</v>
      </c>
      <c r="C135" s="14">
        <f>'Rate of Return'!I134</f>
        <v>-2.4021123198447139E-2</v>
      </c>
      <c r="D135" s="14">
        <f>'Rate of Return'!J134</f>
        <v>-1.7514804263008932E-2</v>
      </c>
      <c r="E135" s="14">
        <f>'Rate of Return'!K134</f>
        <v>-2.9867938617713089E-2</v>
      </c>
      <c r="F135" s="15">
        <f>'Rate of Return'!L134</f>
        <v>-2.5110770932603731E-2</v>
      </c>
    </row>
    <row r="136" spans="2:6">
      <c r="B136" s="13">
        <f>'Rate of Return'!H135</f>
        <v>42185</v>
      </c>
      <c r="C136" s="14">
        <f>'Rate of Return'!I135</f>
        <v>5.7275532106831686E-3</v>
      </c>
      <c r="D136" s="14">
        <f>'Rate of Return'!J135</f>
        <v>7.2271859239489257E-3</v>
      </c>
      <c r="E136" s="14">
        <f>'Rate of Return'!K135</f>
        <v>7.6969338246276869E-3</v>
      </c>
      <c r="F136" s="15">
        <f>'Rate of Return'!L135</f>
        <v>-3.4972026749230064E-4</v>
      </c>
    </row>
    <row r="137" spans="2:6">
      <c r="B137" s="13">
        <f>'Rate of Return'!H136</f>
        <v>42186</v>
      </c>
      <c r="C137" s="14">
        <f>'Rate of Return'!I136</f>
        <v>5.2638226751715493E-3</v>
      </c>
      <c r="D137" s="14">
        <f>'Rate of Return'!J136</f>
        <v>9.3278966052291919E-3</v>
      </c>
      <c r="E137" s="14">
        <f>'Rate of Return'!K136</f>
        <v>1.1750813229695763E-2</v>
      </c>
      <c r="F137" s="15">
        <f>'Rate of Return'!L136</f>
        <v>1.3291442694115951E-2</v>
      </c>
    </row>
    <row r="138" spans="2:6">
      <c r="B138" s="13">
        <f>'Rate of Return'!H137</f>
        <v>42187</v>
      </c>
      <c r="C138" s="14">
        <f>'Rate of Return'!I137</f>
        <v>-7.7998450241419267E-4</v>
      </c>
      <c r="D138" s="14">
        <f>'Rate of Return'!J137</f>
        <v>-1.2637910930273712E-3</v>
      </c>
      <c r="E138" s="14">
        <f>'Rate of Return'!K137</f>
        <v>-1.1033609838217263E-2</v>
      </c>
      <c r="F138" s="15">
        <f>'Rate of Return'!L137</f>
        <v>4.3723044817717766E-3</v>
      </c>
    </row>
    <row r="139" spans="2:6">
      <c r="B139" s="13">
        <f>'Rate of Return'!H138</f>
        <v>42191</v>
      </c>
      <c r="C139" s="14">
        <f>'Rate of Return'!I138</f>
        <v>-3.4476534492381868E-3</v>
      </c>
      <c r="D139" s="14">
        <f>'Rate of Return'!J138</f>
        <v>-3.4799245702660086E-3</v>
      </c>
      <c r="E139" s="14">
        <f>'Rate of Return'!K138</f>
        <v>-5.2847815128608359E-3</v>
      </c>
      <c r="F139" s="15">
        <f>'Rate of Return'!L138</f>
        <v>2.9786000346133578E-3</v>
      </c>
    </row>
    <row r="140" spans="2:6">
      <c r="B140" s="13">
        <f>'Rate of Return'!H139</f>
        <v>42192</v>
      </c>
      <c r="C140" s="14">
        <f>'Rate of Return'!I139</f>
        <v>1.1057865409522826E-3</v>
      </c>
      <c r="D140" s="14">
        <f>'Rate of Return'!J139</f>
        <v>-2.4603005170010274E-3</v>
      </c>
      <c r="E140" s="14">
        <f>'Rate of Return'!K139</f>
        <v>-1.4757987202851189E-2</v>
      </c>
      <c r="F140" s="15">
        <f>'Rate of Return'!L139</f>
        <v>-3.7692974151012585E-3</v>
      </c>
    </row>
    <row r="141" spans="2:6">
      <c r="B141" s="13">
        <f>'Rate of Return'!H140</f>
        <v>42193</v>
      </c>
      <c r="C141" s="14">
        <f>'Rate of Return'!I140</f>
        <v>-1.7548954005516534E-2</v>
      </c>
      <c r="D141" s="14">
        <f>'Rate of Return'!J140</f>
        <v>-2.482299967031815E-2</v>
      </c>
      <c r="E141" s="14">
        <f>'Rate of Return'!K140</f>
        <v>-2.6363095273158794E-2</v>
      </c>
      <c r="F141" s="15">
        <f>'Rate of Return'!L140</f>
        <v>-1.8000446938770339E-2</v>
      </c>
    </row>
    <row r="142" spans="2:6">
      <c r="B142" s="13">
        <f>'Rate of Return'!H141</f>
        <v>42194</v>
      </c>
      <c r="C142" s="14">
        <f>'Rate of Return'!I141</f>
        <v>2.5744917475459192E-3</v>
      </c>
      <c r="D142" s="14">
        <f>'Rate of Return'!J141</f>
        <v>-2.0396509217724609E-2</v>
      </c>
      <c r="E142" s="14">
        <f>'Rate of Return'!K141</f>
        <v>1.4153792015607075E-2</v>
      </c>
      <c r="F142" s="15">
        <f>'Rate of Return'!L141</f>
        <v>2.6852889040213028E-3</v>
      </c>
    </row>
    <row r="143" spans="2:6">
      <c r="B143" s="13">
        <f>'Rate of Return'!H142</f>
        <v>42195</v>
      </c>
      <c r="C143" s="14">
        <f>'Rate of Return'!I142</f>
        <v>1.5297475723052343E-2</v>
      </c>
      <c r="D143" s="14">
        <f>'Rate of Return'!J142</f>
        <v>2.6734400211202314E-2</v>
      </c>
      <c r="E143" s="14">
        <f>'Rate of Return'!K142</f>
        <v>1.3349638898769231E-2</v>
      </c>
      <c r="F143" s="15">
        <f>'Rate of Return'!L142</f>
        <v>2.4103400935144341E-2</v>
      </c>
    </row>
    <row r="144" spans="2:6">
      <c r="B144" s="13">
        <f>'Rate of Return'!H143</f>
        <v>42198</v>
      </c>
      <c r="C144" s="14">
        <f>'Rate of Return'!I143</f>
        <v>1.4768707229345871E-2</v>
      </c>
      <c r="D144" s="14">
        <f>'Rate of Return'!J143</f>
        <v>1.9305681710984974E-2</v>
      </c>
      <c r="E144" s="14">
        <f>'Rate of Return'!K143</f>
        <v>1.9161612472889718E-2</v>
      </c>
      <c r="F144" s="15">
        <f>'Rate of Return'!L143</f>
        <v>2.4445719992463481E-2</v>
      </c>
    </row>
    <row r="145" spans="2:6">
      <c r="B145" s="13">
        <f>'Rate of Return'!H144</f>
        <v>42199</v>
      </c>
      <c r="C145" s="14">
        <f>'Rate of Return'!I144</f>
        <v>6.5819396077645637E-3</v>
      </c>
      <c r="D145" s="14">
        <f>'Rate of Return'!J144</f>
        <v>-3.9792548266973636E-4</v>
      </c>
      <c r="E145" s="14">
        <f>'Rate of Return'!K144</f>
        <v>6.4629266460832658E-3</v>
      </c>
      <c r="F145" s="15">
        <f>'Rate of Return'!L144</f>
        <v>-4.6614651423187888E-3</v>
      </c>
    </row>
    <row r="146" spans="2:6">
      <c r="B146" s="13">
        <f>'Rate of Return'!H145</f>
        <v>42200</v>
      </c>
      <c r="C146" s="14">
        <f>'Rate of Return'!I145</f>
        <v>-1.165587474032781E-3</v>
      </c>
      <c r="D146" s="14">
        <f>'Rate of Return'!J145</f>
        <v>9.6329855743972764E-3</v>
      </c>
      <c r="E146" s="14">
        <f>'Rate of Return'!K145</f>
        <v>3.2107478612769191E-2</v>
      </c>
      <c r="F146" s="15">
        <f>'Rate of Return'!L145</f>
        <v>8.9208296164131626E-4</v>
      </c>
    </row>
    <row r="147" spans="2:6">
      <c r="B147" s="13">
        <f>'Rate of Return'!H146</f>
        <v>42201</v>
      </c>
      <c r="C147" s="14">
        <f>'Rate of Return'!I146</f>
        <v>1.2598743217870002E-2</v>
      </c>
      <c r="D147" s="14">
        <f>'Rate of Return'!J146</f>
        <v>1.332593607298843E-2</v>
      </c>
      <c r="E147" s="14">
        <f>'Rate of Return'!K146</f>
        <v>1.5271520974466707E-2</v>
      </c>
      <c r="F147" s="15">
        <f>'Rate of Return'!L146</f>
        <v>1.2143448927284998E-2</v>
      </c>
    </row>
    <row r="148" spans="2:6">
      <c r="B148" s="13">
        <f>'Rate of Return'!H147</f>
        <v>42202</v>
      </c>
      <c r="C148" s="14">
        <f>'Rate of Return'!I147</f>
        <v>9.0951621673565387E-3</v>
      </c>
      <c r="D148" s="14">
        <f>'Rate of Return'!J147</f>
        <v>8.637466085017401E-3</v>
      </c>
      <c r="E148" s="14">
        <f>'Rate of Return'!K147</f>
        <v>8.3565112440229759E-3</v>
      </c>
      <c r="F148" s="15">
        <f>'Rate of Return'!L147</f>
        <v>4.5349511179956184E-2</v>
      </c>
    </row>
    <row r="149" spans="2:6">
      <c r="B149" s="13">
        <f>'Rate of Return'!H148</f>
        <v>42205</v>
      </c>
      <c r="C149" s="14">
        <f>'Rate of Return'!I148</f>
        <v>1.6736068072480243E-3</v>
      </c>
      <c r="D149" s="14">
        <f>'Rate of Return'!J148</f>
        <v>1.89014964290448E-2</v>
      </c>
      <c r="E149" s="14">
        <f>'Rate of Return'!K148</f>
        <v>1.105038030058052E-3</v>
      </c>
      <c r="F149" s="15">
        <f>'Rate of Return'!L148</f>
        <v>3.0957175624332197E-2</v>
      </c>
    </row>
    <row r="150" spans="2:6">
      <c r="B150" s="13">
        <f>'Rate of Return'!H149</f>
        <v>42206</v>
      </c>
      <c r="C150" s="14">
        <f>'Rate of Return'!I149</f>
        <v>-2.0578720797123817E-3</v>
      </c>
      <c r="D150" s="14">
        <f>'Rate of Return'!J149</f>
        <v>-9.9947523821146168E-3</v>
      </c>
      <c r="E150" s="14">
        <f>'Rate of Return'!K149</f>
        <v>-2.2075811724712609E-3</v>
      </c>
      <c r="F150" s="15">
        <f>'Rate of Return'!L149</f>
        <v>4.9024101765944407E-3</v>
      </c>
    </row>
    <row r="151" spans="2:6">
      <c r="B151" s="13">
        <f>'Rate of Return'!H150</f>
        <v>42207</v>
      </c>
      <c r="C151" s="14">
        <f>'Rate of Return'!I150</f>
        <v>-6.9795043477105844E-3</v>
      </c>
      <c r="D151" s="14">
        <f>'Rate of Return'!J150</f>
        <v>-4.2294450879133041E-2</v>
      </c>
      <c r="E151" s="14">
        <f>'Rate of Return'!K150</f>
        <v>2.0464624940981748E-2</v>
      </c>
      <c r="F151" s="15">
        <f>'Rate of Return'!L150</f>
        <v>-1.3720886408383837E-2</v>
      </c>
    </row>
    <row r="152" spans="2:6">
      <c r="B152" s="13">
        <f>'Rate of Return'!H151</f>
        <v>42208</v>
      </c>
      <c r="C152" s="14">
        <f>'Rate of Return'!I151</f>
        <v>-4.9035173454986727E-3</v>
      </c>
      <c r="D152" s="14">
        <f>'Rate of Return'!J151</f>
        <v>-4.7913552774423021E-4</v>
      </c>
      <c r="E152" s="14">
        <f>'Rate of Return'!K151</f>
        <v>-1.4634172865874579E-2</v>
      </c>
      <c r="F152" s="15">
        <f>'Rate of Return'!L151</f>
        <v>-1.6488035691590696E-2</v>
      </c>
    </row>
    <row r="153" spans="2:6">
      <c r="B153" s="13">
        <f>'Rate of Return'!H152</f>
        <v>42209</v>
      </c>
      <c r="C153" s="14">
        <f>'Rate of Return'!I152</f>
        <v>-1.1227296552070675E-2</v>
      </c>
      <c r="D153" s="14">
        <f>'Rate of Return'!J152</f>
        <v>-5.2732741251313615E-3</v>
      </c>
      <c r="E153" s="14">
        <f>'Rate of Return'!K152</f>
        <v>-1.5401572571513426E-2</v>
      </c>
      <c r="F153" s="15">
        <f>'Rate of Return'!L152</f>
        <v>1.5821405787480907E-2</v>
      </c>
    </row>
    <row r="154" spans="2:6">
      <c r="B154" s="13">
        <f>'Rate of Return'!H153</f>
        <v>42212</v>
      </c>
      <c r="C154" s="14">
        <f>'Rate of Return'!I153</f>
        <v>-9.5998528333132247E-3</v>
      </c>
      <c r="D154" s="14">
        <f>'Rate of Return'!J153</f>
        <v>-1.3895610273496039E-2</v>
      </c>
      <c r="E154" s="14">
        <f>'Rate of Return'!K153</f>
        <v>-1.2849113417283257E-2</v>
      </c>
      <c r="F154" s="15">
        <f>'Rate of Return'!L153</f>
        <v>-2.8674565095654306E-2</v>
      </c>
    </row>
    <row r="155" spans="2:6">
      <c r="B155" s="13">
        <f>'Rate of Return'!H154</f>
        <v>42213</v>
      </c>
      <c r="C155" s="14">
        <f>'Rate of Return'!I154</f>
        <v>9.8080031486931021E-3</v>
      </c>
      <c r="D155" s="14">
        <f>'Rate of Return'!J154</f>
        <v>4.9686463289424854E-3</v>
      </c>
      <c r="E155" s="14">
        <f>'Rate of Return'!K154</f>
        <v>1.1884489743059392E-2</v>
      </c>
      <c r="F155" s="15">
        <f>'Rate of Return'!L154</f>
        <v>1.1893416414854302E-2</v>
      </c>
    </row>
    <row r="156" spans="2:6">
      <c r="B156" s="13">
        <f>'Rate of Return'!H155</f>
        <v>42214</v>
      </c>
      <c r="C156" s="14">
        <f>'Rate of Return'!I155</f>
        <v>4.4250520557370466E-3</v>
      </c>
      <c r="D156" s="14">
        <f>'Rate of Return'!J155</f>
        <v>-3.1609609718018569E-3</v>
      </c>
      <c r="E156" s="14">
        <f>'Rate of Return'!K155</f>
        <v>1.5659988897254139E-2</v>
      </c>
      <c r="F156" s="15">
        <f>'Rate of Return'!L155</f>
        <v>1.7840245378945858E-2</v>
      </c>
    </row>
    <row r="157" spans="2:6">
      <c r="B157" s="13">
        <f>'Rate of Return'!H156</f>
        <v>42215</v>
      </c>
      <c r="C157" s="14">
        <f>'Rate of Return'!I156</f>
        <v>3.3354275493244364E-3</v>
      </c>
      <c r="D157" s="14">
        <f>'Rate of Return'!J156</f>
        <v>-5.0410256235597075E-3</v>
      </c>
      <c r="E157" s="14">
        <f>'Rate of Return'!K156</f>
        <v>-1.6519977107148894E-3</v>
      </c>
      <c r="F157" s="15">
        <f>'Rate of Return'!L156</f>
        <v>-1.8352397532784809E-2</v>
      </c>
    </row>
    <row r="158" spans="2:6">
      <c r="B158" s="13">
        <f>'Rate of Return'!H157</f>
        <v>42216</v>
      </c>
      <c r="C158" s="14">
        <f>'Rate of Return'!I157</f>
        <v>-9.7489075561859017E-5</v>
      </c>
      <c r="D158" s="14">
        <f>'Rate of Return'!J157</f>
        <v>-8.7439687061902638E-3</v>
      </c>
      <c r="E158" s="14">
        <f>'Rate of Return'!K157</f>
        <v>-1.3789317022705401E-2</v>
      </c>
      <c r="F158" s="15">
        <f>'Rate of Return'!L157</f>
        <v>-1.2603686719921047E-2</v>
      </c>
    </row>
    <row r="159" spans="2:6">
      <c r="B159" s="13">
        <f>'Rate of Return'!H158</f>
        <v>42219</v>
      </c>
      <c r="C159" s="14">
        <f>'Rate of Return'!I158</f>
        <v>-2.5154442699736814E-3</v>
      </c>
      <c r="D159" s="14">
        <f>'Rate of Return'!J158</f>
        <v>-2.3577907967972263E-2</v>
      </c>
      <c r="E159" s="14">
        <f>'Rate of Return'!K158</f>
        <v>-6.1520703636243519E-3</v>
      </c>
      <c r="F159" s="15">
        <f>'Rate of Return'!L158</f>
        <v>1.3827996727412369E-3</v>
      </c>
    </row>
    <row r="160" spans="2:6">
      <c r="B160" s="13">
        <f>'Rate of Return'!H159</f>
        <v>42220</v>
      </c>
      <c r="C160" s="14">
        <f>'Rate of Return'!I159</f>
        <v>-1.9216711612500897E-3</v>
      </c>
      <c r="D160" s="14">
        <f>'Rate of Return'!J159</f>
        <v>-3.2083780149977779E-2</v>
      </c>
      <c r="E160" s="14">
        <f>'Rate of Return'!K159</f>
        <v>1.6881977795708649E-3</v>
      </c>
      <c r="F160" s="15">
        <f>'Rate of Return'!L159</f>
        <v>-8.4980880443827052E-4</v>
      </c>
    </row>
    <row r="161" spans="2:6">
      <c r="B161" s="13">
        <f>'Rate of Return'!H160</f>
        <v>42221</v>
      </c>
      <c r="C161" s="14">
        <f>'Rate of Return'!I160</f>
        <v>6.7358340068136863E-3</v>
      </c>
      <c r="D161" s="14">
        <f>'Rate of Return'!J160</f>
        <v>6.6294627362484477E-3</v>
      </c>
      <c r="E161" s="14">
        <f>'Rate of Return'!K160</f>
        <v>3.9326772014117448E-3</v>
      </c>
      <c r="F161" s="15">
        <f>'Rate of Return'!L160</f>
        <v>2.530304115039439E-2</v>
      </c>
    </row>
    <row r="162" spans="2:6">
      <c r="B162" s="13">
        <f>'Rate of Return'!H161</f>
        <v>42222</v>
      </c>
      <c r="C162" s="14">
        <f>'Rate of Return'!I161</f>
        <v>-1.6245326007399745E-2</v>
      </c>
      <c r="D162" s="14">
        <f>'Rate of Return'!J161</f>
        <v>2.1761315587709457E-3</v>
      </c>
      <c r="E162" s="14">
        <f>'Rate of Return'!K161</f>
        <v>-3.3576695935002452E-3</v>
      </c>
      <c r="F162" s="15">
        <f>'Rate of Return'!L161</f>
        <v>-1.3687256041326189E-2</v>
      </c>
    </row>
    <row r="163" spans="2:6">
      <c r="B163" s="13">
        <f>'Rate of Return'!H162</f>
        <v>42223</v>
      </c>
      <c r="C163" s="14">
        <f>'Rate of Return'!I162</f>
        <v>-2.5511826800118228E-3</v>
      </c>
      <c r="D163" s="14">
        <f>'Rate of Return'!J162</f>
        <v>3.3874751164980968E-3</v>
      </c>
      <c r="E163" s="14">
        <f>'Rate of Return'!K162</f>
        <v>-3.3688688622999304E-3</v>
      </c>
      <c r="F163" s="15">
        <f>'Rate of Return'!L162</f>
        <v>-8.6206893832834839E-3</v>
      </c>
    </row>
    <row r="164" spans="2:6">
      <c r="B164" s="13">
        <f>'Rate of Return'!H163</f>
        <v>42226</v>
      </c>
      <c r="C164" s="14">
        <f>'Rate of Return'!I163</f>
        <v>1.1551363833635904E-2</v>
      </c>
      <c r="D164" s="14">
        <f>'Rate of Return'!J163</f>
        <v>3.6357376290444263E-2</v>
      </c>
      <c r="E164" s="14">
        <f>'Rate of Return'!K163</f>
        <v>1.6338066570372796E-2</v>
      </c>
      <c r="F164" s="15">
        <f>'Rate of Return'!L163</f>
        <v>-1.5906786344429189E-3</v>
      </c>
    </row>
    <row r="165" spans="2:6">
      <c r="B165" s="13">
        <f>'Rate of Return'!H164</f>
        <v>42227</v>
      </c>
      <c r="C165" s="14">
        <f>'Rate of Return'!I164</f>
        <v>-1.2742516069777304E-2</v>
      </c>
      <c r="D165" s="14">
        <f>'Rate of Return'!J164</f>
        <v>-5.2038113497843992E-2</v>
      </c>
      <c r="E165" s="14">
        <f>'Rate of Return'!K164</f>
        <v>-1.3858054223459829E-2</v>
      </c>
      <c r="F165" s="15">
        <f>'Rate of Return'!L164</f>
        <v>-5.6293041820647399E-3</v>
      </c>
    </row>
    <row r="166" spans="2:6">
      <c r="B166" s="13">
        <f>'Rate of Return'!H165</f>
        <v>42228</v>
      </c>
      <c r="C166" s="14">
        <f>'Rate of Return'!I165</f>
        <v>1.5089169771128291E-3</v>
      </c>
      <c r="D166" s="14">
        <f>'Rate of Return'!J165</f>
        <v>1.5419861052425078E-2</v>
      </c>
      <c r="E166" s="14">
        <f>'Rate of Return'!K165</f>
        <v>-1.5177092489450044E-2</v>
      </c>
      <c r="F166" s="15">
        <f>'Rate of Return'!L165</f>
        <v>6.0884317638828737E-3</v>
      </c>
    </row>
    <row r="167" spans="2:6">
      <c r="B167" s="13">
        <f>'Rate of Return'!H166</f>
        <v>42229</v>
      </c>
      <c r="C167" s="14">
        <f>'Rate of Return'!I166</f>
        <v>-2.1469548757861979E-3</v>
      </c>
      <c r="D167" s="14">
        <f>'Rate of Return'!J166</f>
        <v>-7.8094413017951723E-4</v>
      </c>
      <c r="E167" s="14">
        <f>'Rate of Return'!K166</f>
        <v>5.707757916029144E-3</v>
      </c>
      <c r="F167" s="15">
        <f>'Rate of Return'!L166</f>
        <v>-8.0688181745659157E-3</v>
      </c>
    </row>
    <row r="168" spans="2:6">
      <c r="B168" s="13">
        <f>'Rate of Return'!H167</f>
        <v>42230</v>
      </c>
      <c r="C168" s="14">
        <f>'Rate of Return'!I167</f>
        <v>2.9164596881587554E-3</v>
      </c>
      <c r="D168" s="14">
        <f>'Rate of Return'!J167</f>
        <v>7.034276907784992E-3</v>
      </c>
      <c r="E168" s="14">
        <f>'Rate of Return'!K167</f>
        <v>4.5402800610859669E-3</v>
      </c>
      <c r="F168" s="15">
        <f>'Rate of Return'!L167</f>
        <v>1.0596146847907523E-2</v>
      </c>
    </row>
    <row r="169" spans="2:6">
      <c r="B169" s="13">
        <f>'Rate of Return'!H168</f>
        <v>42233</v>
      </c>
      <c r="C169" s="14">
        <f>'Rate of Return'!I168</f>
        <v>8.6089328133191374E-3</v>
      </c>
      <c r="D169" s="14">
        <f>'Rate of Return'!J168</f>
        <v>1.0348439206178369E-2</v>
      </c>
      <c r="E169" s="14">
        <f>'Rate of Return'!K168</f>
        <v>3.954782118002759E-3</v>
      </c>
      <c r="F169" s="15">
        <f>'Rate of Return'!L168</f>
        <v>-5.1895574071077599E-3</v>
      </c>
    </row>
    <row r="170" spans="2:6">
      <c r="B170" s="13">
        <f>'Rate of Return'!H169</f>
        <v>42234</v>
      </c>
      <c r="C170" s="14">
        <f>'Rate of Return'!I169</f>
        <v>-6.3534960349330739E-3</v>
      </c>
      <c r="D170" s="14">
        <f>'Rate of Return'!J169</f>
        <v>-5.6333559018997706E-3</v>
      </c>
      <c r="E170" s="14">
        <f>'Rate of Return'!K169</f>
        <v>-4.5019548385217658E-3</v>
      </c>
      <c r="F170" s="15">
        <f>'Rate of Return'!L169</f>
        <v>1.3201298839561374E-2</v>
      </c>
    </row>
    <row r="171" spans="2:6">
      <c r="B171" s="13">
        <f>'Rate of Return'!H170</f>
        <v>42235</v>
      </c>
      <c r="C171" s="14">
        <f>'Rate of Return'!I170</f>
        <v>-7.9655078655124605E-3</v>
      </c>
      <c r="D171" s="14">
        <f>'Rate of Return'!J170</f>
        <v>-1.2789682403433476E-2</v>
      </c>
      <c r="E171" s="14">
        <f>'Rate of Return'!K170</f>
        <v>-1.3001759348784022E-2</v>
      </c>
      <c r="F171" s="15">
        <f>'Rate of Return'!L170</f>
        <v>1.4710518329525061E-3</v>
      </c>
    </row>
    <row r="172" spans="2:6">
      <c r="B172" s="13">
        <f>'Rate of Return'!H171</f>
        <v>42236</v>
      </c>
      <c r="C172" s="14">
        <f>'Rate of Return'!I171</f>
        <v>-2.8204456321389262E-2</v>
      </c>
      <c r="D172" s="14">
        <f>'Rate of Return'!J171</f>
        <v>-2.0519954429702551E-2</v>
      </c>
      <c r="E172" s="14">
        <f>'Rate of Return'!K171</f>
        <v>-4.2382581073762228E-2</v>
      </c>
      <c r="F172" s="15">
        <f>'Rate of Return'!L171</f>
        <v>-4.9837373829343702E-2</v>
      </c>
    </row>
    <row r="173" spans="2:6">
      <c r="B173" s="13">
        <f>'Rate of Return'!H172</f>
        <v>42237</v>
      </c>
      <c r="C173" s="14">
        <f>'Rate of Return'!I172</f>
        <v>-3.5151314871909888E-2</v>
      </c>
      <c r="D173" s="14">
        <f>'Rate of Return'!J172</f>
        <v>-6.1162892833326363E-2</v>
      </c>
      <c r="E173" s="14">
        <f>'Rate of Return'!K172</f>
        <v>-3.7081264567909701E-2</v>
      </c>
      <c r="F173" s="15">
        <f>'Rate of Return'!L172</f>
        <v>-4.969081381826003E-2</v>
      </c>
    </row>
    <row r="174" spans="2:6">
      <c r="B174" s="13">
        <f>'Rate of Return'!H173</f>
        <v>42240</v>
      </c>
      <c r="C174" s="14">
        <f>'Rate of Return'!I173</f>
        <v>-3.8204103133428612E-2</v>
      </c>
      <c r="D174" s="14">
        <f>'Rate of Return'!J173</f>
        <v>-2.4962168589974149E-2</v>
      </c>
      <c r="E174" s="14">
        <f>'Rate of Return'!K173</f>
        <v>-5.0310586794939112E-2</v>
      </c>
      <c r="F174" s="15">
        <f>'Rate of Return'!L173</f>
        <v>-4.6130630865224911E-2</v>
      </c>
    </row>
    <row r="175" spans="2:6">
      <c r="B175" s="13">
        <f>'Rate of Return'!H174</f>
        <v>42241</v>
      </c>
      <c r="C175" s="14">
        <f>'Rate of Return'!I174</f>
        <v>-4.3655931510632705E-3</v>
      </c>
      <c r="D175" s="14">
        <f>'Rate of Return'!J174</f>
        <v>6.0123640609281498E-3</v>
      </c>
      <c r="E175" s="14">
        <f>'Rate of Return'!K174</f>
        <v>-1.9620848621386814E-3</v>
      </c>
      <c r="F175" s="15">
        <f>'Rate of Return'!L174</f>
        <v>1.1085443346836083E-2</v>
      </c>
    </row>
    <row r="176" spans="2:6">
      <c r="B176" s="13">
        <f>'Rate of Return'!H175</f>
        <v>42242</v>
      </c>
      <c r="C176" s="14">
        <f>'Rate of Return'!I175</f>
        <v>4.2394367918206513E-2</v>
      </c>
      <c r="D176" s="14">
        <f>'Rate of Return'!J175</f>
        <v>5.7354965439656236E-2</v>
      </c>
      <c r="E176" s="14">
        <f>'Rate of Return'!K175</f>
        <v>5.2424599601328614E-2</v>
      </c>
      <c r="F176" s="15">
        <f>'Rate of Return'!L175</f>
        <v>5.0481951807228996E-2</v>
      </c>
    </row>
    <row r="177" spans="2:6">
      <c r="B177" s="13">
        <f>'Rate of Return'!H176</f>
        <v>42243</v>
      </c>
      <c r="C177" s="14">
        <f>'Rate of Return'!I176</f>
        <v>2.4517070859180201E-2</v>
      </c>
      <c r="D177" s="14">
        <f>'Rate of Return'!J176</f>
        <v>2.9446585295895972E-2</v>
      </c>
      <c r="E177" s="14">
        <f>'Rate of Return'!K176</f>
        <v>2.3661365531810471E-2</v>
      </c>
      <c r="F177" s="15">
        <f>'Rate of Return'!L176</f>
        <v>2.913179196853315E-2</v>
      </c>
    </row>
    <row r="178" spans="2:6">
      <c r="B178" s="13">
        <f>'Rate of Return'!H177</f>
        <v>42244</v>
      </c>
      <c r="C178" s="14">
        <f>'Rate of Return'!I177</f>
        <v>3.2434663893099267E-3</v>
      </c>
      <c r="D178" s="14">
        <f>'Rate of Return'!J177</f>
        <v>3.2766826651909517E-3</v>
      </c>
      <c r="E178" s="14">
        <f>'Rate of Return'!K177</f>
        <v>-4.8661638649239716E-3</v>
      </c>
      <c r="F178" s="15">
        <f>'Rate of Return'!L177</f>
        <v>1.426500565256867E-2</v>
      </c>
    </row>
    <row r="179" spans="2:6">
      <c r="B179" s="13">
        <f>'Rate of Return'!H178</f>
        <v>42247</v>
      </c>
      <c r="C179" s="14">
        <f>'Rate of Return'!I178</f>
        <v>-1.0730452805232403E-2</v>
      </c>
      <c r="D179" s="14">
        <f>'Rate of Return'!J178</f>
        <v>-4.6782504662525662E-3</v>
      </c>
      <c r="E179" s="14">
        <f>'Rate of Return'!K178</f>
        <v>-1.2225664537870104E-3</v>
      </c>
      <c r="F179" s="15">
        <f>'Rate of Return'!L178</f>
        <v>-1.7360751184248884E-2</v>
      </c>
    </row>
    <row r="180" spans="2:6">
      <c r="B180" s="13">
        <f>'Rate of Return'!H179</f>
        <v>42248</v>
      </c>
      <c r="C180" s="14">
        <f>'Rate of Return'!I179</f>
        <v>-2.9395871646585938E-2</v>
      </c>
      <c r="D180" s="14">
        <f>'Rate of Return'!J179</f>
        <v>-4.4696709033403559E-2</v>
      </c>
      <c r="E180" s="14">
        <f>'Rate of Return'!K179</f>
        <v>-4.6511629334803462E-2</v>
      </c>
      <c r="F180" s="15">
        <f>'Rate of Return'!L179</f>
        <v>-2.4600212456670136E-2</v>
      </c>
    </row>
    <row r="181" spans="2:6">
      <c r="B181" s="13">
        <f>'Rate of Return'!H180</f>
        <v>42249</v>
      </c>
      <c r="C181" s="14">
        <f>'Rate of Return'!I180</f>
        <v>2.4563723731747644E-2</v>
      </c>
      <c r="D181" s="14">
        <f>'Rate of Return'!J180</f>
        <v>4.2888924592564784E-2</v>
      </c>
      <c r="E181" s="14">
        <f>'Rate of Return'!K180</f>
        <v>2.0605280103026421E-2</v>
      </c>
      <c r="F181" s="15">
        <f>'Rate of Return'!L180</f>
        <v>3.0494049163336687E-2</v>
      </c>
    </row>
    <row r="182" spans="2:6">
      <c r="B182" s="13">
        <f>'Rate of Return'!H181</f>
        <v>42250</v>
      </c>
      <c r="C182" s="14">
        <f>'Rate of Return'!I181</f>
        <v>-3.4694840966466704E-3</v>
      </c>
      <c r="D182" s="14">
        <f>'Rate of Return'!J181</f>
        <v>-1.7535989586469295E-2</v>
      </c>
      <c r="E182" s="14">
        <f>'Rate of Return'!K181</f>
        <v>5.6782334384857958E-3</v>
      </c>
      <c r="F182" s="15">
        <f>'Rate of Return'!L181</f>
        <v>-1.9356958720179788E-2</v>
      </c>
    </row>
    <row r="183" spans="2:6">
      <c r="B183" s="16">
        <f>'Rate of Return'!H182</f>
        <v>42251</v>
      </c>
      <c r="C183" s="17">
        <f>'Rate of Return'!I182</f>
        <v>-1.0474295552973478E-2</v>
      </c>
      <c r="D183" s="17">
        <f>'Rate of Return'!J182</f>
        <v>-9.9665304892670292E-3</v>
      </c>
      <c r="E183" s="17">
        <f>'Rate of Return'!K182</f>
        <v>-1.8193224592220777E-2</v>
      </c>
      <c r="F183" s="18">
        <f>'Rate of Return'!L182</f>
        <v>1.2478729155332229E-3</v>
      </c>
    </row>
  </sheetData>
  <mergeCells count="1"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Rate of Return</vt:lpstr>
      <vt:lpstr>Risk &amp; Beta Calculation</vt:lpstr>
      <vt:lpstr>MARKET</vt:lpstr>
      <vt:lpstr>Rf</vt:lpstr>
      <vt:lpstr>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Watakit</dc:creator>
  <cp:lastModifiedBy>Siraprapa Watakit</cp:lastModifiedBy>
  <dcterms:created xsi:type="dcterms:W3CDTF">2015-09-06T18:56:03Z</dcterms:created>
  <dcterms:modified xsi:type="dcterms:W3CDTF">2015-09-09T04:53:49Z</dcterms:modified>
</cp:coreProperties>
</file>