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swath\Downloads\"/>
    </mc:Choice>
  </mc:AlternateContent>
  <xr:revisionPtr revIDLastSave="0" documentId="8_{13C032EE-CC15-483D-A9CE-F862FBF44445}" xr6:coauthVersionLast="47" xr6:coauthVersionMax="47" xr10:uidLastSave="{00000000-0000-0000-0000-000000000000}"/>
  <bookViews>
    <workbookView xWindow="-108" yWindow="-108" windowWidth="23256" windowHeight="12456" firstSheet="2" activeTab="4" xr2:uid="{8865F0AC-87F2-44DF-80AB-4FB5B7A77F87}"/>
  </bookViews>
  <sheets>
    <sheet name="Agri_Raw_Data_" sheetId="4" r:id="rId1"/>
    <sheet name="Crop Yield ForeCasting" sheetId="1" r:id="rId2"/>
    <sheet name="Pivot Tables Analysis" sheetId="3" r:id="rId3"/>
    <sheet name="EDA Summery " sheetId="2" r:id="rId4"/>
    <sheet name="Dashboard" sheetId="5" r:id="rId5"/>
  </sheets>
  <definedNames>
    <definedName name="ExternalData_1" localSheetId="0" hidden="1">Agri_Raw_Data_!$A$1:$I$201</definedName>
    <definedName name="Slicer_SoilType">#N/A</definedName>
    <definedName name="Slicer_Year">#N/A</definedName>
    <definedName name="Slicer_Yield_Category">#N/A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3" i="1" l="1"/>
  <c r="P12" i="1"/>
  <c r="P11" i="1"/>
  <c r="P9" i="1"/>
  <c r="P8" i="1"/>
  <c r="P7" i="1"/>
  <c r="P5" i="1"/>
  <c r="P4" i="1"/>
  <c r="P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064499-29CC-4EA9-A8B5-F5B84AEA1D38}" keepAlive="1" name="Query - agri_data_cleaned" description="Connection to the 'agri_data_cleaned' query in the workbook." type="5" refreshedVersion="8" background="1" saveData="1">
    <dbPr connection="Provider=Microsoft.Mashup.OleDb.1;Data Source=$Workbook$;Location=agri_data_cleaned;Extended Properties=&quot;&quot;" command="SELECT * FROM [agri_data_cleaned]"/>
  </connection>
</connections>
</file>

<file path=xl/sharedStrings.xml><?xml version="1.0" encoding="utf-8"?>
<sst xmlns="http://schemas.openxmlformats.org/spreadsheetml/2006/main" count="1525" uniqueCount="299">
  <si>
    <t>FarmID</t>
  </si>
  <si>
    <t>Year</t>
  </si>
  <si>
    <t>Rainfall_mm</t>
  </si>
  <si>
    <t>Temperature_C</t>
  </si>
  <si>
    <t>Fertilizer_kg/ha</t>
  </si>
  <si>
    <t>Pesticide_L/ha</t>
  </si>
  <si>
    <t>SoilType</t>
  </si>
  <si>
    <t>Yield_Tons/ha</t>
  </si>
  <si>
    <t>Yield_Category</t>
  </si>
  <si>
    <t>Profit_per_Ha</t>
  </si>
  <si>
    <t>Input_Costs</t>
  </si>
  <si>
    <t>ROI_percent</t>
  </si>
  <si>
    <t>Risk_Level</t>
  </si>
  <si>
    <t>F001</t>
  </si>
  <si>
    <t>Clay</t>
  </si>
  <si>
    <t>Medium Yield</t>
  </si>
  <si>
    <t>Medium Risk</t>
  </si>
  <si>
    <t>F002</t>
  </si>
  <si>
    <t>Sandy</t>
  </si>
  <si>
    <t>High Yield</t>
  </si>
  <si>
    <t>Low Risk</t>
  </si>
  <si>
    <t>F003</t>
  </si>
  <si>
    <t>F004</t>
  </si>
  <si>
    <t>Low Yield</t>
  </si>
  <si>
    <t>High Risk</t>
  </si>
  <si>
    <t>F005</t>
  </si>
  <si>
    <t>F006</t>
  </si>
  <si>
    <t>Loam</t>
  </si>
  <si>
    <t>F007</t>
  </si>
  <si>
    <t>F008</t>
  </si>
  <si>
    <t>F009</t>
  </si>
  <si>
    <t>F010</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</si>
  <si>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</si>
  <si>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</si>
  <si>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</si>
  <si>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</si>
  <si>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</si>
  <si>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</si>
  <si>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</si>
  <si>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</si>
  <si>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</si>
  <si>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</si>
  <si>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</si>
  <si>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</si>
  <si>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</si>
  <si>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</si>
  <si>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</si>
  <si>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</si>
  <si>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</si>
  <si>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</si>
  <si>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</si>
  <si>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</si>
  <si>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</si>
  <si>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</si>
  <si>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</si>
  <si>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</si>
  <si>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</si>
  <si>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</si>
  <si>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</si>
  <si>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</si>
  <si>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</si>
  <si>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</si>
  <si>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</si>
  <si>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</si>
  <si>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</si>
  <si>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</si>
  <si>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</si>
  <si>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</si>
  <si>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</si>
  <si>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</si>
  <si>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</si>
  <si>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</si>
  <si>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F051</t>
  </si>
  <si>
    <t>F052</t>
  </si>
  <si>
    <t>F053</t>
  </si>
  <si>
    <t>F054</t>
  </si>
  <si>
    <t>F055</t>
  </si>
  <si>
    <t>F056</t>
  </si>
  <si>
    <t>F057</t>
  </si>
  <si>
    <t>F058</t>
  </si>
  <si>
    <t>F059</t>
  </si>
  <si>
    <t>F060</t>
  </si>
  <si>
    <t>F061</t>
  </si>
  <si>
    <t>F062</t>
  </si>
  <si>
    <t>F063</t>
  </si>
  <si>
    <t>F064</t>
  </si>
  <si>
    <t>F065</t>
  </si>
  <si>
    <t>F066</t>
  </si>
  <si>
    <t>F067</t>
  </si>
  <si>
    <t>F068</t>
  </si>
  <si>
    <t>F069</t>
  </si>
  <si>
    <t>F070</t>
  </si>
  <si>
    <t>F071</t>
  </si>
  <si>
    <t>F072</t>
  </si>
  <si>
    <t>F073</t>
  </si>
  <si>
    <t>F074</t>
  </si>
  <si>
    <t>F075</t>
  </si>
  <si>
    <t>F076</t>
  </si>
  <si>
    <t>F077</t>
  </si>
  <si>
    <t>F078</t>
  </si>
  <si>
    <t>F079</t>
  </si>
  <si>
    <t>F080</t>
  </si>
  <si>
    <t>F081</t>
  </si>
  <si>
    <t>F082</t>
  </si>
  <si>
    <t>F083</t>
  </si>
  <si>
    <t>F084</t>
  </si>
  <si>
    <t>F085</t>
  </si>
  <si>
    <t>F086</t>
  </si>
  <si>
    <t>F087</t>
  </si>
  <si>
    <t>F088</t>
  </si>
  <si>
    <t>F089</t>
  </si>
  <si>
    <t>F090</t>
  </si>
  <si>
    <t>F091</t>
  </si>
  <si>
    <t>F092</t>
  </si>
  <si>
    <t>F093</t>
  </si>
  <si>
    <t>F094</t>
  </si>
  <si>
    <t>F095</t>
  </si>
  <si>
    <t>F096</t>
  </si>
  <si>
    <t>F097</t>
  </si>
  <si>
    <t>F098</t>
  </si>
  <si>
    <t>F099</t>
  </si>
  <si>
    <t>F100</t>
  </si>
  <si>
    <t>F101</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</si>
  <si>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</si>
  <si>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</si>
  <si>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</si>
  <si>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</si>
  <si>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</si>
  <si>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</si>
  <si>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</si>
  <si>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</si>
  <si>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</si>
  <si>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</si>
  <si>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</si>
  <si>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</si>
  <si>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</si>
  <si>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</si>
  <si>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</si>
  <si>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</si>
  <si>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</si>
  <si>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</si>
  <si>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</si>
  <si>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</si>
  <si>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</si>
  <si>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</si>
  <si>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</si>
  <si>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</si>
  <si>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</si>
  <si>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</si>
  <si>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</si>
  <si>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</si>
  <si>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</si>
  <si>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</si>
  <si>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</si>
  <si>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</si>
  <si>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</si>
  <si>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</si>
  <si>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</si>
  <si>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</si>
  <si>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</si>
  <si>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</si>
  <si>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</si>
  <si>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</si>
  <si>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</si>
  <si>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</si>
  <si>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</si>
  <si>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</si>
  <si>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</si>
  <si>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</si>
  <si>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</si>
  <si>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</si>
  <si>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</si>
  <si>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</si>
  <si>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</si>
  <si>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</si>
  <si>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</si>
  <si>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</si>
  <si>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</si>
  <si>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</si>
  <si>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F158</t>
  </si>
  <si>
    <t>F159</t>
  </si>
  <si>
    <t>F160</t>
  </si>
  <si>
    <t>F161</t>
  </si>
  <si>
    <t>F162</t>
  </si>
  <si>
    <t>F163</t>
  </si>
  <si>
    <t>F164</t>
  </si>
  <si>
    <t>F165</t>
  </si>
  <si>
    <t>F166</t>
  </si>
  <si>
    <t>F167</t>
  </si>
  <si>
    <t>F168</t>
  </si>
  <si>
    <t>F169</t>
  </si>
  <si>
    <t>F170</t>
  </si>
  <si>
    <t>F171</t>
  </si>
  <si>
    <t>F172</t>
  </si>
  <si>
    <t>F173</t>
  </si>
  <si>
    <t>F174</t>
  </si>
  <si>
    <t>F175</t>
  </si>
  <si>
    <t>F176</t>
  </si>
  <si>
    <t>F177</t>
  </si>
  <si>
    <t>F178</t>
  </si>
  <si>
    <t>F179</t>
  </si>
  <si>
    <t>F180</t>
  </si>
  <si>
    <t>F181</t>
  </si>
  <si>
    <t>F182</t>
  </si>
  <si>
    <t>F183</t>
  </si>
  <si>
    <t>F184</t>
  </si>
  <si>
    <t>F185</t>
  </si>
  <si>
    <t>F186</t>
  </si>
  <si>
    <t>F187</t>
  </si>
  <si>
    <t>F188</t>
  </si>
  <si>
    <t>F189</t>
  </si>
  <si>
    <t>F190</t>
  </si>
  <si>
    <t>F191</t>
  </si>
  <si>
    <t>F192</t>
  </si>
  <si>
    <t>F193</t>
  </si>
  <si>
    <t>F194</t>
  </si>
  <si>
    <t>F195</t>
  </si>
  <si>
    <t>F196</t>
  </si>
  <si>
    <t>F197</t>
  </si>
  <si>
    <t>F198</t>
  </si>
  <si>
    <t>F199</t>
  </si>
  <si>
    <t>F200</t>
  </si>
  <si>
    <t>Grand Total</t>
  </si>
  <si>
    <t>Average of Yield_Tons/ha</t>
  </si>
  <si>
    <t>Average of Fertilizer_kg/ha</t>
  </si>
  <si>
    <t>Column Labels</t>
  </si>
  <si>
    <t>Total Average of Fertilizer_kg/ha</t>
  </si>
  <si>
    <t>Total Average of Yield_Tons/ha</t>
  </si>
  <si>
    <t>Soil Type</t>
  </si>
  <si>
    <t>Yield Category</t>
  </si>
  <si>
    <t>Average of Rainfall_mm</t>
  </si>
  <si>
    <t>Average of Temperature_C</t>
  </si>
  <si>
    <t>Data Aggregation: Summarize the data by SoilType. Calculate the average rainfall, average temperature, and average fertilizer usage for each soil type.</t>
  </si>
  <si>
    <t xml:space="preserve">=AVERAGEIF($G:$G,"Clay",$C:$C)   → Avg Rainfall for Clay  </t>
  </si>
  <si>
    <t xml:space="preserve">=AVERAGEIF($G:$G,"Clay",$E:$E)   → Avg Fertilizer for Clay  </t>
  </si>
  <si>
    <t>=AVERAGEIF($G:$G,"Clay",$D:$D)   → Avg Temperature for Clay</t>
  </si>
  <si>
    <t xml:space="preserve">=AVERAGEIF($G:$G,"Loam",$C:$C)   → Rainfall  </t>
  </si>
  <si>
    <t xml:space="preserve">=AVERAGEIF($G:$G,"Loam",$D:$D)   → Temperature  </t>
  </si>
  <si>
    <t xml:space="preserve">=AVERAGEIF($G:$G,"Loam",$E:$E)   → Fertilizer  </t>
  </si>
  <si>
    <t xml:space="preserve">=AVERAGEIF($G:$G,"Sandy",$C:$C)  → Rainfall  </t>
  </si>
  <si>
    <t xml:space="preserve">=AVERAGEIF($G:$G,"Sandy",$D:$D)  → Temperature  </t>
  </si>
  <si>
    <t xml:space="preserve">=AVERAGEIF($G:$G,"Sandy",$E:$E)  → Fertilizer  </t>
  </si>
  <si>
    <t>What is the average yield for each SoilType?</t>
  </si>
  <si>
    <r>
      <t>Clay and Sandy</t>
    </r>
    <r>
      <rPr>
        <sz val="11"/>
        <color theme="1"/>
        <rFont val="Calibri"/>
        <family val="2"/>
        <scheme val="minor"/>
      </rPr>
      <t xml:space="preserve"> soils are equally the most productive (~5.08 Tons/ha).</t>
    </r>
  </si>
  <si>
    <r>
      <t>Loam</t>
    </r>
    <r>
      <rPr>
        <sz val="11"/>
        <color theme="1"/>
        <rFont val="Calibri"/>
        <family val="2"/>
        <scheme val="minor"/>
      </rPr>
      <t xml:space="preserve"> is slightly less productive (~4.98 Tons/ha).</t>
    </r>
  </si>
  <si>
    <t>Average Wheat Yield (Tons/ha) by Soil Type</t>
  </si>
  <si>
    <t>Which Yield_Category had the highest average Fertilizer_kg/ha?</t>
  </si>
  <si>
    <t>Farms in the High Yield category applied the highest average fertilizer (≈218 kg/ha).</t>
  </si>
  <si>
    <t>Average Fertilizer Usage (kg/ha) by Yield Category</t>
  </si>
  <si>
    <t>▪ What was the average yield per year, broken down by SoilType?</t>
  </si>
  <si>
    <t>Insights</t>
  </si>
  <si>
    <r>
      <t xml:space="preserve">In most years, </t>
    </r>
    <r>
      <rPr>
        <b/>
        <sz val="11"/>
        <color theme="1"/>
        <rFont val="Calibri"/>
        <family val="2"/>
        <scheme val="minor"/>
      </rPr>
      <t>Clay and Sandy soils</t>
    </r>
    <r>
      <rPr>
        <sz val="11"/>
        <color theme="1"/>
        <rFont val="Calibri"/>
        <family val="2"/>
        <scheme val="minor"/>
      </rPr>
      <t xml:space="preserve"> performed strongly.</t>
    </r>
  </si>
  <si>
    <r>
      <t xml:space="preserve">In </t>
    </r>
    <r>
      <rPr>
        <b/>
        <sz val="11"/>
        <color theme="1"/>
        <rFont val="Calibri"/>
        <family val="2"/>
        <scheme val="minor"/>
      </rPr>
      <t>2024, Loam</t>
    </r>
    <r>
      <rPr>
        <sz val="11"/>
        <color theme="1"/>
        <rFont val="Calibri"/>
        <family val="2"/>
        <scheme val="minor"/>
      </rPr>
      <t xml:space="preserve"> gave the highest average yield (6.23 Tons/ha).</t>
    </r>
  </si>
  <si>
    <t>Sandy soil is more variable (high in 2018, 2022; low in 2023).</t>
  </si>
  <si>
    <t>Average Yield per Year, broken down by SoilType</t>
  </si>
  <si>
    <t>Average Rainfall, Temperature, and Fertilizer Usage by Soil Type</t>
  </si>
  <si>
    <t>▪ Which SoilType appears to be the most productive? Provide data to support your conclusion.</t>
  </si>
  <si>
    <r>
      <t>Clay</t>
    </r>
    <r>
      <rPr>
        <sz val="11"/>
        <color theme="1"/>
        <rFont val="Calibri"/>
        <family val="2"/>
        <scheme val="minor"/>
      </rPr>
      <t xml:space="preserve"> → </t>
    </r>
    <r>
      <rPr>
        <b/>
        <sz val="11"/>
        <color theme="1"/>
        <rFont val="Calibri"/>
        <family val="2"/>
        <scheme val="minor"/>
      </rPr>
      <t>5.08 Tons/ha</t>
    </r>
  </si>
  <si>
    <r>
      <t>Sandy</t>
    </r>
    <r>
      <rPr>
        <sz val="11"/>
        <color theme="1"/>
        <rFont val="Calibri"/>
        <family val="2"/>
        <scheme val="minor"/>
      </rPr>
      <t xml:space="preserve"> → </t>
    </r>
    <r>
      <rPr>
        <b/>
        <sz val="11"/>
        <color theme="1"/>
        <rFont val="Calibri"/>
        <family val="2"/>
        <scheme val="minor"/>
      </rPr>
      <t>5.08 Tons/ha</t>
    </r>
  </si>
  <si>
    <r>
      <t>Loam</t>
    </r>
    <r>
      <rPr>
        <sz val="11"/>
        <color theme="1"/>
        <rFont val="Calibri"/>
        <family val="2"/>
        <scheme val="minor"/>
      </rPr>
      <t xml:space="preserve"> → </t>
    </r>
    <r>
      <rPr>
        <b/>
        <sz val="11"/>
        <color theme="1"/>
        <rFont val="Calibri"/>
        <family val="2"/>
        <scheme val="minor"/>
      </rPr>
      <t>4.98 Tons/ha</t>
    </r>
  </si>
  <si>
    <t>Average Yield By SOIL Type (from data)</t>
  </si>
  <si>
    <t>Conclusion</t>
  </si>
  <si>
    <r>
      <t>Clay and Sandy soils are the most productive</t>
    </r>
    <r>
      <rPr>
        <sz val="11"/>
        <color theme="1"/>
        <rFont val="Calibri"/>
        <family val="2"/>
        <scheme val="minor"/>
      </rPr>
      <t xml:space="preserve">, each giving an average yield of about </t>
    </r>
    <r>
      <rPr>
        <b/>
        <sz val="11"/>
        <color theme="1"/>
        <rFont val="Calibri"/>
        <family val="2"/>
        <scheme val="minor"/>
      </rPr>
      <t>5.08 Tons/ha</t>
    </r>
    <r>
      <rPr>
        <sz val="11"/>
        <color theme="1"/>
        <rFont val="Calibri"/>
        <family val="2"/>
        <scheme val="minor"/>
      </rPr>
      <t>.</t>
    </r>
  </si>
  <si>
    <r>
      <t>Loam soil is slightly less productive</t>
    </r>
    <r>
      <rPr>
        <sz val="11"/>
        <color theme="1"/>
        <rFont val="Calibri"/>
        <family val="2"/>
        <scheme val="minor"/>
      </rPr>
      <t xml:space="preserve">, with an average yield of </t>
    </r>
    <r>
      <rPr>
        <b/>
        <sz val="11"/>
        <color theme="1"/>
        <rFont val="Calibri"/>
        <family val="2"/>
        <scheme val="minor"/>
      </rPr>
      <t>4.98 Tons/ha</t>
    </r>
    <r>
      <rPr>
        <sz val="11"/>
        <color theme="1"/>
        <rFont val="Calibri"/>
        <family val="2"/>
        <scheme val="minor"/>
      </rPr>
      <t>.</t>
    </r>
  </si>
  <si>
    <r>
      <t xml:space="preserve"> Therefore, </t>
    </r>
    <r>
      <rPr>
        <b/>
        <sz val="11"/>
        <color theme="1"/>
        <rFont val="Calibri"/>
        <family val="2"/>
        <scheme val="minor"/>
      </rPr>
      <t>Clay and Sandy soil types appear to be the most productive</t>
    </r>
    <r>
      <rPr>
        <sz val="11"/>
        <color theme="1"/>
        <rFont val="Calibri"/>
        <family val="2"/>
        <scheme val="minor"/>
      </rPr>
      <t xml:space="preserve"> based on average wheat yields in this dataset.</t>
    </r>
  </si>
  <si>
    <t>▪ What is the relationship between Fertilizer_kg/ha and Yield_Tons/ha? Do higher fertilizer amounts consistently lead to higher yields?</t>
  </si>
  <si>
    <t>Fertilizer Usage by Yield Category</t>
  </si>
  <si>
    <r>
      <t>High Yield farms</t>
    </r>
    <r>
      <rPr>
        <sz val="11"/>
        <color theme="1"/>
        <rFont val="Calibri"/>
        <family val="2"/>
        <scheme val="minor"/>
      </rPr>
      <t xml:space="preserve"> → used the most fertilizer, </t>
    </r>
    <r>
      <rPr>
        <b/>
        <sz val="11"/>
        <color theme="1"/>
        <rFont val="Calibri"/>
        <family val="2"/>
        <scheme val="minor"/>
      </rPr>
      <t>~218 kg/ha</t>
    </r>
  </si>
  <si>
    <r>
      <t>Medium Yield farms</t>
    </r>
    <r>
      <rPr>
        <sz val="11"/>
        <color theme="1"/>
        <rFont val="Calibri"/>
        <family val="2"/>
        <scheme val="minor"/>
      </rPr>
      <t xml:space="preserve"> → used about </t>
    </r>
    <r>
      <rPr>
        <b/>
        <sz val="11"/>
        <color theme="1"/>
        <rFont val="Calibri"/>
        <family val="2"/>
        <scheme val="minor"/>
      </rPr>
      <t>~182 kg/ha</t>
    </r>
  </si>
  <si>
    <r>
      <t>Low Yield farms</t>
    </r>
    <r>
      <rPr>
        <sz val="11"/>
        <color theme="1"/>
        <rFont val="Calibri"/>
        <family val="2"/>
        <scheme val="minor"/>
      </rPr>
      <t xml:space="preserve"> → used the least, </t>
    </r>
    <r>
      <rPr>
        <b/>
        <sz val="11"/>
        <color theme="1"/>
        <rFont val="Calibri"/>
        <family val="2"/>
        <scheme val="minor"/>
      </rPr>
      <t>~157 kg/ha</t>
    </r>
  </si>
  <si>
    <r>
      <t xml:space="preserve">There </t>
    </r>
    <r>
      <rPr>
        <b/>
        <sz val="11"/>
        <color theme="1"/>
        <rFont val="Calibri"/>
        <family val="2"/>
        <scheme val="minor"/>
      </rPr>
      <t>is a positive relationship</t>
    </r>
    <r>
      <rPr>
        <sz val="11"/>
        <color theme="1"/>
        <rFont val="Calibri"/>
        <family val="2"/>
        <scheme val="minor"/>
      </rPr>
      <t xml:space="preserve"> → higher fertilizer usage is </t>
    </r>
    <r>
      <rPr>
        <b/>
        <sz val="11"/>
        <color theme="1"/>
        <rFont val="Calibri"/>
        <family val="2"/>
        <scheme val="minor"/>
      </rPr>
      <t>generally linked with higher yields</t>
    </r>
    <r>
      <rPr>
        <sz val="11"/>
        <color theme="1"/>
        <rFont val="Calibri"/>
        <family val="2"/>
        <scheme val="minor"/>
      </rPr>
      <t>.</t>
    </r>
  </si>
  <si>
    <r>
      <t xml:space="preserve">However, it’s </t>
    </r>
    <r>
      <rPr>
        <b/>
        <sz val="11"/>
        <color theme="1"/>
        <rFont val="Calibri"/>
        <family val="2"/>
        <scheme val="minor"/>
      </rPr>
      <t>not perfectly consistent</t>
    </r>
    <r>
      <rPr>
        <sz val="11"/>
        <color theme="1"/>
        <rFont val="Calibri"/>
        <family val="2"/>
        <scheme val="minor"/>
      </rPr>
      <t>:</t>
    </r>
  </si>
  <si>
    <t>Some farms with medium fertilizer levels also achieved good yields.</t>
  </si>
  <si>
    <t>Soil type, rainfall, and temperature strongly influence how effective fertilizer is.</t>
  </si>
  <si>
    <t xml:space="preserve"> Relationship Explained</t>
  </si>
  <si>
    <t>▪ Are there any other variables that seem to have a strong impact on yield?</t>
  </si>
  <si>
    <t>Key Variables Impacting Yield</t>
  </si>
  <si>
    <t>1. Rainfall (mm)</t>
  </si>
  <si>
    <r>
      <t xml:space="preserve">Farms with </t>
    </r>
    <r>
      <rPr>
        <b/>
        <sz val="11"/>
        <color theme="1"/>
        <rFont val="Calibri"/>
        <family val="2"/>
        <scheme val="minor"/>
      </rPr>
      <t>600–700 mm rainfall</t>
    </r>
    <r>
      <rPr>
        <sz val="11"/>
        <color theme="1"/>
        <rFont val="Calibri"/>
        <family val="2"/>
        <scheme val="minor"/>
      </rPr>
      <t xml:space="preserve"> generally showed </t>
    </r>
    <r>
      <rPr>
        <b/>
        <sz val="11"/>
        <color theme="1"/>
        <rFont val="Calibri"/>
        <family val="2"/>
        <scheme val="minor"/>
      </rPr>
      <t>higher yields</t>
    </r>
    <r>
      <rPr>
        <sz val="11"/>
        <color theme="1"/>
        <rFont val="Calibri"/>
        <family val="2"/>
        <scheme val="minor"/>
      </rPr>
      <t>.</t>
    </r>
  </si>
  <si>
    <t>Too little or too much rainfall reduced yields.</t>
  </si>
  <si>
    <t>2. Temperature (°C)</t>
  </si>
  <si>
    <r>
      <t xml:space="preserve">Yields were strongest when the </t>
    </r>
    <r>
      <rPr>
        <b/>
        <sz val="11"/>
        <color theme="1"/>
        <rFont val="Calibri"/>
        <family val="2"/>
        <scheme val="minor"/>
      </rPr>
      <t>average temperature was between 20–22°C</t>
    </r>
    <r>
      <rPr>
        <sz val="11"/>
        <color theme="1"/>
        <rFont val="Calibri"/>
        <family val="2"/>
        <scheme val="minor"/>
      </rPr>
      <t>.</t>
    </r>
  </si>
  <si>
    <r>
      <t xml:space="preserve">Higher temperatures (&gt;24°C) were often linked to </t>
    </r>
    <r>
      <rPr>
        <b/>
        <sz val="11"/>
        <color theme="1"/>
        <rFont val="Calibri"/>
        <family val="2"/>
        <scheme val="minor"/>
      </rPr>
      <t>lower yields</t>
    </r>
    <r>
      <rPr>
        <sz val="11"/>
        <color theme="1"/>
        <rFont val="Calibri"/>
        <family val="2"/>
        <scheme val="minor"/>
      </rPr>
      <t>.</t>
    </r>
  </si>
  <si>
    <t>3. Soil Type</t>
  </si>
  <si>
    <r>
      <t>Clay and Sandy soils</t>
    </r>
    <r>
      <rPr>
        <sz val="11"/>
        <color theme="1"/>
        <rFont val="Calibri"/>
        <family val="2"/>
        <scheme val="minor"/>
      </rPr>
      <t xml:space="preserve"> produced the highest average yields (~5.08 Tons/ha).</t>
    </r>
  </si>
  <si>
    <t>Loam was slightly lower (~4.98 Tons/ha).</t>
  </si>
  <si>
    <r>
      <t xml:space="preserve"> This makes rainfall a </t>
    </r>
    <r>
      <rPr>
        <b/>
        <sz val="11"/>
        <color theme="1"/>
        <rFont val="Calibri"/>
        <family val="2"/>
        <scheme val="minor"/>
      </rPr>
      <t>critical environmental factor</t>
    </r>
    <r>
      <rPr>
        <sz val="11"/>
        <color theme="1"/>
        <rFont val="Calibri"/>
        <family val="2"/>
        <scheme val="minor"/>
      </rPr>
      <t>.</t>
    </r>
  </si>
  <si>
    <t xml:space="preserve"> Temperature stability is important for wheat productivity.</t>
  </si>
  <si>
    <t>Summary</t>
  </si>
  <si>
    <r>
      <t>Most Productive Soil Types:</t>
    </r>
    <r>
      <rPr>
        <sz val="11"/>
        <color theme="1"/>
        <rFont val="Calibri"/>
        <family val="2"/>
        <scheme val="minor"/>
      </rPr>
      <t xml:space="preserve"> Clay &amp; Sandy (~5.08 Tons/ha each).</t>
    </r>
  </si>
  <si>
    <r>
      <t>Fertilizer Relationship:</t>
    </r>
    <r>
      <rPr>
        <sz val="11"/>
        <color theme="1"/>
        <rFont val="Calibri"/>
        <family val="2"/>
        <scheme val="minor"/>
      </rPr>
      <t xml:space="preserve"> Higher fertilizer use (200–220 kg/ha) is generally linked with higher yields but not consistently.</t>
    </r>
  </si>
  <si>
    <r>
      <t>Other Variables:</t>
    </r>
    <r>
      <rPr>
        <sz val="11"/>
        <color theme="1"/>
        <rFont val="Calibri"/>
        <family val="2"/>
        <scheme val="minor"/>
      </rPr>
      <t xml:space="preserve"> Rainfall (600–700 mm) and Temperature (20–22°C) strongly affect yield.</t>
    </r>
  </si>
  <si>
    <t>Recommendations</t>
  </si>
  <si>
    <r>
      <t xml:space="preserve">1. Prioritize </t>
    </r>
    <r>
      <rPr>
        <b/>
        <sz val="11"/>
        <color theme="1"/>
        <rFont val="Calibri"/>
        <family val="2"/>
        <scheme val="minor"/>
      </rPr>
      <t>Clay and Sandy soils</t>
    </r>
    <r>
      <rPr>
        <sz val="11"/>
        <color theme="1"/>
        <rFont val="Calibri"/>
        <family val="2"/>
        <scheme val="minor"/>
      </rPr>
      <t xml:space="preserve"> for wheat production; apply soil management techniques to improve Loam yields.</t>
    </r>
  </si>
  <si>
    <r>
      <t>2. Optimize fertilizer use</t>
    </r>
    <r>
      <rPr>
        <sz val="11"/>
        <color theme="1"/>
        <rFont val="Calibri"/>
        <family val="2"/>
        <scheme val="minor"/>
      </rPr>
      <t xml:space="preserve"> (~200–220 kg/ha) to balance cost and yield.</t>
    </r>
  </si>
  <si>
    <r>
      <t>3. Monitor rainfall and temperature</t>
    </r>
    <r>
      <rPr>
        <sz val="11"/>
        <color theme="1"/>
        <rFont val="Calibri"/>
        <family val="2"/>
        <scheme val="minor"/>
      </rPr>
      <t xml:space="preserve"> closely; use irrigation or crop scheduling for climate-smart farming.</t>
    </r>
  </si>
  <si>
    <r>
      <t xml:space="preserve">4. Develop </t>
    </r>
    <r>
      <rPr>
        <b/>
        <sz val="11"/>
        <color theme="1"/>
        <rFont val="Calibri"/>
        <family val="2"/>
        <scheme val="minor"/>
      </rPr>
      <t>soil-specific farming strategies</t>
    </r>
    <r>
      <rPr>
        <sz val="11"/>
        <color theme="1"/>
        <rFont val="Calibri"/>
        <family val="2"/>
        <scheme val="minor"/>
      </rPr>
      <t xml:space="preserve"> to maximize yield efficiency.</t>
    </r>
  </si>
  <si>
    <r>
      <t xml:space="preserve">5. Extend analysis to </t>
    </r>
    <r>
      <rPr>
        <b/>
        <sz val="11"/>
        <color theme="1"/>
        <rFont val="Calibri"/>
        <family val="2"/>
        <scheme val="minor"/>
      </rPr>
      <t>pesticide use &amp; ROI %</t>
    </r>
    <r>
      <rPr>
        <sz val="11"/>
        <color theme="1"/>
        <rFont val="Calibri"/>
        <family val="2"/>
        <scheme val="minor"/>
      </rPr>
      <t xml:space="preserve"> for better profitability insights.</t>
    </r>
  </si>
  <si>
    <t>Report &amp;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</si>
</sst>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ont>
    <font>
      <b/>
      <sz val="13.5"/>
      <color theme="1"/>
      <name val="Calibri"/>
      <family val="2"/>
      <scheme val="minor"/>
    </font>
    <font>
      <b/>
      <sz val="12"/>
      <color theme="1"/>
      <name val="Calibri"/>
      <family val="2"/>
      <scheme val="minor"/>
    </font>
    <font>
      <sz val="12"/>
      <color theme="1"/>
      <name val="Calibri"/>
      <family val="2"/>
      <scheme val="minor"/>
    </font>
    <font>
      <sz val="18"/>
      <color theme="1"/>
      <name val="Calibri"/>
      <family val="2"/>
      <scheme val="minor"/>
    </font>
  </fonts>
  <fills count="4">
    <fill>
      <patternFill patternType="none"/>
    </fill>
    <fill>
      <patternFill patternType="gray125"/>
    </fill>
    <fill>
      <patternFill patternType="solid">
        <fgColor rgb="FFC6EFCE"/>
        <bgColor rgb="FFC6EFCE"/>
      </patternFill>
    </fill>
    <fill>
      <patternFill patternType="solid">
        <fgColor theme="9"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9">
    <xf numFmtId="0" fontId="0" fillId="0" borderId="0" xfId="0"/>
    <xf numFmtId="0" fontId="2" fillId="0" borderId="1" xfId="0" applyFont="1" applyBorder="1" applyAlignment="1">
      <alignment horizontal="center" vertical="top"/>
    </xf>
    <xf numFmtId="0" fontId="2" fillId="2" borderId="0" xfId="0" applyFont="1" applyFill="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1" fillId="3" borderId="0" xfId="0" applyFont="1" applyFill="1"/>
    <xf numFmtId="0" fontId="0" fillId="3" borderId="0" xfId="0" applyFill="1"/>
    <xf numFmtId="0" fontId="0" fillId="0" borderId="0" xfId="0" applyAlignment="1">
      <alignment horizontal="left" vertical="center" indent="1"/>
    </xf>
    <xf numFmtId="0" fontId="3" fillId="3" borderId="0" xfId="0" applyFont="1" applyFill="1" applyAlignment="1">
      <alignment vertical="center"/>
    </xf>
    <xf numFmtId="0" fontId="1" fillId="0" borderId="0" xfId="0" applyFont="1" applyAlignment="1">
      <alignment horizontal="left" vertical="center" indent="1"/>
    </xf>
    <xf numFmtId="0" fontId="1" fillId="0" borderId="0" xfId="0" applyFont="1" applyAlignment="1">
      <alignment vertical="center"/>
    </xf>
    <xf numFmtId="0" fontId="0" fillId="0" borderId="0" xfId="0" applyFont="1"/>
    <xf numFmtId="0" fontId="4" fillId="0" borderId="0" xfId="0" applyFont="1" applyAlignment="1">
      <alignment vertical="center"/>
    </xf>
    <xf numFmtId="0" fontId="5" fillId="0" borderId="0" xfId="0" applyFont="1"/>
    <xf numFmtId="0" fontId="0" fillId="0" borderId="0" xfId="0" applyAlignment="1">
      <alignment horizontal="left" vertical="center" indent="2"/>
    </xf>
    <xf numFmtId="0" fontId="1" fillId="0" borderId="0" xfId="0" applyFont="1" applyAlignment="1">
      <alignment horizontal="left" vertical="center" indent="2"/>
    </xf>
    <xf numFmtId="0" fontId="6" fillId="3" borderId="0" xfId="0" applyFont="1" applyFill="1"/>
  </cellXfs>
  <cellStyles count="1">
    <cellStyle name="Normal" xfId="0" builtinId="0"/>
  </cellStyles>
  <dxfs count="6">
    <dxf>
      <numFmt numFmtId="0" formatCode="General"/>
    </dxf>
    <dxf>
      <numFmt numFmtId="0" formatCode="General"/>
    </dxf>
    <dxf>
      <numFmt numFmtId="0" formatCode="General"/>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Comparison of Average Yield across Soil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Lit>
              <c:ptCount val="3"/>
              <c:pt idx="0">
                <c:v>Clay</c:v>
              </c:pt>
              <c:pt idx="1">
                <c:v>Loam</c:v>
              </c:pt>
              <c:pt idx="2">
                <c:v>Sandy</c:v>
              </c:pt>
            </c:strLit>
          </c:cat>
          <c:val>
            <c:numLit>
              <c:formatCode>General</c:formatCode>
              <c:ptCount val="3"/>
              <c:pt idx="0">
                <c:v>5.0829166143243443</c:v>
              </c:pt>
              <c:pt idx="1">
                <c:v>4.9802752030231874</c:v>
              </c:pt>
              <c:pt idx="2">
                <c:v>5.0791907682218396</c:v>
              </c:pt>
            </c:numLit>
          </c:val>
          <c:extLst>
            <c:ext xmlns:c16="http://schemas.microsoft.com/office/drawing/2014/chart" uri="{C3380CC4-5D6E-409C-BE32-E72D297353CC}">
              <c16:uniqueId val="{00000000-F731-47B1-9440-37E95EFFC8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  Crop Yield Forecasting.xlsx]Pivot Tables Analysis!PivotTable15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Comparison of Key Growing Conditions Across Soil Types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3"/>
          <c:order val="0"/>
          <c:tx>
            <c:strRef>
              <c:f>'Pivot Tables Analysis'!$B$78</c:f>
              <c:strCache>
                <c:ptCount val="1"/>
                <c:pt idx="0">
                  <c:v>Average of Rainfall_mm</c:v>
                </c:pt>
              </c:strCache>
            </c:strRef>
          </c:tx>
          <c:invertIfNegative val="0"/>
          <c:cat>
            <c:strRef>
              <c:f>'Pivot Tables Analysis'!$A$79:$A$82</c:f>
              <c:strCache>
                <c:ptCount val="3"/>
                <c:pt idx="0">
                  <c:v>Clay</c:v>
                </c:pt>
                <c:pt idx="1">
                  <c:v>Loam</c:v>
                </c:pt>
                <c:pt idx="2">
                  <c:v>Sandy</c:v>
                </c:pt>
              </c:strCache>
            </c:strRef>
          </c:cat>
          <c:val>
            <c:numRef>
              <c:f>'Pivot Tables Analysis'!$B$79:$B$82</c:f>
              <c:numCache>
                <c:formatCode>General</c:formatCode>
                <c:ptCount val="3"/>
                <c:pt idx="0">
                  <c:v>616.63246866029772</c:v>
                </c:pt>
                <c:pt idx="1">
                  <c:v>611.31595373413541</c:v>
                </c:pt>
                <c:pt idx="2">
                  <c:v>619.23945662028564</c:v>
                </c:pt>
              </c:numCache>
            </c:numRef>
          </c:val>
          <c:extLst>
            <c:ext xmlns:c16="http://schemas.microsoft.com/office/drawing/2014/chart" uri="{C3380CC4-5D6E-409C-BE32-E72D297353CC}">
              <c16:uniqueId val="{0000000D-8326-4511-A3C9-E17B7468F1DD}"/>
            </c:ext>
          </c:extLst>
        </c:ser>
        <c:ser>
          <c:idx val="4"/>
          <c:order val="1"/>
          <c:tx>
            <c:strRef>
              <c:f>'Pivot Tables Analysis'!$C$78</c:f>
              <c:strCache>
                <c:ptCount val="1"/>
                <c:pt idx="0">
                  <c:v>Average of Temperature_C</c:v>
                </c:pt>
              </c:strCache>
            </c:strRef>
          </c:tx>
          <c:invertIfNegative val="0"/>
          <c:cat>
            <c:strRef>
              <c:f>'Pivot Tables Analysis'!$A$79:$A$82</c:f>
              <c:strCache>
                <c:ptCount val="3"/>
                <c:pt idx="0">
                  <c:v>Clay</c:v>
                </c:pt>
                <c:pt idx="1">
                  <c:v>Loam</c:v>
                </c:pt>
                <c:pt idx="2">
                  <c:v>Sandy</c:v>
                </c:pt>
              </c:strCache>
            </c:strRef>
          </c:cat>
          <c:val>
            <c:numRef>
              <c:f>'Pivot Tables Analysis'!$C$79:$C$82</c:f>
              <c:numCache>
                <c:formatCode>General</c:formatCode>
                <c:ptCount val="3"/>
                <c:pt idx="0">
                  <c:v>21.706329700946632</c:v>
                </c:pt>
                <c:pt idx="1">
                  <c:v>21.996100267603865</c:v>
                </c:pt>
                <c:pt idx="2">
                  <c:v>21.709304346485659</c:v>
                </c:pt>
              </c:numCache>
            </c:numRef>
          </c:val>
          <c:extLst>
            <c:ext xmlns:c16="http://schemas.microsoft.com/office/drawing/2014/chart" uri="{C3380CC4-5D6E-409C-BE32-E72D297353CC}">
              <c16:uniqueId val="{0000000E-8326-4511-A3C9-E17B7468F1DD}"/>
            </c:ext>
          </c:extLst>
        </c:ser>
        <c:ser>
          <c:idx val="5"/>
          <c:order val="2"/>
          <c:tx>
            <c:strRef>
              <c:f>'Pivot Tables Analysis'!$D$78</c:f>
              <c:strCache>
                <c:ptCount val="1"/>
                <c:pt idx="0">
                  <c:v>Average of Fertilizer_kg/ha</c:v>
                </c:pt>
              </c:strCache>
            </c:strRef>
          </c:tx>
          <c:invertIfNegative val="0"/>
          <c:cat>
            <c:strRef>
              <c:f>'Pivot Tables Analysis'!$A$79:$A$82</c:f>
              <c:strCache>
                <c:ptCount val="3"/>
                <c:pt idx="0">
                  <c:v>Clay</c:v>
                </c:pt>
                <c:pt idx="1">
                  <c:v>Loam</c:v>
                </c:pt>
                <c:pt idx="2">
                  <c:v>Sandy</c:v>
                </c:pt>
              </c:strCache>
            </c:strRef>
          </c:cat>
          <c:val>
            <c:numRef>
              <c:f>'Pivot Tables Analysis'!$D$79:$D$82</c:f>
              <c:numCache>
                <c:formatCode>General</c:formatCode>
                <c:ptCount val="3"/>
                <c:pt idx="0">
                  <c:v>196.16694566425517</c:v>
                </c:pt>
                <c:pt idx="1">
                  <c:v>199.38734584070568</c:v>
                </c:pt>
                <c:pt idx="2">
                  <c:v>192.50498189597442</c:v>
                </c:pt>
              </c:numCache>
            </c:numRef>
          </c:val>
          <c:extLst>
            <c:ext xmlns:c16="http://schemas.microsoft.com/office/drawing/2014/chart" uri="{C3380CC4-5D6E-409C-BE32-E72D297353CC}">
              <c16:uniqueId val="{0000000F-8326-4511-A3C9-E17B7468F1DD}"/>
            </c:ext>
          </c:extLst>
        </c:ser>
        <c:dLbls>
          <c:showLegendKey val="0"/>
          <c:showVal val="0"/>
          <c:showCatName val="0"/>
          <c:showSerName val="0"/>
          <c:showPercent val="0"/>
          <c:showBubbleSize val="0"/>
        </c:dLbls>
        <c:gapWidth val="219"/>
        <c:axId val="1353584448"/>
        <c:axId val="1353585888"/>
      </c:barChart>
      <c:catAx>
        <c:axId val="135358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85888"/>
        <c:crosses val="autoZero"/>
        <c:auto val="1"/>
        <c:lblAlgn val="ctr"/>
        <c:lblOffset val="100"/>
        <c:noMultiLvlLbl val="0"/>
      </c:catAx>
      <c:valAx>
        <c:axId val="135358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844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Fertilizer Usage Across Yield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273115471964966E-2"/>
          <c:y val="0.1277398817644384"/>
          <c:w val="0.85935090367590061"/>
          <c:h val="0.72583780028860645"/>
        </c:manualLayout>
      </c:layout>
      <c:barChart>
        <c:barDir val="col"/>
        <c:grouping val="clustered"/>
        <c:varyColors val="0"/>
        <c:ser>
          <c:idx val="0"/>
          <c:order val="0"/>
          <c:tx>
            <c:v>Total</c:v>
          </c:tx>
          <c:spPr>
            <a:solidFill>
              <a:schemeClr val="accent1"/>
            </a:solidFill>
            <a:ln>
              <a:noFill/>
            </a:ln>
            <a:effectLst/>
          </c:spPr>
          <c:invertIfNegative val="0"/>
          <c:cat>
            <c:strLit>
              <c:ptCount val="3"/>
              <c:pt idx="0">
                <c:v>High Yield</c:v>
              </c:pt>
              <c:pt idx="1">
                <c:v>Low Yield</c:v>
              </c:pt>
              <c:pt idx="2">
                <c:v>Medium Yield</c:v>
              </c:pt>
            </c:strLit>
          </c:cat>
          <c:val>
            <c:numLit>
              <c:formatCode>General</c:formatCode>
              <c:ptCount val="3"/>
              <c:pt idx="0">
                <c:v>217.76334403854582</c:v>
              </c:pt>
              <c:pt idx="1">
                <c:v>156.5218962913564</c:v>
              </c:pt>
              <c:pt idx="2">
                <c:v>181.93846036677095</c:v>
              </c:pt>
            </c:numLit>
          </c:val>
          <c:extLst>
            <c:ext xmlns:c16="http://schemas.microsoft.com/office/drawing/2014/chart" uri="{C3380CC4-5D6E-409C-BE32-E72D297353CC}">
              <c16:uniqueId val="{00000000-47B0-46B8-924D-42211E039C35}"/>
            </c:ext>
          </c:extLst>
        </c:ser>
        <c:dLbls>
          <c:showLegendKey val="0"/>
          <c:showVal val="0"/>
          <c:showCatName val="0"/>
          <c:showSerName val="0"/>
          <c:showPercent val="0"/>
          <c:showBubbleSize val="0"/>
        </c:dLbls>
        <c:gapWidth val="219"/>
        <c:overlap val="-27"/>
        <c:axId val="465766400"/>
        <c:axId val="465767360"/>
      </c:barChart>
      <c:catAx>
        <c:axId val="46576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67360"/>
        <c:crosses val="autoZero"/>
        <c:auto val="1"/>
        <c:lblAlgn val="ctr"/>
        <c:lblOffset val="100"/>
        <c:noMultiLvlLbl val="0"/>
      </c:catAx>
      <c:valAx>
        <c:axId val="46576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6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  Crop Yield Forecasting.xlsx]Pivot Tables Analysis!PivotTable14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Yearly Wheat Yield Trends by Soil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Analysis'!$B$40:$B$42</c:f>
              <c:strCache>
                <c:ptCount val="1"/>
                <c:pt idx="0">
                  <c:v>Clay - Average of Yield_Tons/ha</c:v>
                </c:pt>
              </c:strCache>
            </c:strRef>
          </c:tx>
          <c:spPr>
            <a:solidFill>
              <a:schemeClr val="accent1"/>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Analysis'!$B$43:$B$53</c:f>
              <c:numCache>
                <c:formatCode>General</c:formatCode>
                <c:ptCount val="10"/>
                <c:pt idx="0">
                  <c:v>4.3563729907413649</c:v>
                </c:pt>
                <c:pt idx="1">
                  <c:v>5.1153761229453094</c:v>
                </c:pt>
                <c:pt idx="2">
                  <c:v>5.7675742548358553</c:v>
                </c:pt>
                <c:pt idx="3">
                  <c:v>5.7588180740180235</c:v>
                </c:pt>
                <c:pt idx="4">
                  <c:v>5.6236327444081375</c:v>
                </c:pt>
                <c:pt idx="5">
                  <c:v>5.7547773262614568</c:v>
                </c:pt>
                <c:pt idx="6">
                  <c:v>4.5026317433119694</c:v>
                </c:pt>
                <c:pt idx="7">
                  <c:v>4.9967407265351067</c:v>
                </c:pt>
                <c:pt idx="8">
                  <c:v>4.8370815471690953</c:v>
                </c:pt>
                <c:pt idx="9">
                  <c:v>4.1904623527951896</c:v>
                </c:pt>
              </c:numCache>
            </c:numRef>
          </c:val>
          <c:extLst>
            <c:ext xmlns:c16="http://schemas.microsoft.com/office/drawing/2014/chart" uri="{C3380CC4-5D6E-409C-BE32-E72D297353CC}">
              <c16:uniqueId val="{00000000-FDF0-4330-8FA2-C9F097F3B00D}"/>
            </c:ext>
          </c:extLst>
        </c:ser>
        <c:ser>
          <c:idx val="1"/>
          <c:order val="1"/>
          <c:tx>
            <c:strRef>
              <c:f>'Pivot Tables Analysis'!$C$40:$C$42</c:f>
              <c:strCache>
                <c:ptCount val="1"/>
                <c:pt idx="0">
                  <c:v>Clay - Average of Fertilizer_kg/ha</c:v>
                </c:pt>
              </c:strCache>
            </c:strRef>
          </c:tx>
          <c:spPr>
            <a:solidFill>
              <a:schemeClr val="accent2"/>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Analysis'!$C$43:$C$53</c:f>
              <c:numCache>
                <c:formatCode>General</c:formatCode>
                <c:ptCount val="10"/>
                <c:pt idx="0">
                  <c:v>179.49339348654351</c:v>
                </c:pt>
                <c:pt idx="1">
                  <c:v>199.67386890799114</c:v>
                </c:pt>
                <c:pt idx="2">
                  <c:v>206.76763033868355</c:v>
                </c:pt>
                <c:pt idx="3">
                  <c:v>211.65436373803459</c:v>
                </c:pt>
                <c:pt idx="4">
                  <c:v>194.03891071665655</c:v>
                </c:pt>
                <c:pt idx="5">
                  <c:v>193.79961495093366</c:v>
                </c:pt>
                <c:pt idx="6">
                  <c:v>186.23472007469263</c:v>
                </c:pt>
                <c:pt idx="7">
                  <c:v>194.28155461069383</c:v>
                </c:pt>
                <c:pt idx="8">
                  <c:v>202.68544354662001</c:v>
                </c:pt>
                <c:pt idx="9">
                  <c:v>196.1670713348324</c:v>
                </c:pt>
              </c:numCache>
            </c:numRef>
          </c:val>
          <c:extLst>
            <c:ext xmlns:c16="http://schemas.microsoft.com/office/drawing/2014/chart" uri="{C3380CC4-5D6E-409C-BE32-E72D297353CC}">
              <c16:uniqueId val="{00000001-FDF0-4330-8FA2-C9F097F3B00D}"/>
            </c:ext>
          </c:extLst>
        </c:ser>
        <c:ser>
          <c:idx val="2"/>
          <c:order val="2"/>
          <c:tx>
            <c:strRef>
              <c:f>'Pivot Tables Analysis'!$D$40:$D$42</c:f>
              <c:strCache>
                <c:ptCount val="1"/>
                <c:pt idx="0">
                  <c:v>Loam - Average of Yield_Tons/ha</c:v>
                </c:pt>
              </c:strCache>
            </c:strRef>
          </c:tx>
          <c:spPr>
            <a:solidFill>
              <a:schemeClr val="accent3"/>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Analysis'!$D$43:$D$53</c:f>
              <c:numCache>
                <c:formatCode>General</c:formatCode>
                <c:ptCount val="10"/>
                <c:pt idx="0">
                  <c:v>3.6433844455774462</c:v>
                </c:pt>
                <c:pt idx="1">
                  <c:v>4.1800156099667074</c:v>
                </c:pt>
                <c:pt idx="2">
                  <c:v>5.2025711464748587</c:v>
                </c:pt>
                <c:pt idx="3">
                  <c:v>5.4853356738980645</c:v>
                </c:pt>
                <c:pt idx="4">
                  <c:v>4.9827472149224077</c:v>
                </c:pt>
                <c:pt idx="5">
                  <c:v>5.1444292942547083</c:v>
                </c:pt>
                <c:pt idx="6">
                  <c:v>5.038207686791278</c:v>
                </c:pt>
                <c:pt idx="7">
                  <c:v>4.4783043139918197</c:v>
                </c:pt>
                <c:pt idx="8">
                  <c:v>5.4748325647187981</c:v>
                </c:pt>
                <c:pt idx="9">
                  <c:v>6.2253383400011231</c:v>
                </c:pt>
              </c:numCache>
            </c:numRef>
          </c:val>
          <c:extLst>
            <c:ext xmlns:c16="http://schemas.microsoft.com/office/drawing/2014/chart" uri="{C3380CC4-5D6E-409C-BE32-E72D297353CC}">
              <c16:uniqueId val="{00000007-FDF0-4330-8FA2-C9F097F3B00D}"/>
            </c:ext>
          </c:extLst>
        </c:ser>
        <c:ser>
          <c:idx val="3"/>
          <c:order val="3"/>
          <c:tx>
            <c:strRef>
              <c:f>'Pivot Tables Analysis'!$E$40:$E$42</c:f>
              <c:strCache>
                <c:ptCount val="1"/>
                <c:pt idx="0">
                  <c:v>Loam - Average of Fertilizer_kg/ha</c:v>
                </c:pt>
              </c:strCache>
            </c:strRef>
          </c:tx>
          <c:spPr>
            <a:solidFill>
              <a:schemeClr val="accent4"/>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Analysis'!$E$43:$E$53</c:f>
              <c:numCache>
                <c:formatCode>General</c:formatCode>
                <c:ptCount val="10"/>
                <c:pt idx="0">
                  <c:v>178.81301802109454</c:v>
                </c:pt>
                <c:pt idx="1">
                  <c:v>181.93102411051734</c:v>
                </c:pt>
                <c:pt idx="2">
                  <c:v>202.5176531862968</c:v>
                </c:pt>
                <c:pt idx="3">
                  <c:v>205.05185846222912</c:v>
                </c:pt>
                <c:pt idx="4">
                  <c:v>215.43996754243599</c:v>
                </c:pt>
                <c:pt idx="5">
                  <c:v>209.20929083043842</c:v>
                </c:pt>
                <c:pt idx="6">
                  <c:v>195.2489681347619</c:v>
                </c:pt>
                <c:pt idx="7">
                  <c:v>180.4634082326063</c:v>
                </c:pt>
                <c:pt idx="8">
                  <c:v>213.3857479303997</c:v>
                </c:pt>
                <c:pt idx="9">
                  <c:v>219.74359188662123</c:v>
                </c:pt>
              </c:numCache>
            </c:numRef>
          </c:val>
          <c:extLst>
            <c:ext xmlns:c16="http://schemas.microsoft.com/office/drawing/2014/chart" uri="{C3380CC4-5D6E-409C-BE32-E72D297353CC}">
              <c16:uniqueId val="{00000008-FDF0-4330-8FA2-C9F097F3B00D}"/>
            </c:ext>
          </c:extLst>
        </c:ser>
        <c:ser>
          <c:idx val="4"/>
          <c:order val="4"/>
          <c:tx>
            <c:strRef>
              <c:f>'Pivot Tables Analysis'!$F$40:$F$42</c:f>
              <c:strCache>
                <c:ptCount val="1"/>
                <c:pt idx="0">
                  <c:v>Sandy - Average of Yield_Tons/ha</c:v>
                </c:pt>
              </c:strCache>
            </c:strRef>
          </c:tx>
          <c:spPr>
            <a:solidFill>
              <a:schemeClr val="accent5"/>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Analysis'!$F$43:$F$53</c:f>
              <c:numCache>
                <c:formatCode>General</c:formatCode>
                <c:ptCount val="10"/>
                <c:pt idx="0">
                  <c:v>5.2997661048318117</c:v>
                </c:pt>
                <c:pt idx="1">
                  <c:v>5.6665770680722893</c:v>
                </c:pt>
                <c:pt idx="2">
                  <c:v>4.7633746024150794</c:v>
                </c:pt>
                <c:pt idx="3">
                  <c:v>5.9160275807268929</c:v>
                </c:pt>
                <c:pt idx="4">
                  <c:v>4.6445909733250001</c:v>
                </c:pt>
                <c:pt idx="5">
                  <c:v>4.2460872915039634</c:v>
                </c:pt>
                <c:pt idx="6">
                  <c:v>5.2418072118395411</c:v>
                </c:pt>
                <c:pt idx="7">
                  <c:v>5.7144061063043914</c:v>
                </c:pt>
                <c:pt idx="8">
                  <c:v>3.7091565545983149</c:v>
                </c:pt>
                <c:pt idx="9">
                  <c:v>5.2977121051210823</c:v>
                </c:pt>
              </c:numCache>
            </c:numRef>
          </c:val>
          <c:extLst>
            <c:ext xmlns:c16="http://schemas.microsoft.com/office/drawing/2014/chart" uri="{C3380CC4-5D6E-409C-BE32-E72D297353CC}">
              <c16:uniqueId val="{00000009-FDF0-4330-8FA2-C9F097F3B00D}"/>
            </c:ext>
          </c:extLst>
        </c:ser>
        <c:ser>
          <c:idx val="5"/>
          <c:order val="5"/>
          <c:tx>
            <c:strRef>
              <c:f>'Pivot Tables Analysis'!$G$40:$G$42</c:f>
              <c:strCache>
                <c:ptCount val="1"/>
                <c:pt idx="0">
                  <c:v>Sandy - Average of Fertilizer_kg/ha</c:v>
                </c:pt>
              </c:strCache>
            </c:strRef>
          </c:tx>
          <c:spPr>
            <a:solidFill>
              <a:schemeClr val="accent6"/>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Analysis'!$G$43:$G$53</c:f>
              <c:numCache>
                <c:formatCode>General</c:formatCode>
                <c:ptCount val="10"/>
                <c:pt idx="0">
                  <c:v>200.22700175055141</c:v>
                </c:pt>
                <c:pt idx="1">
                  <c:v>201.04153038533897</c:v>
                </c:pt>
                <c:pt idx="2">
                  <c:v>185.94272363420237</c:v>
                </c:pt>
                <c:pt idx="3">
                  <c:v>206.24973879170415</c:v>
                </c:pt>
                <c:pt idx="4">
                  <c:v>193.01499356946331</c:v>
                </c:pt>
                <c:pt idx="5">
                  <c:v>155.15498343811302</c:v>
                </c:pt>
                <c:pt idx="6">
                  <c:v>207.09836051159479</c:v>
                </c:pt>
                <c:pt idx="7">
                  <c:v>201.19249422569044</c:v>
                </c:pt>
                <c:pt idx="8">
                  <c:v>165.10668308777963</c:v>
                </c:pt>
                <c:pt idx="9">
                  <c:v>195.98229384278724</c:v>
                </c:pt>
              </c:numCache>
            </c:numRef>
          </c:val>
          <c:extLst>
            <c:ext xmlns:c16="http://schemas.microsoft.com/office/drawing/2014/chart" uri="{C3380CC4-5D6E-409C-BE32-E72D297353CC}">
              <c16:uniqueId val="{0000000A-FDF0-4330-8FA2-C9F097F3B00D}"/>
            </c:ext>
          </c:extLst>
        </c:ser>
        <c:dLbls>
          <c:showLegendKey val="0"/>
          <c:showVal val="0"/>
          <c:showCatName val="0"/>
          <c:showSerName val="0"/>
          <c:showPercent val="0"/>
          <c:showBubbleSize val="0"/>
        </c:dLbls>
        <c:gapWidth val="150"/>
        <c:axId val="1317453088"/>
        <c:axId val="1317459808"/>
      </c:barChart>
      <c:catAx>
        <c:axId val="131745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459808"/>
        <c:crosses val="autoZero"/>
        <c:auto val="1"/>
        <c:lblAlgn val="ctr"/>
        <c:lblOffset val="100"/>
        <c:noMultiLvlLbl val="0"/>
      </c:catAx>
      <c:valAx>
        <c:axId val="131745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45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Comparison of Average Yield across Soil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46-4B3C-A3CC-A55BFEA272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46-4B3C-A3CC-A55BFEA272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46-4B3C-A3CC-A55BFEA27207}"/>
              </c:ext>
            </c:extLst>
          </c:dPt>
          <c:cat>
            <c:strLit>
              <c:ptCount val="3"/>
              <c:pt idx="0">
                <c:v>Clay</c:v>
              </c:pt>
              <c:pt idx="1">
                <c:v>Loam</c:v>
              </c:pt>
              <c:pt idx="2">
                <c:v>Sandy</c:v>
              </c:pt>
            </c:strLit>
          </c:cat>
          <c:val>
            <c:numLit>
              <c:formatCode>General</c:formatCode>
              <c:ptCount val="3"/>
              <c:pt idx="0">
                <c:v>5.0829166143243443</c:v>
              </c:pt>
              <c:pt idx="1">
                <c:v>4.9802752030231874</c:v>
              </c:pt>
              <c:pt idx="2">
                <c:v>5.0791907682218396</c:v>
              </c:pt>
            </c:numLit>
          </c:val>
          <c:extLst>
            <c:ext xmlns:c16="http://schemas.microsoft.com/office/drawing/2014/chart" uri="{C3380CC4-5D6E-409C-BE32-E72D297353CC}">
              <c16:uniqueId val="{00000006-8A46-4B3C-A3CC-A55BFEA2720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Fertilizer Usage Across Yield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273115471964966E-2"/>
          <c:y val="0.1277398817644384"/>
          <c:w val="0.85935090367590061"/>
          <c:h val="0.72583780028860645"/>
        </c:manualLayout>
      </c:layout>
      <c:barChart>
        <c:barDir val="col"/>
        <c:grouping val="clustered"/>
        <c:varyColors val="0"/>
        <c:ser>
          <c:idx val="0"/>
          <c:order val="0"/>
          <c:tx>
            <c:v>Total</c:v>
          </c:tx>
          <c:spPr>
            <a:solidFill>
              <a:schemeClr val="accent1"/>
            </a:solidFill>
            <a:ln>
              <a:noFill/>
            </a:ln>
            <a:effectLst/>
          </c:spPr>
          <c:invertIfNegative val="0"/>
          <c:cat>
            <c:strLit>
              <c:ptCount val="3"/>
              <c:pt idx="0">
                <c:v>High Yield</c:v>
              </c:pt>
              <c:pt idx="1">
                <c:v>Low Yield</c:v>
              </c:pt>
              <c:pt idx="2">
                <c:v>Medium Yield</c:v>
              </c:pt>
            </c:strLit>
          </c:cat>
          <c:val>
            <c:numLit>
              <c:formatCode>General</c:formatCode>
              <c:ptCount val="3"/>
              <c:pt idx="0">
                <c:v>217.76334403854582</c:v>
              </c:pt>
              <c:pt idx="1">
                <c:v>156.5218962913564</c:v>
              </c:pt>
              <c:pt idx="2">
                <c:v>181.93846036677095</c:v>
              </c:pt>
            </c:numLit>
          </c:val>
          <c:extLst>
            <c:ext xmlns:c16="http://schemas.microsoft.com/office/drawing/2014/chart" uri="{C3380CC4-5D6E-409C-BE32-E72D297353CC}">
              <c16:uniqueId val="{00000000-23DB-4FE4-84C2-8FBA9BCE06D5}"/>
            </c:ext>
          </c:extLst>
        </c:ser>
        <c:dLbls>
          <c:showLegendKey val="0"/>
          <c:showVal val="0"/>
          <c:showCatName val="0"/>
          <c:showSerName val="0"/>
          <c:showPercent val="0"/>
          <c:showBubbleSize val="0"/>
        </c:dLbls>
        <c:gapWidth val="219"/>
        <c:overlap val="-27"/>
        <c:axId val="465766400"/>
        <c:axId val="465767360"/>
      </c:barChart>
      <c:catAx>
        <c:axId val="46576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67360"/>
        <c:crosses val="autoZero"/>
        <c:auto val="1"/>
        <c:lblAlgn val="ctr"/>
        <c:lblOffset val="100"/>
        <c:noMultiLvlLbl val="0"/>
      </c:catAx>
      <c:valAx>
        <c:axId val="46576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6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  Crop Yield Forecasting.xlsx]Pivot Tables Analysis!PivotTable14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Yearly Wheat Yield Trends by Soil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Analysis'!$B$40:$B$42</c:f>
              <c:strCache>
                <c:ptCount val="1"/>
                <c:pt idx="0">
                  <c:v>Clay - Average of Yield_Tons/ha</c:v>
                </c:pt>
              </c:strCache>
            </c:strRef>
          </c:tx>
          <c:spPr>
            <a:solidFill>
              <a:schemeClr val="accent1"/>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Analysis'!$B$43:$B$53</c:f>
              <c:numCache>
                <c:formatCode>General</c:formatCode>
                <c:ptCount val="10"/>
                <c:pt idx="0">
                  <c:v>4.3563729907413649</c:v>
                </c:pt>
                <c:pt idx="1">
                  <c:v>5.1153761229453094</c:v>
                </c:pt>
                <c:pt idx="2">
                  <c:v>5.7675742548358553</c:v>
                </c:pt>
                <c:pt idx="3">
                  <c:v>5.7588180740180235</c:v>
                </c:pt>
                <c:pt idx="4">
                  <c:v>5.6236327444081375</c:v>
                </c:pt>
                <c:pt idx="5">
                  <c:v>5.7547773262614568</c:v>
                </c:pt>
                <c:pt idx="6">
                  <c:v>4.5026317433119694</c:v>
                </c:pt>
                <c:pt idx="7">
                  <c:v>4.9967407265351067</c:v>
                </c:pt>
                <c:pt idx="8">
                  <c:v>4.8370815471690953</c:v>
                </c:pt>
                <c:pt idx="9">
                  <c:v>4.1904623527951896</c:v>
                </c:pt>
              </c:numCache>
            </c:numRef>
          </c:val>
          <c:extLst>
            <c:ext xmlns:c16="http://schemas.microsoft.com/office/drawing/2014/chart" uri="{C3380CC4-5D6E-409C-BE32-E72D297353CC}">
              <c16:uniqueId val="{00000000-A675-4745-A174-5440D6665F39}"/>
            </c:ext>
          </c:extLst>
        </c:ser>
        <c:ser>
          <c:idx val="1"/>
          <c:order val="1"/>
          <c:tx>
            <c:strRef>
              <c:f>'Pivot Tables Analysis'!$C$40:$C$42</c:f>
              <c:strCache>
                <c:ptCount val="1"/>
                <c:pt idx="0">
                  <c:v>Clay - Average of Fertilizer_kg/ha</c:v>
                </c:pt>
              </c:strCache>
            </c:strRef>
          </c:tx>
          <c:spPr>
            <a:solidFill>
              <a:schemeClr val="accent2"/>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Analysis'!$C$43:$C$53</c:f>
              <c:numCache>
                <c:formatCode>General</c:formatCode>
                <c:ptCount val="10"/>
                <c:pt idx="0">
                  <c:v>179.49339348654351</c:v>
                </c:pt>
                <c:pt idx="1">
                  <c:v>199.67386890799114</c:v>
                </c:pt>
                <c:pt idx="2">
                  <c:v>206.76763033868355</c:v>
                </c:pt>
                <c:pt idx="3">
                  <c:v>211.65436373803459</c:v>
                </c:pt>
                <c:pt idx="4">
                  <c:v>194.03891071665655</c:v>
                </c:pt>
                <c:pt idx="5">
                  <c:v>193.79961495093366</c:v>
                </c:pt>
                <c:pt idx="6">
                  <c:v>186.23472007469263</c:v>
                </c:pt>
                <c:pt idx="7">
                  <c:v>194.28155461069383</c:v>
                </c:pt>
                <c:pt idx="8">
                  <c:v>202.68544354662001</c:v>
                </c:pt>
                <c:pt idx="9">
                  <c:v>196.1670713348324</c:v>
                </c:pt>
              </c:numCache>
            </c:numRef>
          </c:val>
          <c:extLst>
            <c:ext xmlns:c16="http://schemas.microsoft.com/office/drawing/2014/chart" uri="{C3380CC4-5D6E-409C-BE32-E72D297353CC}">
              <c16:uniqueId val="{00000001-A675-4745-A174-5440D6665F39}"/>
            </c:ext>
          </c:extLst>
        </c:ser>
        <c:ser>
          <c:idx val="2"/>
          <c:order val="2"/>
          <c:tx>
            <c:strRef>
              <c:f>'Pivot Tables Analysis'!$D$40:$D$42</c:f>
              <c:strCache>
                <c:ptCount val="1"/>
                <c:pt idx="0">
                  <c:v>Loam - Average of Yield_Tons/ha</c:v>
                </c:pt>
              </c:strCache>
            </c:strRef>
          </c:tx>
          <c:spPr>
            <a:solidFill>
              <a:schemeClr val="accent3"/>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Analysis'!$D$43:$D$53</c:f>
              <c:numCache>
                <c:formatCode>General</c:formatCode>
                <c:ptCount val="10"/>
                <c:pt idx="0">
                  <c:v>3.6433844455774462</c:v>
                </c:pt>
                <c:pt idx="1">
                  <c:v>4.1800156099667074</c:v>
                </c:pt>
                <c:pt idx="2">
                  <c:v>5.2025711464748587</c:v>
                </c:pt>
                <c:pt idx="3">
                  <c:v>5.4853356738980645</c:v>
                </c:pt>
                <c:pt idx="4">
                  <c:v>4.9827472149224077</c:v>
                </c:pt>
                <c:pt idx="5">
                  <c:v>5.1444292942547083</c:v>
                </c:pt>
                <c:pt idx="6">
                  <c:v>5.038207686791278</c:v>
                </c:pt>
                <c:pt idx="7">
                  <c:v>4.4783043139918197</c:v>
                </c:pt>
                <c:pt idx="8">
                  <c:v>5.4748325647187981</c:v>
                </c:pt>
                <c:pt idx="9">
                  <c:v>6.2253383400011231</c:v>
                </c:pt>
              </c:numCache>
            </c:numRef>
          </c:val>
          <c:extLst>
            <c:ext xmlns:c16="http://schemas.microsoft.com/office/drawing/2014/chart" uri="{C3380CC4-5D6E-409C-BE32-E72D297353CC}">
              <c16:uniqueId val="{00000007-A675-4745-A174-5440D6665F39}"/>
            </c:ext>
          </c:extLst>
        </c:ser>
        <c:ser>
          <c:idx val="3"/>
          <c:order val="3"/>
          <c:tx>
            <c:strRef>
              <c:f>'Pivot Tables Analysis'!$E$40:$E$42</c:f>
              <c:strCache>
                <c:ptCount val="1"/>
                <c:pt idx="0">
                  <c:v>Loam - Average of Fertilizer_kg/ha</c:v>
                </c:pt>
              </c:strCache>
            </c:strRef>
          </c:tx>
          <c:spPr>
            <a:solidFill>
              <a:schemeClr val="accent4"/>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Analysis'!$E$43:$E$53</c:f>
              <c:numCache>
                <c:formatCode>General</c:formatCode>
                <c:ptCount val="10"/>
                <c:pt idx="0">
                  <c:v>178.81301802109454</c:v>
                </c:pt>
                <c:pt idx="1">
                  <c:v>181.93102411051734</c:v>
                </c:pt>
                <c:pt idx="2">
                  <c:v>202.5176531862968</c:v>
                </c:pt>
                <c:pt idx="3">
                  <c:v>205.05185846222912</c:v>
                </c:pt>
                <c:pt idx="4">
                  <c:v>215.43996754243599</c:v>
                </c:pt>
                <c:pt idx="5">
                  <c:v>209.20929083043842</c:v>
                </c:pt>
                <c:pt idx="6">
                  <c:v>195.2489681347619</c:v>
                </c:pt>
                <c:pt idx="7">
                  <c:v>180.4634082326063</c:v>
                </c:pt>
                <c:pt idx="8">
                  <c:v>213.3857479303997</c:v>
                </c:pt>
                <c:pt idx="9">
                  <c:v>219.74359188662123</c:v>
                </c:pt>
              </c:numCache>
            </c:numRef>
          </c:val>
          <c:extLst>
            <c:ext xmlns:c16="http://schemas.microsoft.com/office/drawing/2014/chart" uri="{C3380CC4-5D6E-409C-BE32-E72D297353CC}">
              <c16:uniqueId val="{00000008-A675-4745-A174-5440D6665F39}"/>
            </c:ext>
          </c:extLst>
        </c:ser>
        <c:ser>
          <c:idx val="4"/>
          <c:order val="4"/>
          <c:tx>
            <c:strRef>
              <c:f>'Pivot Tables Analysis'!$F$40:$F$42</c:f>
              <c:strCache>
                <c:ptCount val="1"/>
                <c:pt idx="0">
                  <c:v>Sandy - Average of Yield_Tons/ha</c:v>
                </c:pt>
              </c:strCache>
            </c:strRef>
          </c:tx>
          <c:spPr>
            <a:solidFill>
              <a:schemeClr val="accent5"/>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Analysis'!$F$43:$F$53</c:f>
              <c:numCache>
                <c:formatCode>General</c:formatCode>
                <c:ptCount val="10"/>
                <c:pt idx="0">
                  <c:v>5.2997661048318117</c:v>
                </c:pt>
                <c:pt idx="1">
                  <c:v>5.6665770680722893</c:v>
                </c:pt>
                <c:pt idx="2">
                  <c:v>4.7633746024150794</c:v>
                </c:pt>
                <c:pt idx="3">
                  <c:v>5.9160275807268929</c:v>
                </c:pt>
                <c:pt idx="4">
                  <c:v>4.6445909733250001</c:v>
                </c:pt>
                <c:pt idx="5">
                  <c:v>4.2460872915039634</c:v>
                </c:pt>
                <c:pt idx="6">
                  <c:v>5.2418072118395411</c:v>
                </c:pt>
                <c:pt idx="7">
                  <c:v>5.7144061063043914</c:v>
                </c:pt>
                <c:pt idx="8">
                  <c:v>3.7091565545983149</c:v>
                </c:pt>
                <c:pt idx="9">
                  <c:v>5.2977121051210823</c:v>
                </c:pt>
              </c:numCache>
            </c:numRef>
          </c:val>
          <c:extLst>
            <c:ext xmlns:c16="http://schemas.microsoft.com/office/drawing/2014/chart" uri="{C3380CC4-5D6E-409C-BE32-E72D297353CC}">
              <c16:uniqueId val="{00000009-A675-4745-A174-5440D6665F39}"/>
            </c:ext>
          </c:extLst>
        </c:ser>
        <c:ser>
          <c:idx val="5"/>
          <c:order val="5"/>
          <c:tx>
            <c:strRef>
              <c:f>'Pivot Tables Analysis'!$G$40:$G$42</c:f>
              <c:strCache>
                <c:ptCount val="1"/>
                <c:pt idx="0">
                  <c:v>Sandy - Average of Fertilizer_kg/ha</c:v>
                </c:pt>
              </c:strCache>
            </c:strRef>
          </c:tx>
          <c:spPr>
            <a:solidFill>
              <a:schemeClr val="accent6"/>
            </a:solidFill>
            <a:ln>
              <a:noFill/>
            </a:ln>
            <a:effectLst/>
          </c:spPr>
          <c:invertIfNegative val="0"/>
          <c:cat>
            <c:strRef>
              <c:f>'Pivot Tables Analysis'!$A$43:$A$53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Tables Analysis'!$G$43:$G$53</c:f>
              <c:numCache>
                <c:formatCode>General</c:formatCode>
                <c:ptCount val="10"/>
                <c:pt idx="0">
                  <c:v>200.22700175055141</c:v>
                </c:pt>
                <c:pt idx="1">
                  <c:v>201.04153038533897</c:v>
                </c:pt>
                <c:pt idx="2">
                  <c:v>185.94272363420237</c:v>
                </c:pt>
                <c:pt idx="3">
                  <c:v>206.24973879170415</c:v>
                </c:pt>
                <c:pt idx="4">
                  <c:v>193.01499356946331</c:v>
                </c:pt>
                <c:pt idx="5">
                  <c:v>155.15498343811302</c:v>
                </c:pt>
                <c:pt idx="6">
                  <c:v>207.09836051159479</c:v>
                </c:pt>
                <c:pt idx="7">
                  <c:v>201.19249422569044</c:v>
                </c:pt>
                <c:pt idx="8">
                  <c:v>165.10668308777963</c:v>
                </c:pt>
                <c:pt idx="9">
                  <c:v>195.98229384278724</c:v>
                </c:pt>
              </c:numCache>
            </c:numRef>
          </c:val>
          <c:extLst>
            <c:ext xmlns:c16="http://schemas.microsoft.com/office/drawing/2014/chart" uri="{C3380CC4-5D6E-409C-BE32-E72D297353CC}">
              <c16:uniqueId val="{0000000A-A675-4745-A174-5440D6665F39}"/>
            </c:ext>
          </c:extLst>
        </c:ser>
        <c:dLbls>
          <c:showLegendKey val="0"/>
          <c:showVal val="0"/>
          <c:showCatName val="0"/>
          <c:showSerName val="0"/>
          <c:showPercent val="0"/>
          <c:showBubbleSize val="0"/>
        </c:dLbls>
        <c:gapWidth val="150"/>
        <c:axId val="1317453088"/>
        <c:axId val="1317459808"/>
      </c:barChart>
      <c:catAx>
        <c:axId val="131745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459808"/>
        <c:crosses val="autoZero"/>
        <c:auto val="1"/>
        <c:lblAlgn val="ctr"/>
        <c:lblOffset val="100"/>
        <c:noMultiLvlLbl val="0"/>
      </c:catAx>
      <c:valAx>
        <c:axId val="131745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45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  Crop Yield Forecasting.xlsx]Pivot Tables Analysis!PivotTable15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Comparison of Key Growing Conditions Across Soil Types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3"/>
          <c:order val="0"/>
          <c:tx>
            <c:strRef>
              <c:f>'Pivot Tables Analysis'!$B$78</c:f>
              <c:strCache>
                <c:ptCount val="1"/>
                <c:pt idx="0">
                  <c:v>Average of Rainfall_mm</c:v>
                </c:pt>
              </c:strCache>
            </c:strRef>
          </c:tx>
          <c:invertIfNegative val="0"/>
          <c:cat>
            <c:strRef>
              <c:f>'Pivot Tables Analysis'!$A$79:$A$82</c:f>
              <c:strCache>
                <c:ptCount val="3"/>
                <c:pt idx="0">
                  <c:v>Clay</c:v>
                </c:pt>
                <c:pt idx="1">
                  <c:v>Loam</c:v>
                </c:pt>
                <c:pt idx="2">
                  <c:v>Sandy</c:v>
                </c:pt>
              </c:strCache>
            </c:strRef>
          </c:cat>
          <c:val>
            <c:numRef>
              <c:f>'Pivot Tables Analysis'!$B$79:$B$82</c:f>
              <c:numCache>
                <c:formatCode>General</c:formatCode>
                <c:ptCount val="3"/>
                <c:pt idx="0">
                  <c:v>616.63246866029772</c:v>
                </c:pt>
                <c:pt idx="1">
                  <c:v>611.31595373413541</c:v>
                </c:pt>
                <c:pt idx="2">
                  <c:v>619.23945662028564</c:v>
                </c:pt>
              </c:numCache>
            </c:numRef>
          </c:val>
          <c:extLst>
            <c:ext xmlns:c16="http://schemas.microsoft.com/office/drawing/2014/chart" uri="{C3380CC4-5D6E-409C-BE32-E72D297353CC}">
              <c16:uniqueId val="{00000000-80A2-46DC-A92B-7544A6F7E51D}"/>
            </c:ext>
          </c:extLst>
        </c:ser>
        <c:ser>
          <c:idx val="4"/>
          <c:order val="1"/>
          <c:tx>
            <c:strRef>
              <c:f>'Pivot Tables Analysis'!$C$78</c:f>
              <c:strCache>
                <c:ptCount val="1"/>
                <c:pt idx="0">
                  <c:v>Average of Temperature_C</c:v>
                </c:pt>
              </c:strCache>
            </c:strRef>
          </c:tx>
          <c:invertIfNegative val="0"/>
          <c:cat>
            <c:strRef>
              <c:f>'Pivot Tables Analysis'!$A$79:$A$82</c:f>
              <c:strCache>
                <c:ptCount val="3"/>
                <c:pt idx="0">
                  <c:v>Clay</c:v>
                </c:pt>
                <c:pt idx="1">
                  <c:v>Loam</c:v>
                </c:pt>
                <c:pt idx="2">
                  <c:v>Sandy</c:v>
                </c:pt>
              </c:strCache>
            </c:strRef>
          </c:cat>
          <c:val>
            <c:numRef>
              <c:f>'Pivot Tables Analysis'!$C$79:$C$82</c:f>
              <c:numCache>
                <c:formatCode>General</c:formatCode>
                <c:ptCount val="3"/>
                <c:pt idx="0">
                  <c:v>21.706329700946632</c:v>
                </c:pt>
                <c:pt idx="1">
                  <c:v>21.996100267603865</c:v>
                </c:pt>
                <c:pt idx="2">
                  <c:v>21.709304346485659</c:v>
                </c:pt>
              </c:numCache>
            </c:numRef>
          </c:val>
          <c:extLst>
            <c:ext xmlns:c16="http://schemas.microsoft.com/office/drawing/2014/chart" uri="{C3380CC4-5D6E-409C-BE32-E72D297353CC}">
              <c16:uniqueId val="{00000001-80A2-46DC-A92B-7544A6F7E51D}"/>
            </c:ext>
          </c:extLst>
        </c:ser>
        <c:ser>
          <c:idx val="5"/>
          <c:order val="2"/>
          <c:tx>
            <c:strRef>
              <c:f>'Pivot Tables Analysis'!$D$78</c:f>
              <c:strCache>
                <c:ptCount val="1"/>
                <c:pt idx="0">
                  <c:v>Average of Fertilizer_kg/ha</c:v>
                </c:pt>
              </c:strCache>
            </c:strRef>
          </c:tx>
          <c:invertIfNegative val="0"/>
          <c:cat>
            <c:strRef>
              <c:f>'Pivot Tables Analysis'!$A$79:$A$82</c:f>
              <c:strCache>
                <c:ptCount val="3"/>
                <c:pt idx="0">
                  <c:v>Clay</c:v>
                </c:pt>
                <c:pt idx="1">
                  <c:v>Loam</c:v>
                </c:pt>
                <c:pt idx="2">
                  <c:v>Sandy</c:v>
                </c:pt>
              </c:strCache>
            </c:strRef>
          </c:cat>
          <c:val>
            <c:numRef>
              <c:f>'Pivot Tables Analysis'!$D$79:$D$82</c:f>
              <c:numCache>
                <c:formatCode>General</c:formatCode>
                <c:ptCount val="3"/>
                <c:pt idx="0">
                  <c:v>196.16694566425517</c:v>
                </c:pt>
                <c:pt idx="1">
                  <c:v>199.38734584070568</c:v>
                </c:pt>
                <c:pt idx="2">
                  <c:v>192.50498189597442</c:v>
                </c:pt>
              </c:numCache>
            </c:numRef>
          </c:val>
          <c:extLst>
            <c:ext xmlns:c16="http://schemas.microsoft.com/office/drawing/2014/chart" uri="{C3380CC4-5D6E-409C-BE32-E72D297353CC}">
              <c16:uniqueId val="{00000002-80A2-46DC-A92B-7544A6F7E51D}"/>
            </c:ext>
          </c:extLst>
        </c:ser>
        <c:dLbls>
          <c:showLegendKey val="0"/>
          <c:showVal val="0"/>
          <c:showCatName val="0"/>
          <c:showSerName val="0"/>
          <c:showPercent val="0"/>
          <c:showBubbleSize val="0"/>
        </c:dLbls>
        <c:gapWidth val="219"/>
        <c:axId val="1353584448"/>
        <c:axId val="1353585888"/>
      </c:barChart>
      <c:catAx>
        <c:axId val="135358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85888"/>
        <c:crosses val="autoZero"/>
        <c:auto val="1"/>
        <c:lblAlgn val="ctr"/>
        <c:lblOffset val="100"/>
        <c:noMultiLvlLbl val="0"/>
      </c:catAx>
      <c:valAx>
        <c:axId val="135358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844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30480</xdr:colOff>
      <xdr:row>0</xdr:row>
      <xdr:rowOff>83820</xdr:rowOff>
    </xdr:from>
    <xdr:to>
      <xdr:col>5</xdr:col>
      <xdr:colOff>1417320</xdr:colOff>
      <xdr:row>10</xdr:row>
      <xdr:rowOff>160020</xdr:rowOff>
    </xdr:to>
    <xdr:graphicFrame macro="">
      <xdr:nvGraphicFramePr>
        <xdr:cNvPr id="2" name="Chart 1">
          <a:extLst>
            <a:ext uri="{FF2B5EF4-FFF2-40B4-BE49-F238E27FC236}">
              <a16:creationId xmlns:a16="http://schemas.microsoft.com/office/drawing/2014/main" id="{EAF184BE-6013-8527-BFD7-451E92BCD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82</xdr:row>
      <xdr:rowOff>140970</xdr:rowOff>
    </xdr:from>
    <xdr:to>
      <xdr:col>3</xdr:col>
      <xdr:colOff>426720</xdr:colOff>
      <xdr:row>97</xdr:row>
      <xdr:rowOff>140970</xdr:rowOff>
    </xdr:to>
    <xdr:graphicFrame macro="">
      <xdr:nvGraphicFramePr>
        <xdr:cNvPr id="5" name="Chart 4">
          <a:extLst>
            <a:ext uri="{FF2B5EF4-FFF2-40B4-BE49-F238E27FC236}">
              <a16:creationId xmlns:a16="http://schemas.microsoft.com/office/drawing/2014/main" id="{4C7D5C70-9870-32CD-A111-D6252781D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487680</xdr:colOff>
      <xdr:row>13</xdr:row>
      <xdr:rowOff>0</xdr:rowOff>
    </xdr:from>
    <xdr:to>
      <xdr:col>6</xdr:col>
      <xdr:colOff>807720</xdr:colOff>
      <xdr:row>27</xdr:row>
      <xdr:rowOff>171450</xdr:rowOff>
    </xdr:to>
    <xdr:graphicFrame macro="">
      <xdr:nvGraphicFramePr>
        <xdr:cNvPr id="6" name="Chart 5">
          <a:extLst>
            <a:ext uri="{FF2B5EF4-FFF2-40B4-BE49-F238E27FC236}">
              <a16:creationId xmlns:a16="http://schemas.microsoft.com/office/drawing/2014/main" id="{12A7B03B-7521-422C-8CBB-A8090A00C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53340</xdr:colOff>
      <xdr:row>54</xdr:row>
      <xdr:rowOff>34290</xdr:rowOff>
    </xdr:from>
    <xdr:to>
      <xdr:col>4</xdr:col>
      <xdr:colOff>1463040</xdr:colOff>
      <xdr:row>71</xdr:row>
      <xdr:rowOff>137160</xdr:rowOff>
    </xdr:to>
    <xdr:graphicFrame macro="">
      <xdr:nvGraphicFramePr>
        <xdr:cNvPr id="7" name="Chart 6">
          <a:extLst>
            <a:ext uri="{FF2B5EF4-FFF2-40B4-BE49-F238E27FC236}">
              <a16:creationId xmlns:a16="http://schemas.microsoft.com/office/drawing/2014/main" id="{634AD3A7-B26F-A9E9-0C0E-7E8BA07B7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403860</xdr:colOff>
      <xdr:row>2</xdr:row>
      <xdr:rowOff>7620</xdr:rowOff>
    </xdr:from>
    <xdr:to>
      <xdr:col>15</xdr:col>
      <xdr:colOff>502920</xdr:colOff>
      <xdr:row>35</xdr:row>
      <xdr:rowOff>7620</xdr:rowOff>
    </xdr:to>
    <xdr:sp macro="" textlink="">
      <xdr:nvSpPr>
        <xdr:cNvPr id="10" name="Rectangle 9">
          <a:extLst>
            <a:ext uri="{FF2B5EF4-FFF2-40B4-BE49-F238E27FC236}">
              <a16:creationId xmlns:a16="http://schemas.microsoft.com/office/drawing/2014/main" id="{E6CCF702-964D-FE83-6C15-0A61E4C214BA}"/>
            </a:ext>
          </a:extLst>
        </xdr:cNvPr>
        <xdr:cNvSpPr/>
      </xdr:nvSpPr>
      <xdr:spPr>
        <a:xfrm>
          <a:off x="403860" y="373380"/>
          <a:ext cx="9243060" cy="603504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457200</xdr:colOff>
      <xdr:row>20</xdr:row>
      <xdr:rowOff>68580</xdr:rowOff>
    </xdr:from>
    <xdr:to>
      <xdr:col>12</xdr:col>
      <xdr:colOff>228600</xdr:colOff>
      <xdr:row>33</xdr:row>
      <xdr:rowOff>152400</xdr:rowOff>
    </xdr:to>
    <xdr:graphicFrame macro="">
      <xdr:nvGraphicFramePr>
        <xdr:cNvPr id="2" name="Chart 1">
          <a:extLst>
            <a:ext uri="{FF2B5EF4-FFF2-40B4-BE49-F238E27FC236}">
              <a16:creationId xmlns:a16="http://schemas.microsoft.com/office/drawing/2014/main" id="{C2411147-1EE2-4B87-A324-4E35904C1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472440</xdr:colOff>
      <xdr:row>7</xdr:row>
      <xdr:rowOff>53340</xdr:rowOff>
    </xdr:from>
    <xdr:to>
      <xdr:col>12</xdr:col>
      <xdr:colOff>274320</xdr:colOff>
      <xdr:row>20</xdr:row>
      <xdr:rowOff>0</xdr:rowOff>
    </xdr:to>
    <xdr:graphicFrame macro="">
      <xdr:nvGraphicFramePr>
        <xdr:cNvPr id="3" name="Chart 2">
          <a:extLst>
            <a:ext uri="{FF2B5EF4-FFF2-40B4-BE49-F238E27FC236}">
              <a16:creationId xmlns:a16="http://schemas.microsoft.com/office/drawing/2014/main" id="{BF2E3804-260D-4779-83B5-7219E3BAF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xdr:colOff>
      <xdr:row>7</xdr:row>
      <xdr:rowOff>45720</xdr:rowOff>
    </xdr:from>
    <xdr:to>
      <xdr:col>6</xdr:col>
      <xdr:colOff>434340</xdr:colOff>
      <xdr:row>20</xdr:row>
      <xdr:rowOff>15240</xdr:rowOff>
    </xdr:to>
    <xdr:graphicFrame macro="">
      <xdr:nvGraphicFramePr>
        <xdr:cNvPr id="4" name="Chart 3">
          <a:extLst>
            <a:ext uri="{FF2B5EF4-FFF2-40B4-BE49-F238E27FC236}">
              <a16:creationId xmlns:a16="http://schemas.microsoft.com/office/drawing/2014/main" id="{53E4F143-DED6-4F54-979D-06387C52B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xdr:colOff>
      <xdr:row>20</xdr:row>
      <xdr:rowOff>68580</xdr:rowOff>
    </xdr:from>
    <xdr:to>
      <xdr:col>6</xdr:col>
      <xdr:colOff>396240</xdr:colOff>
      <xdr:row>33</xdr:row>
      <xdr:rowOff>144780</xdr:rowOff>
    </xdr:to>
    <xdr:graphicFrame macro="">
      <xdr:nvGraphicFramePr>
        <xdr:cNvPr id="5" name="Chart 4">
          <a:extLst>
            <a:ext uri="{FF2B5EF4-FFF2-40B4-BE49-F238E27FC236}">
              <a16:creationId xmlns:a16="http://schemas.microsoft.com/office/drawing/2014/main" id="{BEE5A0B0-B0A0-4278-8DC2-5DC512759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xdr:colOff>
      <xdr:row>3</xdr:row>
      <xdr:rowOff>99060</xdr:rowOff>
    </xdr:from>
    <xdr:to>
      <xdr:col>15</xdr:col>
      <xdr:colOff>213360</xdr:colOff>
      <xdr:row>6</xdr:row>
      <xdr:rowOff>137160</xdr:rowOff>
    </xdr:to>
    <xdr:sp macro="" textlink="">
      <xdr:nvSpPr>
        <xdr:cNvPr id="6" name="Rectangle 5">
          <a:extLst>
            <a:ext uri="{FF2B5EF4-FFF2-40B4-BE49-F238E27FC236}">
              <a16:creationId xmlns:a16="http://schemas.microsoft.com/office/drawing/2014/main" id="{C30538AB-2DEE-B825-57A6-4BBB088132F9}"/>
            </a:ext>
          </a:extLst>
        </xdr:cNvPr>
        <xdr:cNvSpPr/>
      </xdr:nvSpPr>
      <xdr:spPr>
        <a:xfrm>
          <a:off x="640080" y="647700"/>
          <a:ext cx="8717280" cy="58674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a:t>                   </a:t>
          </a:r>
          <a:r>
            <a:rPr lang="en-US" sz="1800" baseline="0"/>
            <a:t>             </a:t>
          </a:r>
          <a:r>
            <a:rPr lang="en-US" sz="1800"/>
            <a:t>  </a:t>
          </a:r>
          <a:r>
            <a:rPr lang="en-US" sz="1800" b="1"/>
            <a:t>Wheat Crop Yield Forecasting Dashboard  </a:t>
          </a:r>
        </a:p>
        <a:p>
          <a:pPr algn="l"/>
          <a:r>
            <a:rPr lang="en-US" sz="1200"/>
            <a:t>                            Analysis of Yield, Fertilizer Usage, and Key Growing Conditions by Soil Type (2015–2024)</a:t>
          </a:r>
        </a:p>
      </xdr:txBody>
    </xdr:sp>
    <xdr:clientData/>
  </xdr:twoCellAnchor>
  <xdr:twoCellAnchor editAs="oneCell">
    <xdr:from>
      <xdr:col>12</xdr:col>
      <xdr:colOff>289560</xdr:colOff>
      <xdr:row>20</xdr:row>
      <xdr:rowOff>45720</xdr:rowOff>
    </xdr:from>
    <xdr:to>
      <xdr:col>15</xdr:col>
      <xdr:colOff>289560</xdr:colOff>
      <xdr:row>33</xdr:row>
      <xdr:rowOff>135255</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74D1BA37-FDB8-8D21-DDCE-32F21D7BD78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04760" y="3703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312420</xdr:colOff>
      <xdr:row>13</xdr:row>
      <xdr:rowOff>160019</xdr:rowOff>
    </xdr:from>
    <xdr:to>
      <xdr:col>15</xdr:col>
      <xdr:colOff>312420</xdr:colOff>
      <xdr:row>19</xdr:row>
      <xdr:rowOff>175260</xdr:rowOff>
    </xdr:to>
    <mc:AlternateContent xmlns:mc="http://schemas.openxmlformats.org/markup-compatibility/2006">
      <mc:Choice xmlns:a14="http://schemas.microsoft.com/office/drawing/2010/main" Requires="a14">
        <xdr:graphicFrame macro="">
          <xdr:nvGraphicFramePr>
            <xdr:cNvPr id="8" name="SoilType">
              <a:extLst>
                <a:ext uri="{FF2B5EF4-FFF2-40B4-BE49-F238E27FC236}">
                  <a16:creationId xmlns:a16="http://schemas.microsoft.com/office/drawing/2014/main" id="{8027C172-2CCE-EB02-B2EC-35117D989265}"/>
                </a:ext>
              </a:extLst>
            </xdr:cNvPr>
            <xdr:cNvGraphicFramePr/>
          </xdr:nvGraphicFramePr>
          <xdr:xfrm>
            <a:off x="0" y="0"/>
            <a:ext cx="0" cy="0"/>
          </xdr:xfrm>
          <a:graphic>
            <a:graphicData uri="http://schemas.microsoft.com/office/drawing/2010/slicer">
              <sle:slicer xmlns:sle="http://schemas.microsoft.com/office/drawing/2010/slicer" name="SoilType"/>
            </a:graphicData>
          </a:graphic>
        </xdr:graphicFrame>
      </mc:Choice>
      <mc:Fallback>
        <xdr:sp macro="" textlink="">
          <xdr:nvSpPr>
            <xdr:cNvPr id="0" name=""/>
            <xdr:cNvSpPr>
              <a:spLocks noTextEdit="1"/>
            </xdr:cNvSpPr>
          </xdr:nvSpPr>
          <xdr:spPr>
            <a:xfrm>
              <a:off x="7627620" y="2537459"/>
              <a:ext cx="1828800" cy="1112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312420</xdr:colOff>
      <xdr:row>7</xdr:row>
      <xdr:rowOff>68581</xdr:rowOff>
    </xdr:from>
    <xdr:to>
      <xdr:col>15</xdr:col>
      <xdr:colOff>289560</xdr:colOff>
      <xdr:row>13</xdr:row>
      <xdr:rowOff>99060</xdr:rowOff>
    </xdr:to>
    <mc:AlternateContent xmlns:mc="http://schemas.openxmlformats.org/markup-compatibility/2006">
      <mc:Choice xmlns:a14="http://schemas.microsoft.com/office/drawing/2010/main" Requires="a14">
        <xdr:graphicFrame macro="">
          <xdr:nvGraphicFramePr>
            <xdr:cNvPr id="9" name="Yield_Category">
              <a:extLst>
                <a:ext uri="{FF2B5EF4-FFF2-40B4-BE49-F238E27FC236}">
                  <a16:creationId xmlns:a16="http://schemas.microsoft.com/office/drawing/2014/main" id="{DC267BF2-E7BC-984E-38B5-8E0001D643E4}"/>
                </a:ext>
              </a:extLst>
            </xdr:cNvPr>
            <xdr:cNvGraphicFramePr/>
          </xdr:nvGraphicFramePr>
          <xdr:xfrm>
            <a:off x="0" y="0"/>
            <a:ext cx="0" cy="0"/>
          </xdr:xfrm>
          <a:graphic>
            <a:graphicData uri="http://schemas.microsoft.com/office/drawing/2010/slicer">
              <sle:slicer xmlns:sle="http://schemas.microsoft.com/office/drawing/2010/slicer" name="Yield_Category"/>
            </a:graphicData>
          </a:graphic>
        </xdr:graphicFrame>
      </mc:Choice>
      <mc:Fallback>
        <xdr:sp macro="" textlink="">
          <xdr:nvSpPr>
            <xdr:cNvPr id="0" name=""/>
            <xdr:cNvSpPr>
              <a:spLocks noTextEdit="1"/>
            </xdr:cNvSpPr>
          </xdr:nvSpPr>
          <xdr:spPr>
            <a:xfrm>
              <a:off x="7627620" y="1348741"/>
              <a:ext cx="1805940" cy="112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hi Lanke" refreshedDate="45916.628477893515" createdVersion="8" refreshedVersion="8" minRefreshableVersion="3" recordCount="200" xr:uid="{D097061A-C39F-4342-9104-F322E4A83A0D}">
  <cacheSource type="worksheet">
    <worksheetSource name="Table1"/>
  </cacheSource>
  <cacheFields count="13">
    <cacheField name="FarmID" numFmtId="0">
      <sharedItems/>
    </cacheField>
    <cacheField name="Year" numFmtId="0">
      <sharedItems containsSemiMixedTypes="0" containsString="0" containsNumber="1" containsInteger="1" minValue="2015" maxValue="2024" count="10">
        <n v="2021"/>
        <n v="2018"/>
        <n v="2022"/>
        <n v="2019"/>
        <n v="2024"/>
        <n v="2017"/>
        <n v="2020"/>
        <n v="2016"/>
        <n v="2015"/>
        <n v="2023"/>
      </sharedItems>
    </cacheField>
    <cacheField name="Rainfall_mm" numFmtId="0">
      <sharedItems containsSemiMixedTypes="0" containsString="0" containsNumber="1" minValue="400" maxValue="750"/>
    </cacheField>
    <cacheField name="Temperature_C" numFmtId="0">
      <sharedItems containsSemiMixedTypes="0" containsString="0" containsNumber="1" minValue="18" maxValue="26.8710040046378"/>
    </cacheField>
    <cacheField name="Fertilizer_kg/ha" numFmtId="0">
      <sharedItems containsSemiMixedTypes="0" containsString="0" containsNumber="1" minValue="116.4372779545868" maxValue="250"/>
    </cacheField>
    <cacheField name="Pesticide_L/ha" numFmtId="0">
      <sharedItems containsSemiMixedTypes="0" containsString="0" containsNumber="1" minValue="0.79943495692463173" maxValue="3"/>
    </cacheField>
    <cacheField name="SoilType" numFmtId="0">
      <sharedItems count="3">
        <s v="Clay"/>
        <s v="Sandy"/>
        <s v="Loam"/>
      </sharedItems>
    </cacheField>
    <cacheField name="Yield_Tons/ha" numFmtId="0">
      <sharedItems containsSemiMixedTypes="0" containsString="0" containsNumber="1" minValue="2.0311091766439211" maxValue="7.977522198547546"/>
    </cacheField>
    <cacheField name="Yield_Category" numFmtId="0">
      <sharedItems count="3">
        <s v="Medium Yield"/>
        <s v="High Yield"/>
        <s v="Low Yield"/>
      </sharedItems>
    </cacheField>
    <cacheField name="Profit_per_Ha" numFmtId="0">
      <sharedItems containsSemiMixedTypes="0" containsString="0" containsNumber="1" minValue="38612.934881603389" maxValue="156902.2164872023"/>
    </cacheField>
    <cacheField name="Input_Costs" numFmtId="0">
      <sharedItems containsSemiMixedTypes="0" containsString="0" containsNumber="1" minValue="1221.4124005281401" maxValue="2650"/>
    </cacheField>
    <cacheField name="ROI_percent" numFmtId="0">
      <sharedItems containsSemiMixedTypes="0" containsString="0" containsNumber="1" minValue="1921.7599005031309" maxValue="7149.1918414012962"/>
    </cacheField>
    <cacheField name="Risk_Level" numFmtId="0">
      <sharedItems/>
    </cacheField>
  </cacheFields>
  <extLst>
    <ext xmlns:x14="http://schemas.microsoft.com/office/spreadsheetml/2009/9/main" uri="{725AE2AE-9491-48be-B2B4-4EB974FC3084}">
      <x14:pivotCacheDefinition pivotCacheId="271970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F001"/>
    <x v="0"/>
    <n v="615.6204976082297"/>
    <n v="20.68108221973597"/>
    <n v="204.0898603104053"/>
    <n v="1.8184986079016201"/>
    <x v="0"/>
    <n v="4.3929466546673179"/>
    <x v="0"/>
    <n v="85727.109559847231"/>
    <n v="2131.823533499135"/>
    <n v="4021.304212696085"/>
    <s v="Medium Risk"/>
  </r>
  <r>
    <s v="F002"/>
    <x v="1"/>
    <n v="725.16622535653255"/>
    <n v="18"/>
    <n v="221.4569393724488"/>
    <n v="2.1272506396744242"/>
    <x v="1"/>
    <n v="6.8985912393163034"/>
    <x v="1"/>
    <n v="135650.8928606179"/>
    <n v="2320.9319257082088"/>
    <n v="5844.6734847350326"/>
    <s v="Low Risk"/>
  </r>
  <r>
    <s v="F003"/>
    <x v="2"/>
    <n v="750"/>
    <n v="19.449972511185479"/>
    <n v="194.2991121717908"/>
    <n v="2.6011903548471649"/>
    <x v="1"/>
    <n v="6.790070749907307"/>
    <x v="1"/>
    <n v="133728.36435868591"/>
    <n v="2073.0506394602662"/>
    <n v="6450.8006612661929"/>
    <s v="Low Risk"/>
  </r>
  <r>
    <s v="F004"/>
    <x v="3"/>
    <n v="615.6204976082297"/>
    <n v="23.01944493314841"/>
    <n v="168.4745689250324"/>
    <n v="1.351321795654105"/>
    <x v="1"/>
    <n v="2.904305263792577"/>
    <x v="2"/>
    <n v="56333.793496818507"/>
    <n v="1752.3117790330291"/>
    <n v="3214.827074203939"/>
    <s v="High Risk"/>
  </r>
  <r>
    <s v="F005"/>
    <x v="0"/>
    <n v="563.65475289086851"/>
    <n v="21.87226742195389"/>
    <n v="199.36864411924219"/>
    <n v="2.1154191155077142"/>
    <x v="1"/>
    <n v="5.0491926604443123"/>
    <x v="1"/>
    <n v="98884.395811918439"/>
    <n v="2099.4573969678072"/>
    <n v="4709.9977334493506"/>
    <s v="Low Risk"/>
  </r>
  <r>
    <s v="F006"/>
    <x v="4"/>
    <n v="699.71666762900554"/>
    <n v="23.241595286472219"/>
    <n v="250"/>
    <n v="2.4985425658142981"/>
    <x v="2"/>
    <n v="6.1748768407452914"/>
    <x v="1"/>
    <n v="120872.60968661511"/>
    <n v="2624.9271282907148"/>
    <n v="4604.7986774141154"/>
    <s v="Low Risk"/>
  </r>
  <r>
    <s v="F007"/>
    <x v="5"/>
    <n v="668.66525333962488"/>
    <n v="18.493722494623629"/>
    <n v="203.37179590188839"/>
    <n v="2.4447374790625802"/>
    <x v="1"/>
    <n v="7.1501528288823204"/>
    <x v="1"/>
    <n v="140847.10174467441"/>
    <n v="2155.9548329720128"/>
    <n v="6532.9337883444778"/>
    <s v="Low Risk"/>
  </r>
  <r>
    <s v="F008"/>
    <x v="0"/>
    <n v="538.09531019567066"/>
    <n v="21.46593949166089"/>
    <n v="230.0910310019176"/>
    <n v="1.480148735328638"/>
    <x v="2"/>
    <n v="3.955753431211309"/>
    <x v="0"/>
    <n v="76740.150877440567"/>
    <n v="2374.917746785608"/>
    <n v="3231.2761560397812"/>
    <s v="Medium Risk"/>
  </r>
  <r>
    <s v="F009"/>
    <x v="2"/>
    <n v="524.38783092543486"/>
    <n v="24.12045260969936"/>
    <n v="194.11146431488729"/>
    <n v="1.551629613526418"/>
    <x v="2"/>
    <n v="3.3214462853932898"/>
    <x v="0"/>
    <n v="64410.2295840406"/>
    <n v="2018.696123825194"/>
    <n v="3190.684760517137"/>
    <s v="Medium Risk"/>
  </r>
  <r>
    <s v="F010"/>
    <x v="3"/>
    <n v="668.60581343590013"/>
    <n v="19.003530816213331"/>
    <n v="217.14585092803989"/>
    <n v="2.2691077343590988"/>
    <x v="2"/>
    <n v="6.2668971946281067"/>
    <x v="1"/>
    <n v="123053.0299965638"/>
    <n v="2284.9138959983538"/>
    <n v="5385.4558901353212"/>
    <s v="Low Risk"/>
  </r>
  <r>
    <s v="F011"/>
    <x v="1"/>
    <n v="622.80775447708049"/>
    <n v="19.46436937694876"/>
    <n v="222.59611185474759"/>
    <n v="2.9150628920371431"/>
    <x v="0"/>
    <n v="6.8570062768382929"/>
    <x v="1"/>
    <n v="134768.41127361651"/>
    <n v="2371.714263149333"/>
    <n v="5682.3207317841616"/>
    <s v="Low Risk"/>
  </r>
  <r>
    <s v="F012"/>
    <x v="2"/>
    <n v="634.86949367416287"/>
    <n v="23.358459060333889"/>
    <n v="162.4087261929472"/>
    <n v="1.7895170911023019"/>
    <x v="2"/>
    <n v="4.0919959237503756"/>
    <x v="0"/>
    <n v="80126.355358522953"/>
    <n v="1713.563116484587"/>
    <n v="4676.0084053923829"/>
    <s v="Medium Risk"/>
  </r>
  <r>
    <s v="F013"/>
    <x v="2"/>
    <n v="454.9705491570237"/>
    <n v="24.725880459120621"/>
    <n v="150.5145147815407"/>
    <n v="1.864832003495656"/>
    <x v="2"/>
    <n v="2.577059306548525"/>
    <x v="2"/>
    <n v="49942.799382980309"/>
    <n v="1598.3867479901901"/>
    <n v="3124.575416167479"/>
    <s v="High Risk"/>
  </r>
  <r>
    <s v="F014"/>
    <x v="5"/>
    <n v="750"/>
    <n v="18.53091394071172"/>
    <n v="239.63014414690079"/>
    <n v="3"/>
    <x v="0"/>
    <n v="7.6431395869376226"/>
    <x v="1"/>
    <n v="150316.49029728351"/>
    <n v="2546.3014414690078"/>
    <n v="5903.3265994839594"/>
    <s v="Low Risk"/>
  </r>
  <r>
    <s v="F015"/>
    <x v="6"/>
    <n v="535.61506864383182"/>
    <n v="22.80634541279256"/>
    <n v="192.50276064395851"/>
    <n v="2.201561700356284"/>
    <x v="0"/>
    <n v="4.3854321265251341"/>
    <x v="0"/>
    <n v="85673.536839045279"/>
    <n v="2035.105691457399"/>
    <n v="4209.7831674625186"/>
    <s v="Medium Risk"/>
  </r>
  <r>
    <s v="F016"/>
    <x v="3"/>
    <n v="687.50574852917362"/>
    <n v="24.01253395482512"/>
    <n v="189.85969371397539"/>
    <n v="2.1355536026284612"/>
    <x v="0"/>
    <n v="5.1065081031648809"/>
    <x v="1"/>
    <n v="100124.7874460264"/>
    <n v="2005.3746172711781"/>
    <n v="4992.8221183068363"/>
    <s v="Low Risk"/>
  </r>
  <r>
    <s v="F017"/>
    <x v="7"/>
    <n v="705.97782992072018"/>
    <n v="18.83779524953454"/>
    <n v="250"/>
    <n v="2.742914898963329"/>
    <x v="1"/>
    <n v="7.0262606354439683"/>
    <x v="1"/>
    <n v="137888.0669639312"/>
    <n v="2637.1457449481659"/>
    <n v="5228.6858710056404"/>
    <s v="Low Risk"/>
  </r>
  <r>
    <s v="F018"/>
    <x v="2"/>
    <n v="579.04743342561255"/>
    <n v="20.623475732207531"/>
    <n v="216.016058790248"/>
    <n v="2.9113151434214051"/>
    <x v="0"/>
    <n v="6.0541407022356841"/>
    <x v="1"/>
    <n v="118777.08769964011"/>
    <n v="2305.72634507355"/>
    <n v="5151.3956959125289"/>
    <s v="Low Risk"/>
  </r>
  <r>
    <s v="F019"/>
    <x v="6"/>
    <n v="628.34616162056011"/>
    <n v="21.286152700707419"/>
    <n v="215.07547285607231"/>
    <n v="2.390042358515339"/>
    <x v="0"/>
    <n v="6.4112967154446334"/>
    <x v="1"/>
    <n v="125955.67746240619"/>
    <n v="2270.2568464864889"/>
    <n v="5548.0805027562656"/>
    <s v="Low Risk"/>
  </r>
  <r>
    <s v="F020"/>
    <x v="7"/>
    <n v="608.70488385960221"/>
    <n v="24.638518091594179"/>
    <n v="181.50628896858049"/>
    <n v="1.681043095132785"/>
    <x v="2"/>
    <n v="3.2544297244262821"/>
    <x v="0"/>
    <n v="63189.479444083197"/>
    <n v="1899.115044442445"/>
    <n v="3327.3118249997751"/>
    <s v="Medium Risk"/>
  </r>
  <r>
    <s v="F021"/>
    <x v="3"/>
    <n v="652.06252683233629"/>
    <n v="20.901826395557091"/>
    <n v="165.96242445164609"/>
    <n v="2.0603436912782489"/>
    <x v="0"/>
    <n v="5.2486878429653947"/>
    <x v="1"/>
    <n v="103211.1154302275"/>
    <n v="1762.6414290803741"/>
    <n v="5855.4799477325378"/>
    <s v="Low Risk"/>
  </r>
  <r>
    <s v="F022"/>
    <x v="8"/>
    <n v="666.20682064469383"/>
    <n v="21.634412160438721"/>
    <n v="222.59551197186451"/>
    <n v="2.349004931255839"/>
    <x v="1"/>
    <n v="6.1747063960704933"/>
    <x v="1"/>
    <n v="121150.72255512841"/>
    <n v="2343.4053662814372"/>
    <n v="5169.8576907917914"/>
    <s v="Low Risk"/>
  </r>
  <r>
    <s v="F023"/>
    <x v="4"/>
    <n v="436.65632799764558"/>
    <n v="22.479004514847858"/>
    <n v="163.7233041803849"/>
    <n v="1.2028624111474211"/>
    <x v="0"/>
    <n v="3.3713001307837982"/>
    <x v="0"/>
    <n v="65728.626453314733"/>
    <n v="1697.3761623612199"/>
    <n v="3872.366533171979"/>
    <s v="Medium Risk"/>
  </r>
  <r>
    <s v="F024"/>
    <x v="6"/>
    <n v="602.90398529343145"/>
    <n v="23.847713905833139"/>
    <n v="128.96541869017719"/>
    <n v="1.230286183047798"/>
    <x v="1"/>
    <n v="3.0497295625756169"/>
    <x v="0"/>
    <n v="59643.422755458188"/>
    <n v="1351.1684960541611"/>
    <n v="4414.2105836271212"/>
    <s v="Medium Risk"/>
  </r>
  <r>
    <s v="F025"/>
    <x v="9"/>
    <n v="750"/>
    <n v="18"/>
    <n v="213.82387303319129"/>
    <n v="2.6880848083177571"/>
    <x v="0"/>
    <n v="7.8930100599766133"/>
    <x v="1"/>
    <n v="155587.55822878439"/>
    <n v="2272.642970747801"/>
    <n v="6846.1065038116913"/>
    <s v="Low Risk"/>
  </r>
  <r>
    <s v="F026"/>
    <x v="8"/>
    <n v="707.51777307708699"/>
    <n v="22.48949271467405"/>
    <n v="215.8284378268207"/>
    <n v="2.2720029388101022"/>
    <x v="0"/>
    <n v="5.0998153476260857"/>
    <x v="1"/>
    <n v="99724.422427313009"/>
    <n v="2271.8845252087121"/>
    <n v="4389.5022533397296"/>
    <s v="Low Risk"/>
  </r>
  <r>
    <s v="F027"/>
    <x v="4"/>
    <n v="525.20539760450777"/>
    <n v="25.32818086069905"/>
    <n v="186.09909597543489"/>
    <n v="1.9261164812741161"/>
    <x v="0"/>
    <n v="3.5649750489824541"/>
    <x v="0"/>
    <n v="69342.204195831029"/>
    <n v="1957.296783818055"/>
    <n v="3542.7536983209438"/>
    <s v="Medium Risk"/>
  </r>
  <r>
    <s v="F028"/>
    <x v="5"/>
    <n v="750"/>
    <n v="18.363101489860099"/>
    <n v="250"/>
    <n v="2.964549674972587"/>
    <x v="0"/>
    <n v="7.977522198547546"/>
    <x v="1"/>
    <n v="156902.2164872023"/>
    <n v="2648.2274837486289"/>
    <n v="5924.801303893405"/>
    <s v="Low Risk"/>
  </r>
  <r>
    <s v="F029"/>
    <x v="0"/>
    <n v="750"/>
    <n v="18.372253784227819"/>
    <n v="250"/>
    <n v="3"/>
    <x v="1"/>
    <n v="7.7925161077327623"/>
    <x v="1"/>
    <n v="153200.32215465521"/>
    <n v="2650"/>
    <n v="5781.1442322511411"/>
    <s v="Low Risk"/>
  </r>
  <r>
    <s v="F030"/>
    <x v="1"/>
    <n v="557.67940028014254"/>
    <n v="20.000286096759648"/>
    <n v="209.1273771680238"/>
    <n v="2.1260588189817788"/>
    <x v="1"/>
    <n v="5.3497607216425864"/>
    <x v="1"/>
    <n v="104797.6377202224"/>
    <n v="2197.5767126293281"/>
    <n v="4768.781773030144"/>
    <s v="Low Risk"/>
  </r>
  <r>
    <s v="F031"/>
    <x v="9"/>
    <n v="728.21666536217901"/>
    <n v="18"/>
    <n v="250"/>
    <n v="2.5367103675121161"/>
    <x v="2"/>
    <n v="7.295818059136038"/>
    <x v="1"/>
    <n v="143289.52566434519"/>
    <n v="2626.8355183756062"/>
    <n v="5454.834330584702"/>
    <s v="Low Risk"/>
  </r>
  <r>
    <s v="F032"/>
    <x v="5"/>
    <n v="590.58769214548749"/>
    <n v="22.29480651398201"/>
    <n v="167.1360414320956"/>
    <n v="1.73750473557915"/>
    <x v="1"/>
    <n v="3.1322426500482758"/>
    <x v="0"/>
    <n v="60886.617349865614"/>
    <n v="1758.235651099913"/>
    <n v="3462.9383900716771"/>
    <s v="Medium Risk"/>
  </r>
  <r>
    <s v="F033"/>
    <x v="3"/>
    <n v="598.92764182173335"/>
    <n v="20.14344277165036"/>
    <n v="163.35683585458059"/>
    <n v="1.8436441942381849"/>
    <x v="0"/>
    <n v="3.6732281155530919"/>
    <x v="0"/>
    <n v="71738.811742804115"/>
    <n v="1725.750568257715"/>
    <n v="4156.9629506325609"/>
    <s v="Medium Risk"/>
  </r>
  <r>
    <s v="F034"/>
    <x v="5"/>
    <n v="615.78573973064749"/>
    <n v="19.660765273358479"/>
    <n v="195.13963084327"/>
    <n v="1.870407135607757"/>
    <x v="2"/>
    <n v="6.2021469798366278"/>
    <x v="1"/>
    <n v="121998.0229315195"/>
    <n v="2044.916665213088"/>
    <n v="5965.9166071105819"/>
    <s v="Low Risk"/>
  </r>
  <r>
    <s v="F035"/>
    <x v="0"/>
    <n v="666.61779375927802"/>
    <n v="18.702883529183261"/>
    <n v="220.68065340375409"/>
    <n v="2.6275569413262478"/>
    <x v="2"/>
    <n v="7.0799668534298359"/>
    <x v="1"/>
    <n v="139261.1526874929"/>
    <n v="2338.184381103853"/>
    <n v="5955.9525678530053"/>
    <s v="Low Risk"/>
  </r>
  <r>
    <s v="F036"/>
    <x v="3"/>
    <n v="750"/>
    <n v="22.33683125397426"/>
    <n v="228.69403741134099"/>
    <n v="2.4659998449091951"/>
    <x v="2"/>
    <n v="7.1379457512685551"/>
    <x v="1"/>
    <n v="140348.67465901221"/>
    <n v="2410.2403663588698"/>
    <n v="5823.0156883081254"/>
    <s v="Low Risk"/>
  </r>
  <r>
    <s v="F037"/>
    <x v="9"/>
    <n v="625.32600523871054"/>
    <n v="24.810409395895739"/>
    <n v="210.2702263433805"/>
    <n v="1.7661711674545391"/>
    <x v="0"/>
    <n v="4.4270487627331407"/>
    <x v="0"/>
    <n v="86349.964432856286"/>
    <n v="2191.010821806532"/>
    <n v="3941.101685735126"/>
    <s v="Medium Risk"/>
  </r>
  <r>
    <s v="F038"/>
    <x v="0"/>
    <n v="607.83171694887108"/>
    <n v="19.675184618743099"/>
    <n v="250"/>
    <n v="2.5884394650629221"/>
    <x v="1"/>
    <n v="7.3266205925657584"/>
    <x v="1"/>
    <n v="143902.98987806201"/>
    <n v="2629.421973253146"/>
    <n v="5472.7993962879946"/>
    <s v="Low Risk"/>
  </r>
  <r>
    <s v="F039"/>
    <x v="7"/>
    <n v="588.03906051280228"/>
    <n v="22.244752480056"/>
    <n v="239.8358318511975"/>
    <n v="2.706564730216666"/>
    <x v="0"/>
    <n v="7.1055706926050766"/>
    <x v="1"/>
    <n v="139577.7272970787"/>
    <n v="2533.686555022809"/>
    <n v="5508.8790292697522"/>
    <s v="Low Risk"/>
  </r>
  <r>
    <s v="F040"/>
    <x v="1"/>
    <n v="729.27758291542136"/>
    <n v="20.5690927876208"/>
    <n v="250"/>
    <n v="2.7803411936242339"/>
    <x v="2"/>
    <n v="7.613809965325685"/>
    <x v="1"/>
    <n v="149637.1822468325"/>
    <n v="2639.0170596812118"/>
    <n v="5670.1862421801998"/>
    <s v="Low Risk"/>
  </r>
  <r>
    <s v="F041"/>
    <x v="9"/>
    <n v="664.16927808305184"/>
    <n v="18"/>
    <n v="236.39849756416831"/>
    <n v="2.492171512692392"/>
    <x v="0"/>
    <n v="6.712043906683661"/>
    <x v="1"/>
    <n v="131752.28458239691"/>
    <n v="2488.5935512763031"/>
    <n v="5294.2468051814367"/>
    <s v="Low Risk"/>
  </r>
  <r>
    <s v="F042"/>
    <x v="7"/>
    <n v="648.1943557042996"/>
    <n v="22.08377234799541"/>
    <n v="217.9999308774872"/>
    <n v="2.7115695060907932"/>
    <x v="0"/>
    <n v="6.013929528285372"/>
    <x v="1"/>
    <n v="117963.012781628"/>
    <n v="2315.5777840794121"/>
    <n v="5094.3230494209356"/>
    <s v="Low Risk"/>
  </r>
  <r>
    <s v="F043"/>
    <x v="4"/>
    <n v="619.36570859407857"/>
    <n v="22.21203173701883"/>
    <n v="172.8540568814621"/>
    <n v="2.3809410133941271"/>
    <x v="1"/>
    <n v="5.4841197286187278"/>
    <x v="1"/>
    <n v="107834.8069528902"/>
    <n v="1847.587619484327"/>
    <n v="5836.519243562997"/>
    <s v="Low Risk"/>
  </r>
  <r>
    <s v="F044"/>
    <x v="9"/>
    <n v="634.42540345061207"/>
    <n v="22.273812330087889"/>
    <n v="196.16550041172329"/>
    <n v="1.611861792213138"/>
    <x v="1"/>
    <n v="4.2336965993704583"/>
    <x v="0"/>
    <n v="82631.683893681271"/>
    <n v="2042.2480937278899"/>
    <n v="4046.113895146138"/>
    <s v="Medium Risk"/>
  </r>
  <r>
    <s v="F045"/>
    <x v="4"/>
    <n v="615.6204976082297"/>
    <n v="18"/>
    <n v="234.09477532597049"/>
    <n v="2.721086184764308"/>
    <x v="2"/>
    <n v="7.6408006547466707"/>
    <x v="1"/>
    <n v="150339.01103243549"/>
    <n v="2477.0020624979211"/>
    <n v="6069.3938575419206"/>
    <s v="Low Risk"/>
  </r>
  <r>
    <s v="F046"/>
    <x v="3"/>
    <n v="750"/>
    <n v="19.09062292790076"/>
    <n v="250"/>
    <n v="3"/>
    <x v="0"/>
    <n v="7.8419830205319041"/>
    <x v="1"/>
    <n v="154189.66041063811"/>
    <n v="2650"/>
    <n v="5818.4777513448335"/>
    <s v="Low Risk"/>
  </r>
  <r>
    <s v="F047"/>
    <x v="7"/>
    <n v="494.91361454308509"/>
    <n v="20.25190110500726"/>
    <n v="193.14531548818269"/>
    <n v="1.804477699143578"/>
    <x v="0"/>
    <n v="3.703525848424793"/>
    <x v="0"/>
    <n v="72048.83992865686"/>
    <n v="2021.6770398390061"/>
    <n v="3563.8155110271418"/>
    <s v="Medium Risk"/>
  </r>
  <r>
    <s v="F048"/>
    <x v="1"/>
    <n v="400"/>
    <n v="23.177558603855061"/>
    <n v="158.4526504176373"/>
    <n v="1.5164231664271171"/>
    <x v="1"/>
    <n v="3.8321831620663609"/>
    <x v="0"/>
    <n v="74983.315578829483"/>
    <n v="1660.3476624977291"/>
    <n v="4516.1213685830717"/>
    <s v="Medium Risk"/>
  </r>
  <r>
    <s v="F049"/>
    <x v="0"/>
    <n v="671.15069940096032"/>
    <n v="20.932261235672989"/>
    <n v="211.1258688903693"/>
    <n v="1.9653285879035249"/>
    <x v="0"/>
    <n v="4.9136825215173596"/>
    <x v="0"/>
    <n v="96064.125312048316"/>
    <n v="2209.5251182988691"/>
    <n v="4347.7272340768341"/>
    <s v="Medium Risk"/>
  </r>
  <r>
    <s v="F050"/>
    <x v="2"/>
    <n v="712.37159693958426"/>
    <n v="20.248555865274849"/>
    <n v="180.7279665008349"/>
    <n v="2.5198370801253041"/>
    <x v="0"/>
    <n v="4.6905448579174838"/>
    <x v="0"/>
    <n v="91877.625639335063"/>
    <n v="1933.2715190146139"/>
    <n v="4752.4429308390663"/>
    <s v="Medium Risk"/>
  </r>
  <r>
    <s v="F051"/>
    <x v="5"/>
    <n v="731.41564052380818"/>
    <n v="19.824770541897148"/>
    <n v="242.2758179907828"/>
    <n v="2.813643315838886"/>
    <x v="0"/>
    <n v="7.9667447756649246"/>
    <x v="1"/>
    <n v="156771.4551675987"/>
    <n v="2563.440345699772"/>
    <n v="6115.6662151544206"/>
    <s v="Low Risk"/>
  </r>
  <r>
    <s v="F052"/>
    <x v="8"/>
    <n v="546.14610590890095"/>
    <n v="24.11859795904876"/>
    <n v="162.44105561785449"/>
    <n v="2.0281012253076578"/>
    <x v="1"/>
    <n v="3.0555515160640718"/>
    <x v="0"/>
    <n v="59385.214703837519"/>
    <n v="1725.815617443928"/>
    <n v="3440.994165517624"/>
    <s v="Medium Risk"/>
  </r>
  <r>
    <s v="F053"/>
    <x v="1"/>
    <n v="508.47069876780188"/>
    <n v="25.625384266637951"/>
    <n v="145.22293019013691"/>
    <n v="1.4899913895368431"/>
    <x v="2"/>
    <n v="2.1084521816931252"/>
    <x v="2"/>
    <n v="40642.314762484297"/>
    <n v="1526.7288713782109"/>
    <n v="2662.0518891344209"/>
    <s v="High Risk"/>
  </r>
  <r>
    <s v="F054"/>
    <x v="7"/>
    <n v="700.91176271906261"/>
    <n v="23.15760505698788"/>
    <n v="193.83407326515419"/>
    <n v="2.56867559848558"/>
    <x v="2"/>
    <n v="4.9633622911006077"/>
    <x v="0"/>
    <n v="97200.471309436325"/>
    <n v="2066.774512575822"/>
    <n v="4703.0031925589856"/>
    <s v="Medium Risk"/>
  </r>
  <r>
    <s v="F055"/>
    <x v="2"/>
    <n v="578.89017588445654"/>
    <n v="24.145643846384999"/>
    <n v="130.93179447628029"/>
    <n v="1.271570988169163"/>
    <x v="0"/>
    <n v="3.0729362553279729"/>
    <x v="0"/>
    <n v="60085.828612388199"/>
    <n v="1372.896494171262"/>
    <n v="4376.5738253019972"/>
    <s v="Medium Risk"/>
  </r>
  <r>
    <s v="F056"/>
    <x v="1"/>
    <n v="608.50126761429442"/>
    <n v="23.428600913599801"/>
    <n v="176.29880547588499"/>
    <n v="1.7615622088740339"/>
    <x v="2"/>
    <n v="4.1988127074971597"/>
    <x v="0"/>
    <n v="82125.187984740653"/>
    <n v="1851.066165202551"/>
    <n v="4436.6424889925083"/>
    <s v="Medium Risk"/>
  </r>
  <r>
    <s v="F057"/>
    <x v="7"/>
    <n v="685.62337014954596"/>
    <n v="21.14249850780941"/>
    <n v="196.16550041172329"/>
    <n v="2.3855705880983851"/>
    <x v="1"/>
    <n v="6.4650231383393741"/>
    <x v="1"/>
    <n v="127219.5292332653"/>
    <n v="2080.9335335221522"/>
    <n v="6113.5796595067486"/>
    <s v="Low Risk"/>
  </r>
  <r>
    <s v="F058"/>
    <x v="6"/>
    <n v="679.7583761906385"/>
    <n v="20.94308445848727"/>
    <n v="162.92565690232411"/>
    <n v="2.814788315550603"/>
    <x v="1"/>
    <n v="6.3256395455127752"/>
    <x v="1"/>
    <n v="124742.7949254547"/>
    <n v="1769.9959848007711"/>
    <n v="7047.6315198814218"/>
    <s v="Low Risk"/>
  </r>
  <r>
    <s v="F059"/>
    <x v="6"/>
    <n v="615.6204976082297"/>
    <n v="23.618514310389511"/>
    <n v="189.55164788796199"/>
    <n v="1.5323088529216029"/>
    <x v="2"/>
    <n v="3.8483647511143348"/>
    <x v="0"/>
    <n v="74995.163100761012"/>
    <n v="1972.1319215256999"/>
    <n v="3802.7457637186121"/>
    <s v="Medium Risk"/>
  </r>
  <r>
    <s v="F060"/>
    <x v="4"/>
    <n v="610.74243421092297"/>
    <n v="24.10561752390084"/>
    <n v="219.6782746045524"/>
    <n v="2.3616275802932978"/>
    <x v="2"/>
    <n v="5.2552413833293956"/>
    <x v="1"/>
    <n v="102789.9635415277"/>
    <n v="2314.8641250601891"/>
    <n v="4440.431834799595"/>
    <s v="Low Risk"/>
  </r>
  <r>
    <s v="F061"/>
    <x v="1"/>
    <n v="665.37379347664319"/>
    <n v="23.546850320724079"/>
    <n v="167.57462925863749"/>
    <n v="2.2825162174302882"/>
    <x v="0"/>
    <n v="5.0528844610325603"/>
    <x v="1"/>
    <n v="99267.817117193306"/>
    <n v="1789.8721034578889"/>
    <n v="5546.0843780634304"/>
    <s v="Low Risk"/>
  </r>
  <r>
    <s v="F062"/>
    <x v="6"/>
    <n v="642.85215330809729"/>
    <n v="20.598860609756532"/>
    <n v="199.69864127772229"/>
    <n v="2.3037147998843008"/>
    <x v="2"/>
    <n v="5.8179957091153716"/>
    <x v="1"/>
    <n v="114247.74202953601"/>
    <n v="2112.172152771438"/>
    <n v="5409.0165841656644"/>
    <s v="Low Risk"/>
  </r>
  <r>
    <s v="F063"/>
    <x v="7"/>
    <n v="615.6204976082297"/>
    <n v="22.256996935235438"/>
    <n v="145.66261143426129"/>
    <n v="1.9842138301347709"/>
    <x v="0"/>
    <n v="3.5027709116335051"/>
    <x v="0"/>
    <n v="68499.581426820747"/>
    <n v="1555.836805849352"/>
    <n v="4402.7484868135589"/>
    <s v="Medium Risk"/>
  </r>
  <r>
    <s v="F064"/>
    <x v="4"/>
    <n v="583.53472358518923"/>
    <n v="22.033904118052391"/>
    <n v="240.9397778967988"/>
    <n v="2.2633118000940011"/>
    <x v="0"/>
    <n v="5.5392250853632632"/>
    <x v="1"/>
    <n v="108261.9383382926"/>
    <n v="2522.5633689726869"/>
    <n v="4291.7430606463686"/>
    <s v="Low Risk"/>
  </r>
  <r>
    <s v="F065"/>
    <x v="7"/>
    <n v="750"/>
    <n v="18.482094535220941"/>
    <n v="250"/>
    <n v="3"/>
    <x v="1"/>
    <n v="7.8733571496500554"/>
    <x v="1"/>
    <n v="154817.14299300109"/>
    <n v="2650"/>
    <n v="5842.156339358532"/>
    <s v="Low Risk"/>
  </r>
  <r>
    <s v="F066"/>
    <x v="4"/>
    <n v="615.6204976082297"/>
    <n v="24.412927347587338"/>
    <n v="215.28699969723331"/>
    <n v="1.8892305261236439"/>
    <x v="1"/>
    <n v="4.9204529177567302"/>
    <x v="0"/>
    <n v="96161.726831856096"/>
    <n v="2247.3315232785149"/>
    <n v="4278.9292917304319"/>
    <s v="Medium Risk"/>
  </r>
  <r>
    <s v="F067"/>
    <x v="1"/>
    <n v="739.84507235297679"/>
    <n v="20.18549860066193"/>
    <n v="241.8490581382332"/>
    <n v="2.6069041827402408"/>
    <x v="1"/>
    <n v="7.4365927263113241"/>
    <x v="1"/>
    <n v="146183.0187357071"/>
    <n v="2548.8357905193452"/>
    <n v="5735.2858618609253"/>
    <s v="Low Risk"/>
  </r>
  <r>
    <s v="F068"/>
    <x v="2"/>
    <n v="592.16727312904686"/>
    <n v="23.388348840674649"/>
    <n v="212.61120511491609"/>
    <n v="2.1588330941093359"/>
    <x v="1"/>
    <n v="4.6063661930625717"/>
    <x v="0"/>
    <n v="89893.270155396807"/>
    <n v="2234.053705854627"/>
    <n v="4023.7739101714451"/>
    <s v="Medium Risk"/>
  </r>
  <r>
    <s v="F069"/>
    <x v="0"/>
    <n v="492.23131965926439"/>
    <n v="22.893839249221081"/>
    <n v="176.71908952440941"/>
    <n v="1.910649087727641"/>
    <x v="2"/>
    <n v="4.1004704461680541"/>
    <x v="0"/>
    <n v="80146.685573730603"/>
    <n v="1862.7233496304771"/>
    <n v="4302.661776888659"/>
    <s v="Medium Risk"/>
  </r>
  <r>
    <s v="F070"/>
    <x v="9"/>
    <n v="710.3135301350668"/>
    <n v="19.348176672269901"/>
    <n v="237.25728077264969"/>
    <n v="2.4075611030458188"/>
    <x v="0"/>
    <n v="5.8706201721833891"/>
    <x v="1"/>
    <n v="114919.452580789"/>
    <n v="2492.950862878788"/>
    <n v="4609.7760807079567"/>
    <s v="Low Risk"/>
  </r>
  <r>
    <s v="F071"/>
    <x v="2"/>
    <n v="654.89930248841529"/>
    <n v="20.186125099474779"/>
    <n v="209.78002822985431"/>
    <n v="2.2761261074869772"/>
    <x v="2"/>
    <n v="6.0135443579785974"/>
    <x v="1"/>
    <n v="118059.2805718991"/>
    <n v="2211.6065876728921"/>
    <n v="5338.168245199704"/>
    <s v="Low Risk"/>
  </r>
  <r>
    <s v="F072"/>
    <x v="3"/>
    <n v="750"/>
    <n v="19.733985403446891"/>
    <n v="221.1340127363203"/>
    <n v="3"/>
    <x v="1"/>
    <n v="7.1850053904314182"/>
    <x v="1"/>
    <n v="141338.76768126519"/>
    <n v="2361.340127363203"/>
    <n v="5985.5319461788622"/>
    <s v="Low Risk"/>
  </r>
  <r>
    <s v="F073"/>
    <x v="7"/>
    <n v="621.83623865453137"/>
    <n v="21.179240348674611"/>
    <n v="199.61484800381379"/>
    <n v="1.221621636676762"/>
    <x v="2"/>
    <n v="3.3811116094493321"/>
    <x v="0"/>
    <n v="65565.002627114663"/>
    <n v="2057.2295618719768"/>
    <n v="3187.0532993631382"/>
    <s v="Medium Risk"/>
  </r>
  <r>
    <s v="F074"/>
    <x v="3"/>
    <n v="574.56487020740963"/>
    <n v="23.618620590342871"/>
    <n v="193.24228002373189"/>
    <n v="1.709584684364619"/>
    <x v="0"/>
    <n v="4.9951602793085144"/>
    <x v="0"/>
    <n v="97885.303551714736"/>
    <n v="2017.9020344555499"/>
    <n v="4850.8451788208422"/>
    <s v="Medium Risk"/>
  </r>
  <r>
    <s v="F075"/>
    <x v="2"/>
    <n v="598.06510335963162"/>
    <n v="24.310534508558199"/>
    <n v="183.87447424618381"/>
    <n v="2.480157825066367"/>
    <x v="2"/>
    <n v="5.4320251952550986"/>
    <x v="1"/>
    <n v="106677.75127138681"/>
    <n v="1962.752633715156"/>
    <n v="5435.109317339904"/>
    <s v="Low Risk"/>
  </r>
  <r>
    <s v="F076"/>
    <x v="4"/>
    <n v="630.64658603288387"/>
    <n v="18"/>
    <n v="205.76964865966031"/>
    <n v="2.8240676920672501"/>
    <x v="2"/>
    <n v="6.6113240858378539"/>
    <x v="1"/>
    <n v="130027.5818455571"/>
    <n v="2198.8998711999652"/>
    <n v="5913.3016263537083"/>
    <s v="Low Risk"/>
  </r>
  <r>
    <s v="F077"/>
    <x v="9"/>
    <n v="419.62280916422208"/>
    <n v="23.07264838532144"/>
    <n v="124.273850861993"/>
    <n v="1.312885905737124"/>
    <x v="1"/>
    <n v="2.261622630526603"/>
    <x v="2"/>
    <n v="43924.069806625259"/>
    <n v="1308.382803906786"/>
    <n v="3357.126803827558"/>
    <s v="High Risk"/>
  </r>
  <r>
    <s v="F078"/>
    <x v="9"/>
    <n v="727.46065033675222"/>
    <n v="18.385364865369649"/>
    <n v="250"/>
    <n v="2.903396541174172"/>
    <x v="2"/>
    <n v="7.9673030647840459"/>
    <x v="1"/>
    <n v="156700.8914686222"/>
    <n v="2645.169827058709"/>
    <n v="5924.0389734395794"/>
    <s v="Low Risk"/>
  </r>
  <r>
    <s v="F079"/>
    <x v="8"/>
    <n v="683.04779540691061"/>
    <n v="21.101544771615529"/>
    <n v="188.39150028307679"/>
    <n v="2.1568726024901421"/>
    <x v="0"/>
    <n v="4.8196670839456566"/>
    <x v="0"/>
    <n v="94401.583045957872"/>
    <n v="1991.7586329552751"/>
    <n v="4739.6095834106854"/>
    <s v="Medium Risk"/>
  </r>
  <r>
    <s v="F080"/>
    <x v="9"/>
    <n v="465.139221241173"/>
    <n v="23.794657087271819"/>
    <n v="214.90971797207689"/>
    <n v="2.1654247300047822"/>
    <x v="0"/>
    <n v="3.6773620507805518"/>
    <x v="0"/>
    <n v="71289.87259939003"/>
    <n v="2257.3684162210079"/>
    <n v="3158.0964846993929"/>
    <s v="Medium Risk"/>
  </r>
  <r>
    <s v="F081"/>
    <x v="0"/>
    <n v="750"/>
    <n v="18.766283778166901"/>
    <n v="250"/>
    <n v="3"/>
    <x v="1"/>
    <n v="7.3009641335975539"/>
    <x v="1"/>
    <n v="143369.28267195111"/>
    <n v="2650"/>
    <n v="5410.1616102623047"/>
    <s v="Low Risk"/>
  </r>
  <r>
    <s v="F082"/>
    <x v="9"/>
    <n v="722.19315086332131"/>
    <n v="18.356381416535811"/>
    <n v="226.76112466533851"/>
    <n v="2.0300485894151041"/>
    <x v="0"/>
    <n v="6.4863126433844833"/>
    <x v="1"/>
    <n v="127357.1391915655"/>
    <n v="2369.1136761241401"/>
    <n v="5375.729348703996"/>
    <s v="Low Risk"/>
  </r>
  <r>
    <s v="F083"/>
    <x v="2"/>
    <n v="750"/>
    <n v="20.284570657588091"/>
    <n v="250"/>
    <n v="2.7863336773953482"/>
    <x v="0"/>
    <n v="7.7184310821437192"/>
    <x v="1"/>
    <n v="151729.3049590046"/>
    <n v="2639.316683869768"/>
    <n v="5748.8101328006996"/>
    <s v="Low Risk"/>
  </r>
  <r>
    <s v="F084"/>
    <x v="8"/>
    <n v="610.98062321322743"/>
    <n v="23.716147622835422"/>
    <n v="164.79926254604311"/>
    <n v="1.6006248423617611"/>
    <x v="0"/>
    <n v="3.9845018280230819"/>
    <x v="0"/>
    <n v="77962.012692883116"/>
    <n v="1728.023867578519"/>
    <n v="4511.6282335921278"/>
    <s v="Medium Risk"/>
  </r>
  <r>
    <s v="F085"/>
    <x v="2"/>
    <n v="577.38971436695942"/>
    <n v="20.514649786641421"/>
    <n v="162.59034268580649"/>
    <n v="2.649390154326448"/>
    <x v="1"/>
    <n v="5.31658980101294"/>
    <x v="1"/>
    <n v="104573.42308568439"/>
    <n v="1758.372934574387"/>
    <n v="5947.1697402460486"/>
    <s v="Low Risk"/>
  </r>
  <r>
    <s v="F086"/>
    <x v="2"/>
    <n v="675.80536522222485"/>
    <n v="23.465344153209941"/>
    <n v="182.09124163022449"/>
    <n v="1.453659883725761"/>
    <x v="2"/>
    <n v="5.4337548150250301"/>
    <x v="1"/>
    <n v="106781.5008900121"/>
    <n v="1893.5954104885329"/>
    <n v="5639.0874364478559"/>
    <s v="Low Risk"/>
  </r>
  <r>
    <s v="F087"/>
    <x v="5"/>
    <n v="717.37413164840848"/>
    <n v="18"/>
    <n v="250"/>
    <n v="3"/>
    <x v="1"/>
    <n v="7.8819895022962738"/>
    <x v="1"/>
    <n v="154989.7900459255"/>
    <n v="2650"/>
    <n v="5848.671322487754"/>
    <s v="Low Risk"/>
  </r>
  <r>
    <s v="F088"/>
    <x v="8"/>
    <n v="400"/>
    <n v="23.072142304895738"/>
    <n v="141.52562435726659"/>
    <n v="1.18923113748578"/>
    <x v="2"/>
    <n v="2.4520775360367688"/>
    <x v="2"/>
    <n v="47566.832920288427"/>
    <n v="1474.7178004469549"/>
    <n v="3225.487134275585"/>
    <s v="High Risk"/>
  </r>
  <r>
    <s v="F089"/>
    <x v="2"/>
    <n v="570.61611495070372"/>
    <n v="23.482540089977739"/>
    <n v="188.3792224349572"/>
    <n v="2.1896157360277582"/>
    <x v="0"/>
    <n v="3.8341821157230909"/>
    <x v="0"/>
    <n v="74690.369303310858"/>
    <n v="1993.27301115096"/>
    <n v="3747.1218887463378"/>
    <s v="Medium Risk"/>
  </r>
  <r>
    <s v="F090"/>
    <x v="5"/>
    <n v="495.40875905652842"/>
    <n v="24.597903701206409"/>
    <n v="156.48521537754451"/>
    <n v="1.9332698354082369"/>
    <x v="1"/>
    <n v="3.1454661869020759"/>
    <x v="0"/>
    <n v="61247.808092495659"/>
    <n v="1661.5156455458571"/>
    <n v="3686.2612914110691"/>
    <s v="Medium Risk"/>
  </r>
  <r>
    <s v="F091"/>
    <x v="5"/>
    <n v="625.91548160030254"/>
    <n v="24.284313911652092"/>
    <n v="182.6641159193772"/>
    <n v="1.7380423771170519"/>
    <x v="1"/>
    <n v="3.6108491413409411"/>
    <x v="0"/>
    <n v="70303.439548769195"/>
    <n v="1913.543278049624"/>
    <n v="3673.992658291264"/>
    <s v="Medium Risk"/>
  </r>
  <r>
    <s v="F092"/>
    <x v="8"/>
    <n v="600.56864118923693"/>
    <n v="22.904927632906361"/>
    <n v="222.1134184673713"/>
    <n v="1.5609828430545529"/>
    <x v="2"/>
    <n v="4.9116792456578944"/>
    <x v="0"/>
    <n v="95934.401586331442"/>
    <n v="2299.1833268264409"/>
    <n v="4172.542505288151"/>
    <s v="Medium Risk"/>
  </r>
  <r>
    <s v="F093"/>
    <x v="3"/>
    <n v="587.61069460846772"/>
    <n v="23.479035589661169"/>
    <n v="176.8733555358651"/>
    <n v="1.6516210311008019"/>
    <x v="1"/>
    <n v="4.2361212025642958"/>
    <x v="0"/>
    <n v="82871.109444372225"/>
    <n v="1851.314606913691"/>
    <n v="4476.3385507191479"/>
    <s v="Medium Risk"/>
  </r>
  <r>
    <s v="F094"/>
    <x v="4"/>
    <n v="610.56548884471351"/>
    <n v="23.253054461102721"/>
    <n v="193.00569579028809"/>
    <n v="1.7257291772836389"/>
    <x v="2"/>
    <n v="4.368148800856833"/>
    <x v="0"/>
    <n v="85346.632600369601"/>
    <n v="2016.343416767063"/>
    <n v="4232.7428894633204"/>
    <s v="Medium Risk"/>
  </r>
  <r>
    <s v="F095"/>
    <x v="0"/>
    <n v="695.73591754648783"/>
    <n v="18.307770744090419"/>
    <n v="197.37824152020539"/>
    <n v="2.309963200525794"/>
    <x v="2"/>
    <n v="7.0652788443578682"/>
    <x v="1"/>
    <n v="139216.29631192901"/>
    <n v="2089.280575228343"/>
    <n v="6663.3604869807241"/>
    <s v="Low Risk"/>
  </r>
  <r>
    <s v="F096"/>
    <x v="4"/>
    <n v="615.6204976082297"/>
    <n v="18"/>
    <n v="239.64901434140751"/>
    <n v="3"/>
    <x v="2"/>
    <n v="7.5801010088649914"/>
    <x v="1"/>
    <n v="149055.53003388579"/>
    <n v="2546.4901434140752"/>
    <n v="5853.37156789648"/>
    <s v="Low Risk"/>
  </r>
  <r>
    <s v="F097"/>
    <x v="9"/>
    <n v="548.16293548702242"/>
    <n v="26.085426393017091"/>
    <n v="120.78265220565321"/>
    <n v="0.82100229616057296"/>
    <x v="2"/>
    <n v="2.422496785097263"/>
    <x v="2"/>
    <n v="47201.059065080713"/>
    <n v="1248.8766368645611"/>
    <n v="3779.4813091855121"/>
    <s v="High Risk"/>
  </r>
  <r>
    <s v="F098"/>
    <x v="0"/>
    <n v="489.02508946203358"/>
    <n v="24.298294383934628"/>
    <n v="163.90789127431489"/>
    <n v="2.106320848064914"/>
    <x v="1"/>
    <n v="3.2535123056921611"/>
    <x v="0"/>
    <n v="63325.851158696823"/>
    <n v="1744.394955146395"/>
    <n v="3630.247322825026"/>
    <s v="Medium Risk"/>
  </r>
  <r>
    <s v="F099"/>
    <x v="9"/>
    <n v="628.58450103993323"/>
    <n v="21.69679223304901"/>
    <n v="217.7236407762523"/>
    <n v="2.9722408842587318"/>
    <x v="2"/>
    <n v="6.0268611009443038"/>
    <x v="1"/>
    <n v="118211.3735669106"/>
    <n v="2325.8484519754602"/>
    <n v="5082.5054171740112"/>
    <s v="Low Risk"/>
  </r>
  <r>
    <s v="F100"/>
    <x v="2"/>
    <n v="533.28922736019467"/>
    <n v="20.249233406837369"/>
    <n v="182.5012900540944"/>
    <n v="1.6819446363724559"/>
    <x v="0"/>
    <n v="4.1518806877769832"/>
    <x v="0"/>
    <n v="81128.503623180091"/>
    <n v="1909.110132359566"/>
    <n v="4249.5454949426748"/>
    <s v="Medium Risk"/>
  </r>
  <r>
    <s v="F101"/>
    <x v="7"/>
    <n v="626.0556915082841"/>
    <n v="22.84259305835057"/>
    <n v="156.49095872441981"/>
    <n v="1.7001054530447051"/>
    <x v="0"/>
    <n v="3.524981894418433"/>
    <x v="0"/>
    <n v="68849.723028472217"/>
    <n v="1649.914859896433"/>
    <n v="4172.9258098077853"/>
    <s v="Medium Risk"/>
  </r>
  <r>
    <s v="F102"/>
    <x v="8"/>
    <n v="529.92878060957992"/>
    <n v="26.145848939723791"/>
    <n v="216.68956843182721"/>
    <n v="1.6569848098643829"/>
    <x v="0"/>
    <n v="3.771743530513632"/>
    <x v="0"/>
    <n v="73185.125685461157"/>
    <n v="2249.7449248114908"/>
    <n v="3253.041039378872"/>
    <s v="Medium Risk"/>
  </r>
  <r>
    <s v="F103"/>
    <x v="0"/>
    <n v="565.00541267677863"/>
    <n v="23.909668996731661"/>
    <n v="148.4265307439812"/>
    <n v="2.0003301230558832"/>
    <x v="0"/>
    <n v="3.9353045854316031"/>
    <x v="0"/>
    <n v="77121.809895039449"/>
    <n v="1584.2818135926061"/>
    <n v="4867.9350626485902"/>
    <s v="Medium Risk"/>
  </r>
  <r>
    <s v="F104"/>
    <x v="0"/>
    <n v="680.24558710524775"/>
    <n v="19.578302214533672"/>
    <n v="206.39243538579549"/>
    <n v="3"/>
    <x v="2"/>
    <n v="7.0920187695480461"/>
    <x v="1"/>
    <n v="139626.45103710299"/>
    <n v="2213.9243538579549"/>
    <n v="6306.7399206206728"/>
    <s v="Low Risk"/>
  </r>
  <r>
    <s v="F105"/>
    <x v="2"/>
    <n v="507.9542018397932"/>
    <n v="25.53722656463929"/>
    <n v="185.9694673019599"/>
    <n v="1.4585640940898239"/>
    <x v="0"/>
    <n v="2.8197279886521729"/>
    <x v="2"/>
    <n v="54461.93689531937"/>
    <n v="1932.6228777240899"/>
    <n v="2818.0322981302611"/>
    <s v="High Risk"/>
  </r>
  <r>
    <s v="F106"/>
    <x v="3"/>
    <n v="636.71766336506698"/>
    <n v="23.495843311973381"/>
    <n v="203.16690454059051"/>
    <n v="2.594943132140791"/>
    <x v="0"/>
    <n v="6.2534659814607121"/>
    <x v="1"/>
    <n v="122907.90342720129"/>
    <n v="2161.4162020129452"/>
    <n v="5686.452396939384"/>
    <s v="Low Risk"/>
  </r>
  <r>
    <s v="F107"/>
    <x v="5"/>
    <n v="655.75145962038175"/>
    <n v="24.350924486621231"/>
    <n v="180.79843365141099"/>
    <n v="1.975356177520472"/>
    <x v="1"/>
    <n v="5.3169198614474462"/>
    <x v="1"/>
    <n v="104431.6450835588"/>
    <n v="1906.752145390134"/>
    <n v="5476.9386433385334"/>
    <s v="Low Risk"/>
  </r>
  <r>
    <s v="F108"/>
    <x v="2"/>
    <n v="513.29140504355234"/>
    <n v="20.906892786672621"/>
    <n v="216.91562911483959"/>
    <n v="1.8119707094067239"/>
    <x v="1"/>
    <n v="3.7790608618867911"/>
    <x v="0"/>
    <n v="73321.462411117085"/>
    <n v="2259.7548266187318"/>
    <n v="3244.6644895910181"/>
    <s v="Medium Risk"/>
  </r>
  <r>
    <s v="F109"/>
    <x v="6"/>
    <n v="530.06994707164779"/>
    <n v="20.535891838048869"/>
    <n v="204.43980068667739"/>
    <n v="1.960917729513963"/>
    <x v="2"/>
    <n v="4.5186851386776592"/>
    <x v="0"/>
    <n v="88231.25888021072"/>
    <n v="2142.4438933424722"/>
    <n v="4118.2529518922092"/>
    <s v="Medium Risk"/>
  </r>
  <r>
    <s v="F110"/>
    <x v="5"/>
    <n v="526.83330422190716"/>
    <n v="21.158331939715371"/>
    <n v="154.43399019161211"/>
    <n v="1.331849672614202"/>
    <x v="0"/>
    <n v="3.5372416615667479"/>
    <x v="0"/>
    <n v="69133.900845788143"/>
    <n v="1610.932385546831"/>
    <n v="4291.5457821850569"/>
    <s v="Medium Risk"/>
  </r>
  <r>
    <s v="F111"/>
    <x v="8"/>
    <n v="608.11058820066455"/>
    <n v="19.792985335097001"/>
    <n v="210.6454505862603"/>
    <n v="2.2673770750702178"/>
    <x v="0"/>
    <n v="5.6690822651940831"/>
    <x v="1"/>
    <n v="111161.8219442656"/>
    <n v="2219.823359616114"/>
    <n v="5007.6877271662443"/>
    <s v="Low Risk"/>
  </r>
  <r>
    <s v="F112"/>
    <x v="5"/>
    <n v="442.02623116464417"/>
    <n v="24.970422594976579"/>
    <n v="185.59677099158071"/>
    <n v="1.1630343328546291"/>
    <x v="0"/>
    <n v="2.4895650824014419"/>
    <x v="2"/>
    <n v="47877.182221470299"/>
    <n v="1914.119426558538"/>
    <n v="2501.2641090817592"/>
    <s v="High Risk"/>
  </r>
  <r>
    <s v="F113"/>
    <x v="3"/>
    <n v="472.69238652801153"/>
    <n v="25.824136245296799"/>
    <n v="196.16550041172329"/>
    <n v="0.95187294315580762"/>
    <x v="2"/>
    <n v="2.0311091766439211"/>
    <x v="2"/>
    <n v="38612.934881603389"/>
    <n v="2009.2486512750229"/>
    <n v="1921.7599005031309"/>
    <s v="High Risk"/>
  </r>
  <r>
    <s v="F114"/>
    <x v="5"/>
    <n v="569.3164128962004"/>
    <n v="18.495073773104352"/>
    <n v="233.86109078385039"/>
    <n v="1.958354665748822"/>
    <x v="2"/>
    <n v="5.7673664896918169"/>
    <x v="1"/>
    <n v="112910.8011527104"/>
    <n v="2436.5286411259449"/>
    <n v="4634.0847075178708"/>
    <s v="Low Risk"/>
  </r>
  <r>
    <s v="F115"/>
    <x v="8"/>
    <n v="624.88429416862414"/>
    <n v="21.241917609106011"/>
    <n v="175.45188334478081"/>
    <n v="1.508014482809922"/>
    <x v="2"/>
    <n v="3.1656437210722541"/>
    <x v="0"/>
    <n v="61482.954863856758"/>
    <n v="1829.919557588305"/>
    <n v="3359.8720014166438"/>
    <s v="Medium Risk"/>
  </r>
  <r>
    <s v="F116"/>
    <x v="3"/>
    <n v="431.49192249169641"/>
    <n v="23.820756042067369"/>
    <n v="196.16550041172329"/>
    <n v="1.0238720174772611"/>
    <x v="2"/>
    <n v="2.4256455019995662"/>
    <x v="2"/>
    <n v="46500.061435000222"/>
    <n v="2012.848604991096"/>
    <n v="2310.161892936102"/>
    <s v="High Risk"/>
  </r>
  <r>
    <s v="F117"/>
    <x v="4"/>
    <n v="559.34077967860821"/>
    <n v="23.898378194302769"/>
    <n v="182.93301447977089"/>
    <n v="1.7276372243352309"/>
    <x v="2"/>
    <n v="4.3807029632833299"/>
    <x v="0"/>
    <n v="85698.347259652131"/>
    <n v="1915.7120060144709"/>
    <n v="4473.4462690946239"/>
    <s v="Medium Risk"/>
  </r>
  <r>
    <s v="F118"/>
    <x v="0"/>
    <n v="480.6489915554962"/>
    <n v="26.75478038474499"/>
    <n v="143.43842932145651"/>
    <n v="1.5427282782640559"/>
    <x v="1"/>
    <n v="2.3046111862363809"/>
    <x v="2"/>
    <n v="44580.703017599859"/>
    <n v="1511.520707127768"/>
    <n v="2949.3941305186149"/>
    <s v="High Risk"/>
  </r>
  <r>
    <s v="F119"/>
    <x v="0"/>
    <n v="750"/>
    <n v="21.409108671876581"/>
    <n v="196.16550041172329"/>
    <n v="2.9770419846630012"/>
    <x v="0"/>
    <n v="7.3197028937039592"/>
    <x v="1"/>
    <n v="144283.55077072879"/>
    <n v="2110.5071033503832"/>
    <n v="6836.4399504593894"/>
    <s v="Low Risk"/>
  </r>
  <r>
    <s v="F120"/>
    <x v="9"/>
    <n v="408.23363709563858"/>
    <n v="25.244378834559541"/>
    <n v="155.29594298479779"/>
    <n v="0.88315145290482033"/>
    <x v="0"/>
    <n v="2.165700631242228"/>
    <x v="2"/>
    <n v="41716.895622351352"/>
    <n v="1597.1170024932189"/>
    <n v="2612.0124923363878"/>
    <s v="High Risk"/>
  </r>
  <r>
    <s v="F121"/>
    <x v="4"/>
    <n v="646.55453966661253"/>
    <n v="22.400743519278471"/>
    <n v="196.9559944279481"/>
    <n v="2.315938999448603"/>
    <x v="0"/>
    <n v="5.4731893730453516"/>
    <x v="1"/>
    <n v="107378.43056665509"/>
    <n v="2085.3568942519109"/>
    <n v="5149.1632373640041"/>
    <s v="Low Risk"/>
  </r>
  <r>
    <s v="F122"/>
    <x v="4"/>
    <n v="654.45738053947912"/>
    <n v="23.726286518938839"/>
    <n v="189.2694175295949"/>
    <n v="1.98697319013816"/>
    <x v="0"/>
    <n v="4.6308447381085216"/>
    <x v="0"/>
    <n v="90624.851927367577"/>
    <n v="1992.042834802857"/>
    <n v="4549.3425313987436"/>
    <s v="Medium Risk"/>
  </r>
  <r>
    <s v="F123"/>
    <x v="5"/>
    <n v="648.41970534085954"/>
    <n v="19.714515436277068"/>
    <n v="206.8960279015902"/>
    <n v="2.8955578662385371"/>
    <x v="2"/>
    <n v="6.0321568117711966"/>
    <x v="1"/>
    <n v="118429.3980630961"/>
    <n v="2213.738172327829"/>
    <n v="5349.7472981894289"/>
    <s v="Low Risk"/>
  </r>
  <r>
    <s v="F124"/>
    <x v="0"/>
    <n v="515.14922360356672"/>
    <n v="23.62062231623521"/>
    <n v="176.73087153079791"/>
    <n v="2.1552297517768051"/>
    <x v="0"/>
    <n v="3.968916004848392"/>
    <x v="0"/>
    <n v="77503.249894071021"/>
    <n v="1875.070202896819"/>
    <n v="4133.3519019360056"/>
    <s v="Medium Risk"/>
  </r>
  <r>
    <s v="F125"/>
    <x v="8"/>
    <n v="522.79917617337992"/>
    <n v="25.325245563106549"/>
    <n v="129.9222552622343"/>
    <n v="0.95557841365156959"/>
    <x v="0"/>
    <n v="2.9302497003664651"/>
    <x v="2"/>
    <n v="57257.992534024379"/>
    <n v="1347.0014733049211"/>
    <n v="4250.774306396238"/>
    <s v="High Risk"/>
  </r>
  <r>
    <s v="F126"/>
    <x v="1"/>
    <n v="750"/>
    <n v="18"/>
    <n v="250"/>
    <n v="3"/>
    <x v="0"/>
    <n v="7.8910453298631866"/>
    <x v="1"/>
    <n v="155170.9065972637"/>
    <n v="2650"/>
    <n v="5855.5059093307073"/>
    <s v="Low Risk"/>
  </r>
  <r>
    <s v="F127"/>
    <x v="1"/>
    <n v="676.93075205482228"/>
    <n v="21.67114299114094"/>
    <n v="217.22121660722581"/>
    <n v="3"/>
    <x v="2"/>
    <n v="7.0336010124161801"/>
    <x v="1"/>
    <n v="138349.80808225129"/>
    <n v="2322.2121660722578"/>
    <n v="5957.6730370960622"/>
    <s v="Low Risk"/>
  </r>
  <r>
    <s v="F128"/>
    <x v="3"/>
    <n v="750"/>
    <n v="18.988746938582391"/>
    <n v="227.06630506487491"/>
    <n v="2.90606642195289"/>
    <x v="0"/>
    <n v="7.1624277098700517"/>
    <x v="1"/>
    <n v="140832.58782565469"/>
    <n v="2415.9663717463932"/>
    <n v="5829.2445405129183"/>
    <s v="Low Risk"/>
  </r>
  <r>
    <s v="F129"/>
    <x v="0"/>
    <n v="566.12432773592514"/>
    <n v="23.753667638351029"/>
    <n v="149.26799018693859"/>
    <n v="1.493597657858988"/>
    <x v="1"/>
    <n v="3.5015081630951839"/>
    <x v="0"/>
    <n v="68462.803477141351"/>
    <n v="1567.3597847623359"/>
    <n v="4368.0336922465194"/>
    <s v="Medium Risk"/>
  </r>
  <r>
    <s v="F130"/>
    <x v="0"/>
    <n v="559.3198283745362"/>
    <n v="23.787727421866141"/>
    <n v="154.18308260660089"/>
    <n v="1.9218333015903091"/>
    <x v="2"/>
    <n v="2.233008406576539"/>
    <x v="2"/>
    <n v="43022.245640385263"/>
    <n v="1637.9224911455251"/>
    <n v="2626.6350131315739"/>
    <s v="High Risk"/>
  </r>
  <r>
    <s v="F131"/>
    <x v="1"/>
    <n v="578.04135221552815"/>
    <n v="22.056369346134531"/>
    <n v="167.69731777589101"/>
    <n v="1.8890456242903999"/>
    <x v="0"/>
    <n v="3.8195930880393369"/>
    <x v="0"/>
    <n v="74620.436301813301"/>
    <n v="1771.4254589734301"/>
    <n v="4212.451386187995"/>
    <s v="Medium Risk"/>
  </r>
  <r>
    <s v="F132"/>
    <x v="0"/>
    <n v="604.26535254065686"/>
    <n v="18.177109894777072"/>
    <n v="178.6456228576794"/>
    <n v="2.7249928331121969"/>
    <x v="2"/>
    <n v="5.2224945631799322"/>
    <x v="1"/>
    <n v="102527.18539336621"/>
    <n v="1922.7058702324041"/>
    <n v="5332.4425217973376"/>
    <s v="Low Risk"/>
  </r>
  <r>
    <s v="F133"/>
    <x v="5"/>
    <n v="655.18895029015835"/>
    <n v="23.132849501157612"/>
    <n v="187.3859320265415"/>
    <n v="2.142914607209629"/>
    <x v="2"/>
    <n v="3.9599074507762451"/>
    <x v="0"/>
    <n v="77217.143964899005"/>
    <n v="1981.005050625896"/>
    <n v="3897.877188172859"/>
    <s v="Medium Risk"/>
  </r>
  <r>
    <s v="F134"/>
    <x v="6"/>
    <n v="716.07738113452217"/>
    <n v="23.04951628605604"/>
    <n v="246.46824588455959"/>
    <n v="2.816494780168719"/>
    <x v="2"/>
    <n v="6.9672140227255319"/>
    <x v="1"/>
    <n v="136738.7732566566"/>
    <n v="2605.5071978540318"/>
    <n v="5248.0673770265712"/>
    <s v="Low Risk"/>
  </r>
  <r>
    <s v="F135"/>
    <x v="7"/>
    <n v="567.10149219284028"/>
    <n v="21.935498959195201"/>
    <n v="196.16550041172329"/>
    <n v="1.4602326937199279"/>
    <x v="1"/>
    <n v="3.6292574949184511"/>
    <x v="0"/>
    <n v="70550.483259565794"/>
    <n v="2034.666638803229"/>
    <n v="3467.4222260341812"/>
    <s v="Medium Risk"/>
  </r>
  <r>
    <s v="F136"/>
    <x v="4"/>
    <n v="750"/>
    <n v="22.724906664301681"/>
    <n v="232.81831189132009"/>
    <n v="2.9276157185369431"/>
    <x v="2"/>
    <n v="7.7915109823446187"/>
    <x v="1"/>
    <n v="153355.6557420523"/>
    <n v="2474.5639048400481"/>
    <n v="6197.2800719391798"/>
    <s v="Low Risk"/>
  </r>
  <r>
    <s v="F137"/>
    <x v="9"/>
    <n v="653.7397240778804"/>
    <n v="24.191888181815649"/>
    <n v="232.76365079273879"/>
    <n v="1.915798442187675"/>
    <x v="2"/>
    <n v="4.743590969682371"/>
    <x v="0"/>
    <n v="92448.392963610662"/>
    <n v="2423.4264300367722"/>
    <n v="3814.7802556650299"/>
    <s v="Medium Risk"/>
  </r>
  <r>
    <s v="F138"/>
    <x v="3"/>
    <n v="749.17388040255014"/>
    <n v="18.474443765944478"/>
    <n v="239.02894854935249"/>
    <n v="2.3394375789526838"/>
    <x v="2"/>
    <n v="7.0521384500718884"/>
    <x v="1"/>
    <n v="138535.5076369966"/>
    <n v="2507.261364441159"/>
    <n v="5525.3716107046002"/>
    <s v="Low Risk"/>
  </r>
  <r>
    <s v="F139"/>
    <x v="6"/>
    <n v="470.98866127657891"/>
    <n v="24.083046802266772"/>
    <n v="133.88637412535681"/>
    <n v="1.684547036228297"/>
    <x v="0"/>
    <n v="3.1662802039692379"/>
    <x v="0"/>
    <n v="61902.51298631978"/>
    <n v="1423.091093064982"/>
    <n v="4349.8630051149603"/>
    <s v="Medium Risk"/>
  </r>
  <r>
    <s v="F140"/>
    <x v="1"/>
    <n v="563.61862347358431"/>
    <n v="22.212195250202509"/>
    <n v="212.05812353893171"/>
    <n v="2.3664944725690948"/>
    <x v="0"/>
    <n v="4.4681234303400714"/>
    <x v="0"/>
    <n v="87123.562647783649"/>
    <n v="2238.9059590177721"/>
    <n v="3891.3453375239369"/>
    <s v="Medium Risk"/>
  </r>
  <r>
    <s v="F141"/>
    <x v="4"/>
    <n v="638.29550775294751"/>
    <n v="22.812904379342619"/>
    <n v="199.07962872305791"/>
    <n v="2.3470943468230541"/>
    <x v="1"/>
    <n v="6.197073264603163"/>
    <x v="1"/>
    <n v="121833.31428749151"/>
    <n v="2108.1510045717309"/>
    <n v="5779.1550047071623"/>
    <s v="Low Risk"/>
  </r>
  <r>
    <s v="F142"/>
    <x v="0"/>
    <n v="615.6204976082297"/>
    <n v="25.237875402043429"/>
    <n v="207.90228970240099"/>
    <n v="2.0335089980507992"/>
    <x v="1"/>
    <n v="2.8301185545068082"/>
    <x v="2"/>
    <n v="54421.672743209623"/>
    <n v="2180.6983469265501"/>
    <n v="2495.6075570888052"/>
    <s v="High Risk"/>
  </r>
  <r>
    <s v="F143"/>
    <x v="9"/>
    <n v="478.74048506860157"/>
    <n v="26.27737040611045"/>
    <n v="154.02701715288589"/>
    <n v="0.90662283094704843"/>
    <x v="0"/>
    <n v="2.7964725334578189"/>
    <x v="2"/>
    <n v="54343.849356080173"/>
    <n v="1585.601313076211"/>
    <n v="3427.3337760201621"/>
    <s v="High Risk"/>
  </r>
  <r>
    <s v="F144"/>
    <x v="0"/>
    <n v="708.45223205993193"/>
    <n v="18.765731264685829"/>
    <n v="250"/>
    <n v="3"/>
    <x v="1"/>
    <n v="7.8172212026849541"/>
    <x v="1"/>
    <n v="153694.4240536991"/>
    <n v="2650"/>
    <n v="5799.78958693204"/>
    <s v="Low Risk"/>
  </r>
  <r>
    <s v="F145"/>
    <x v="8"/>
    <n v="691.87865198994552"/>
    <n v="19.972577937758441"/>
    <n v="176.2915980033066"/>
    <n v="2.966321890959033"/>
    <x v="0"/>
    <n v="6.287570625079713"/>
    <x v="1"/>
    <n v="123840.1804270132"/>
    <n v="1911.232074581018"/>
    <n v="6479.5993157535104"/>
    <s v="Low Risk"/>
  </r>
  <r>
    <s v="F146"/>
    <x v="8"/>
    <n v="523.00068751405888"/>
    <n v="25.681628671847001"/>
    <n v="116.4372779545868"/>
    <n v="1.1407924196454491"/>
    <x v="2"/>
    <n v="2.2464051006072552"/>
    <x v="2"/>
    <n v="43706.689611616952"/>
    <n v="1221.4124005281401"/>
    <n v="3578.3728405506708"/>
    <s v="High Risk"/>
  </r>
  <r>
    <s v="F147"/>
    <x v="9"/>
    <n v="592.10868829705362"/>
    <n v="21.898426888355921"/>
    <n v="209.04454380775371"/>
    <n v="1.8169722386661249"/>
    <x v="2"/>
    <n v="4.3929254086687672"/>
    <x v="0"/>
    <n v="85677.214123364509"/>
    <n v="2181.294050010843"/>
    <n v="3927.8158817211561"/>
    <s v="Medium Risk"/>
  </r>
  <r>
    <s v="F148"/>
    <x v="9"/>
    <n v="579.99757668672385"/>
    <n v="20.07028840293809"/>
    <n v="192.62738429041619"/>
    <n v="2.2506809357172122"/>
    <x v="1"/>
    <n v="4.6011244254844534"/>
    <x v="0"/>
    <n v="89983.680619999024"/>
    <n v="2038.8078896900231"/>
    <n v="4413.5438691911277"/>
    <s v="Medium Risk"/>
  </r>
  <r>
    <s v="F149"/>
    <x v="1"/>
    <n v="746.58435621994875"/>
    <n v="21.140213041441609"/>
    <n v="250"/>
    <n v="2.6718772886112019"/>
    <x v="0"/>
    <n v="6.4642558579946918"/>
    <x v="1"/>
    <n v="126651.5232954633"/>
    <n v="2633.5938644305602"/>
    <n v="4809.075727507744"/>
    <s v="Low Risk"/>
  </r>
  <r>
    <s v="F150"/>
    <x v="9"/>
    <n v="548.77258539600678"/>
    <n v="21.366799372385412"/>
    <n v="175.42531143109119"/>
    <n v="0.99614008573713764"/>
    <x v="0"/>
    <n v="3.505163164079967"/>
    <x v="0"/>
    <n v="68299.20316300157"/>
    <n v="1804.0601185977689"/>
    <n v="3785.860707130319"/>
    <s v="Medium Risk"/>
  </r>
  <r>
    <s v="F151"/>
    <x v="5"/>
    <n v="615.6204976082297"/>
    <n v="23.714246177321961"/>
    <n v="161.14346315709989"/>
    <n v="1.2176136930095049"/>
    <x v="1"/>
    <n v="3.1060020459882201"/>
    <x v="0"/>
    <n v="60447.725603542938"/>
    <n v="1672.3153162214751"/>
    <n v="3614.612927191386"/>
    <s v="Medium Risk"/>
  </r>
  <r>
    <s v="F152"/>
    <x v="0"/>
    <n v="480.26284720957551"/>
    <n v="24.23365631894789"/>
    <n v="180.86968856087881"/>
    <n v="1.272571947993008"/>
    <x v="0"/>
    <n v="2.485237799703186"/>
    <x v="2"/>
    <n v="47832.430511055281"/>
    <n v="1872.3254830084391"/>
    <n v="2554.7070178310291"/>
    <s v="High Risk"/>
  </r>
  <r>
    <s v="F153"/>
    <x v="6"/>
    <n v="615.6204976082297"/>
    <n v="23.252672334530288"/>
    <n v="205.88811841527101"/>
    <n v="1.5171801866071819"/>
    <x v="2"/>
    <n v="4.5698868496406462"/>
    <x v="0"/>
    <n v="89262.996799329849"/>
    <n v="2134.7401934830691"/>
    <n v="4181.4454551346234"/>
    <s v="Medium Risk"/>
  </r>
  <r>
    <s v="F154"/>
    <x v="2"/>
    <n v="735.33564916620446"/>
    <n v="22.683307621660049"/>
    <n v="211.03101485057789"/>
    <n v="2.2736850190060909"/>
    <x v="1"/>
    <n v="6.1309994045921981"/>
    <x v="1"/>
    <n v="120395.9936923879"/>
    <n v="2223.994399456084"/>
    <n v="5413.5025574629499"/>
    <s v="Low Risk"/>
  </r>
  <r>
    <s v="F155"/>
    <x v="9"/>
    <n v="400"/>
    <n v="26.8710040046378"/>
    <n v="122.16469748473099"/>
    <n v="0.83070736400515144"/>
    <x v="1"/>
    <n v="2.3491615730506621"/>
    <x v="2"/>
    <n v="45720.04911796566"/>
    <n v="1263.182343047567"/>
    <n v="3619.433834679875"/>
    <s v="High Risk"/>
  </r>
  <r>
    <s v="F156"/>
    <x v="3"/>
    <n v="694.98933931074725"/>
    <n v="19.644534571144039"/>
    <n v="193.0292310626692"/>
    <n v="2.7299745501336341"/>
    <x v="0"/>
    <n v="7.4912823657588827"/>
    <x v="1"/>
    <n v="147758.85627704431"/>
    <n v="2066.7910381333741"/>
    <n v="7149.1918414012962"/>
    <s v="Low Risk"/>
  </r>
  <r>
    <s v="F157"/>
    <x v="8"/>
    <n v="633.30456909647546"/>
    <n v="21.237550808585539"/>
    <n v="178.51131244869521"/>
    <n v="1.8534236125494721"/>
    <x v="1"/>
    <n v="4.6541133783866266"/>
    <x v="0"/>
    <n v="91204.483262618101"/>
    <n v="1877.784305114425"/>
    <n v="4857.0266038654763"/>
    <s v="Medium Risk"/>
  </r>
  <r>
    <s v="F158"/>
    <x v="5"/>
    <n v="611.08493546295256"/>
    <n v="23.42639107592478"/>
    <n v="140.74937600078039"/>
    <n v="1.680127701398245"/>
    <x v="0"/>
    <n v="3.4387241549444201"/>
    <x v="0"/>
    <n v="67282.982953810686"/>
    <n v="1491.500145077717"/>
    <n v="4511.0946301855574"/>
    <s v="Medium Risk"/>
  </r>
  <r>
    <s v="F159"/>
    <x v="4"/>
    <n v="522.29741604366438"/>
    <n v="24.302039763806579"/>
    <n v="200.014837998833"/>
    <n v="1.2734846217025719"/>
    <x v="0"/>
    <n v="2.5632397404877501"/>
    <x v="2"/>
    <n v="49200.972198681549"/>
    <n v="2063.822611073459"/>
    <n v="2383.9729216403239"/>
    <s v="High Risk"/>
  </r>
  <r>
    <s v="F160"/>
    <x v="2"/>
    <n v="537.98096070563838"/>
    <n v="23.423082851601031"/>
    <n v="145.06500579317151"/>
    <n v="1.6187106608884281"/>
    <x v="0"/>
    <n v="3.0971959826438442"/>
    <x v="0"/>
    <n v="60412.334061900743"/>
    <n v="1531.5855909761369"/>
    <n v="3944.430818482545"/>
    <s v="Medium Risk"/>
  </r>
  <r>
    <s v="F161"/>
    <x v="6"/>
    <n v="750"/>
    <n v="18"/>
    <n v="229.08989458821651"/>
    <n v="2.992464447254132"/>
    <x v="0"/>
    <n v="7.6076839840382586"/>
    <x v="1"/>
    <n v="149713.15751252029"/>
    <n v="2440.522168244871"/>
    <n v="6134.4723461450139"/>
    <s v="Low Risk"/>
  </r>
  <r>
    <s v="F162"/>
    <x v="2"/>
    <n v="718.74570041332038"/>
    <n v="20.069263493573491"/>
    <n v="178.880544315604"/>
    <n v="2.6311593617355751"/>
    <x v="0"/>
    <n v="5.8296235630601023"/>
    <x v="1"/>
    <n v="114672.1078499592"/>
    <n v="1920.363411242819"/>
    <n v="5971.3753750258047"/>
    <s v="Low Risk"/>
  </r>
  <r>
    <s v="F163"/>
    <x v="9"/>
    <n v="579.70367072208876"/>
    <n v="20.914638780250009"/>
    <n v="190.30198239003471"/>
    <n v="2.3559403949628481"/>
    <x v="1"/>
    <n v="5.1001775445593998"/>
    <x v="1"/>
    <n v="99982.734047539503"/>
    <n v="2020.8168436484891"/>
    <n v="4947.6395825672853"/>
    <s v="Low Risk"/>
  </r>
  <r>
    <s v="F164"/>
    <x v="1"/>
    <n v="665.81227273733168"/>
    <n v="21.999489563291579"/>
    <n v="198.13432586342449"/>
    <n v="2.5875208914782282"/>
    <x v="2"/>
    <n v="5.9426679710010006"/>
    <x v="1"/>
    <n v="116742.6401168119"/>
    <n v="2110.7193032081559"/>
    <n v="5530.9410369901207"/>
    <s v="Low Risk"/>
  </r>
  <r>
    <s v="F165"/>
    <x v="8"/>
    <n v="619.87258600972211"/>
    <n v="20.65049792661668"/>
    <n v="221.26778967615189"/>
    <n v="2.8733469135610621"/>
    <x v="2"/>
    <n v="4.6140373920673463"/>
    <x v="0"/>
    <n v="89924.402598907356"/>
    <n v="2356.3452424395718"/>
    <n v="3816.266011418887"/>
    <s v="Medium Risk"/>
  </r>
  <r>
    <s v="F166"/>
    <x v="8"/>
    <n v="750"/>
    <n v="18.93049397233062"/>
    <n v="222.9989463015043"/>
    <n v="2.5980445095461082"/>
    <x v="1"/>
    <n v="6.380235899370911"/>
    <x v="1"/>
    <n v="125244.82629892589"/>
    <n v="2359.8916884923478"/>
    <n v="5307.2277388688281"/>
    <s v="Low Risk"/>
  </r>
  <r>
    <s v="F167"/>
    <x v="4"/>
    <n v="543.32900932119776"/>
    <n v="22.767018960753369"/>
    <n v="142.69078391218301"/>
    <n v="1.9925391905795"/>
    <x v="1"/>
    <n v="2.286296766149893"/>
    <x v="2"/>
    <n v="44199.400524347053"/>
    <n v="1526.534798650805"/>
    <n v="2895.4073345338579"/>
    <s v="High Risk"/>
  </r>
  <r>
    <s v="F168"/>
    <x v="1"/>
    <n v="630.90596275961389"/>
    <n v="23.377945125060702"/>
    <n v="198.48573109893161"/>
    <n v="2.309985290349573"/>
    <x v="2"/>
    <n v="5.3962232629644582"/>
    <x v="1"/>
    <n v="105824.1086837824"/>
    <n v="2100.3565755067948"/>
    <n v="5038.3877631943551"/>
    <s v="Low Risk"/>
  </r>
  <r>
    <s v="F169"/>
    <x v="0"/>
    <n v="540.14840894633494"/>
    <n v="23.11539720469494"/>
    <n v="171.07122376356429"/>
    <n v="1.3976068148879031"/>
    <x v="2"/>
    <n v="2.9518786858549459"/>
    <x v="2"/>
    <n v="57256.981138718867"/>
    <n v="1780.592578380038"/>
    <n v="3215.6138262022068"/>
    <s v="High Risk"/>
  </r>
  <r>
    <s v="F170"/>
    <x v="7"/>
    <n v="424.84904558728641"/>
    <n v="25.589927989040891"/>
    <n v="141.97195956544471"/>
    <n v="1.2383591599716199"/>
    <x v="2"/>
    <n v="2.7209878868338531"/>
    <x v="2"/>
    <n v="52938.120183024039"/>
    <n v="1481.6375536530279"/>
    <n v="3572.94670700694"/>
    <s v="High Risk"/>
  </r>
  <r>
    <s v="F171"/>
    <x v="5"/>
    <n v="625.67483674442269"/>
    <n v="23.648880789945451"/>
    <n v="189.30558437623199"/>
    <n v="2.2189421146277821"/>
    <x v="2"/>
    <n v="4.0512780002984092"/>
    <x v="0"/>
    <n v="79021.557056474485"/>
    <n v="2004.0029494937089"/>
    <n v="3943.1856662904861"/>
    <s v="Medium Risk"/>
  </r>
  <r>
    <s v="F172"/>
    <x v="8"/>
    <n v="543.88389421219085"/>
    <n v="26.78976493803534"/>
    <n v="180.10679131856111"/>
    <n v="1.789274266266585"/>
    <x v="2"/>
    <n v="2.550794394880652"/>
    <x v="2"/>
    <n v="49125.356271114091"/>
    <n v="1890.5316264989401"/>
    <n v="2598.4942850223001"/>
    <s v="High Risk"/>
  </r>
  <r>
    <s v="F173"/>
    <x v="3"/>
    <n v="572.8240310817522"/>
    <n v="24.478797540423159"/>
    <n v="157.29416138620601"/>
    <n v="1.4814795097929689"/>
    <x v="0"/>
    <n v="2.56494192961136"/>
    <x v="2"/>
    <n v="49651.823002875499"/>
    <n v="1647.0155893517081"/>
    <n v="3014.654100658468"/>
    <s v="High Risk"/>
  </r>
  <r>
    <s v="F174"/>
    <x v="8"/>
    <n v="562.04352880148872"/>
    <n v="21.74309049863643"/>
    <n v="167.5393716500179"/>
    <n v="2.048963987459488"/>
    <x v="1"/>
    <n v="3.8684798563477649"/>
    <x v="0"/>
    <n v="75591.755211082142"/>
    <n v="1777.8419158731531"/>
    <n v="4251.8828325608856"/>
    <s v="Medium Risk"/>
  </r>
  <r>
    <s v="F175"/>
    <x v="2"/>
    <n v="750"/>
    <n v="18"/>
    <n v="228.62575105048171"/>
    <n v="2.5784161013884042"/>
    <x v="0"/>
    <n v="7.8770631717290511"/>
    <x v="1"/>
    <n v="155126.08511900681"/>
    <n v="2415.1783155742369"/>
    <n v="6422.9661271252244"/>
    <s v="Low Risk"/>
  </r>
  <r>
    <s v="F176"/>
    <x v="8"/>
    <n v="509.45727838196512"/>
    <n v="20.00806950865681"/>
    <n v="151.72217563560909"/>
    <n v="0.98911030928884625"/>
    <x v="2"/>
    <n v="3.051981619336031"/>
    <x v="0"/>
    <n v="59472.955114900084"/>
    <n v="1566.677271820533"/>
    <n v="3796.1203742868151"/>
    <s v="Medium Risk"/>
  </r>
  <r>
    <s v="F177"/>
    <x v="8"/>
    <n v="434.60204392304729"/>
    <n v="25.613321575080231"/>
    <n v="150.69220143552329"/>
    <n v="1.5310751316737681"/>
    <x v="2"/>
    <n v="2.1029666109905012"/>
    <x v="2"/>
    <n v="40475.856448871098"/>
    <n v="1583.4757709389221"/>
    <n v="2556.1399291175098"/>
    <s v="High Risk"/>
  </r>
  <r>
    <s v="F178"/>
    <x v="7"/>
    <n v="657.77035089441779"/>
    <n v="20.937975686204041"/>
    <n v="192.72795074959359"/>
    <n v="2.5182648437614259"/>
    <x v="2"/>
    <n v="6.5801865380234652"/>
    <x v="1"/>
    <n v="129550.5380107853"/>
    <n v="2053.1927496840071"/>
    <n v="6309.7114496787281"/>
    <s v="Low Risk"/>
  </r>
  <r>
    <s v="F179"/>
    <x v="7"/>
    <n v="608.34963399933326"/>
    <n v="20.15568482991592"/>
    <n v="244.90856507239829"/>
    <n v="2.862752557189463"/>
    <x v="0"/>
    <n v="6.8414778623046768"/>
    <x v="1"/>
    <n v="134237.33396751009"/>
    <n v="2592.2232785834558"/>
    <n v="5178.4634092501956"/>
    <s v="Low Risk"/>
  </r>
  <r>
    <s v="F180"/>
    <x v="6"/>
    <n v="624.13516006567193"/>
    <n v="20.608071137070279"/>
    <n v="180.61148988711889"/>
    <n v="1.5591342170558029"/>
    <x v="1"/>
    <n v="4.0778259265364047"/>
    <x v="0"/>
    <n v="79672.446921004113"/>
    <n v="1884.071609723979"/>
    <n v="4228.7377247129334"/>
    <s v="Medium Risk"/>
  </r>
  <r>
    <s v="F181"/>
    <x v="0"/>
    <n v="500.73275076399312"/>
    <n v="23.573185620620809"/>
    <n v="186.79202076053201"/>
    <n v="2.4933599401732041"/>
    <x v="2"/>
    <n v="4.7880428776376682"/>
    <x v="0"/>
    <n v="93768.269348139394"/>
    <n v="1992.58820461398"/>
    <n v="4705.8528767264752"/>
    <s v="Medium Risk"/>
  </r>
  <r>
    <s v="F182"/>
    <x v="3"/>
    <n v="750"/>
    <n v="19.57937333770624"/>
    <n v="197.4112710682908"/>
    <n v="1.8812000533884701"/>
    <x v="0"/>
    <n v="5.8986420958565802"/>
    <x v="1"/>
    <n v="115904.6692037793"/>
    <n v="2068.1727133523318"/>
    <n v="5604.2064792503561"/>
    <s v="Low Risk"/>
  </r>
  <r>
    <s v="F183"/>
    <x v="8"/>
    <n v="411.9091226367172"/>
    <n v="23.779202827309611"/>
    <n v="133.37907495277901"/>
    <n v="0.79943495692463173"/>
    <x v="0"/>
    <n v="2.2883535451822019"/>
    <x v="2"/>
    <n v="44393.308406270022"/>
    <n v="1373.762497374021"/>
    <n v="3231.5126152540088"/>
    <s v="High Risk"/>
  </r>
  <r>
    <s v="F184"/>
    <x v="8"/>
    <n v="750"/>
    <n v="18"/>
    <n v="250"/>
    <n v="3"/>
    <x v="2"/>
    <n v="7.6948743895483158"/>
    <x v="1"/>
    <n v="151247.48779096629"/>
    <n v="2650"/>
    <n v="5707.4523694704267"/>
    <s v="Low Risk"/>
  </r>
  <r>
    <s v="F185"/>
    <x v="5"/>
    <n v="674.85089948721566"/>
    <n v="18.967510479023758"/>
    <n v="234.68731304912811"/>
    <n v="2.004573188288969"/>
    <x v="0"/>
    <n v="7.3200823237882853"/>
    <x v="1"/>
    <n v="143954.54468585999"/>
    <n v="2447.1017899057301"/>
    <n v="5882.6545458660948"/>
    <s v="Low Risk"/>
  </r>
  <r>
    <s v="F186"/>
    <x v="7"/>
    <n v="584.03622950075294"/>
    <n v="21.316245467661538"/>
    <n v="156.8277332803714"/>
    <n v="1.727746204194188"/>
    <x v="1"/>
    <n v="3.5653617400502839"/>
    <x v="0"/>
    <n v="69652.570157992246"/>
    <n v="1654.664643013424"/>
    <n v="4209.4674864837361"/>
    <s v="Medium Risk"/>
  </r>
  <r>
    <s v="F187"/>
    <x v="3"/>
    <n v="453.89510680988258"/>
    <n v="25.329662077243441"/>
    <n v="148.59303065009871"/>
    <n v="1.1214982143654979"/>
    <x v="1"/>
    <n v="2.0918272417423078"/>
    <x v="2"/>
    <n v="40294.539617626913"/>
    <n v="1542.005217219262"/>
    <n v="2613.126023677863"/>
    <s v="High Risk"/>
  </r>
  <r>
    <s v="F188"/>
    <x v="4"/>
    <n v="750"/>
    <n v="19.143400057479379"/>
    <n v="250"/>
    <n v="2.6544075018890219"/>
    <x v="1"/>
    <n v="7.6006178484768974"/>
    <x v="1"/>
    <n v="149379.63659444349"/>
    <n v="2632.7203750944509"/>
    <n v="5673.9651505558913"/>
    <s v="Low Risk"/>
  </r>
  <r>
    <s v="F189"/>
    <x v="6"/>
    <n v="621.20810293196928"/>
    <n v="23.403186715000981"/>
    <n v="168.88348571398569"/>
    <n v="2.004467827764"/>
    <x v="1"/>
    <n v="5.0062393034915553"/>
    <x v="1"/>
    <n v="98335.727821303051"/>
    <n v="1789.058248528057"/>
    <n v="5496.5078919151192"/>
    <s v="Low Risk"/>
  </r>
  <r>
    <s v="F190"/>
    <x v="0"/>
    <n v="682.770680809954"/>
    <n v="21.718604122831401"/>
    <n v="209.60957687654681"/>
    <n v="1.882075667823174"/>
    <x v="2"/>
    <n v="5.2362646904003753"/>
    <x v="1"/>
    <n v="102535.0942558509"/>
    <n v="2190.1995521566259"/>
    <n v="4681.5411935815409"/>
    <s v="Low Risk"/>
  </r>
  <r>
    <s v="F191"/>
    <x v="1"/>
    <n v="670.8428914618313"/>
    <n v="18.36082898222325"/>
    <n v="250"/>
    <n v="2.870108851436064"/>
    <x v="2"/>
    <n v="6.1037826163888456"/>
    <x v="1"/>
    <n v="119432.1468852051"/>
    <n v="2643.5054425718031"/>
    <n v="4517.9459426046224"/>
    <s v="Low Risk"/>
  </r>
  <r>
    <s v="F192"/>
    <x v="0"/>
    <n v="666.80892942929745"/>
    <n v="21.10445160855398"/>
    <n v="216.1756717813754"/>
    <n v="2.8210700597395721"/>
    <x v="2"/>
    <n v="5.695106986339483"/>
    <x v="1"/>
    <n v="111599.32950598891"/>
    <n v="2302.8102208007331"/>
    <n v="4846.2234750366724"/>
    <s v="Low Risk"/>
  </r>
  <r>
    <s v="F193"/>
    <x v="2"/>
    <n v="750"/>
    <n v="18"/>
    <n v="209.70766141621181"/>
    <n v="2.6890754825149159"/>
    <x v="1"/>
    <n v="7.6633496273645427"/>
    <x v="1"/>
    <n v="151035.46215900299"/>
    <n v="2231.5303882878638"/>
    <n v="6768.2458169384172"/>
    <s v="Low Risk"/>
  </r>
  <r>
    <s v="F194"/>
    <x v="8"/>
    <n v="708.92984497037116"/>
    <n v="18"/>
    <n v="247.27581251337219"/>
    <n v="2.9781292078502482"/>
    <x v="1"/>
    <n v="7.665509582751004"/>
    <x v="1"/>
    <n v="150688.52706949381"/>
    <n v="2621.664585526235"/>
    <n v="5747.8186912780384"/>
    <s v="Low Risk"/>
  </r>
  <r>
    <s v="F195"/>
    <x v="6"/>
    <n v="651.12516364642568"/>
    <n v="18"/>
    <n v="198.44357254106421"/>
    <n v="2.3534750591348179"/>
    <x v="0"/>
    <n v="7.2031936013300228"/>
    <x v="1"/>
    <n v="141961.76254823309"/>
    <n v="2102.109478367383"/>
    <n v="6753.3001496424713"/>
    <s v="Low Risk"/>
  </r>
  <r>
    <s v="F196"/>
    <x v="2"/>
    <n v="589.47577804247794"/>
    <n v="18"/>
    <n v="250"/>
    <n v="2.6401723929122092"/>
    <x v="0"/>
    <n v="5.8184215846760674"/>
    <x v="1"/>
    <n v="113736.4230738757"/>
    <n v="2632.00861964561"/>
    <n v="4321.2785180464143"/>
    <s v="Low Risk"/>
  </r>
  <r>
    <s v="F197"/>
    <x v="3"/>
    <n v="700.29131831093775"/>
    <n v="18.642135537978909"/>
    <n v="250"/>
    <n v="2.9408826799224941"/>
    <x v="1"/>
    <n v="6.8056957680943988"/>
    <x v="1"/>
    <n v="133466.87122789191"/>
    <n v="2647.0441339961249"/>
    <n v="5042.1097825219431"/>
    <s v="Low Risk"/>
  </r>
  <r>
    <s v="F198"/>
    <x v="1"/>
    <n v="640.8246856061287"/>
    <n v="22.114570546698001"/>
    <n v="200.3626688621776"/>
    <n v="2.3061119721557839"/>
    <x v="1"/>
    <n v="6.0630100542978909"/>
    <x v="1"/>
    <n v="119141.2687987283"/>
    <n v="2118.9322872295652"/>
    <n v="5622.7029771914804"/>
    <s v="Low Risk"/>
  </r>
  <r>
    <s v="F199"/>
    <x v="7"/>
    <n v="530.71601044638544"/>
    <n v="24.584473210601811"/>
    <n v="157.0904482082158"/>
    <n v="2.2051287206608441"/>
    <x v="1"/>
    <n v="5.4402022500316001"/>
    <x v="1"/>
    <n v="107122.8840825168"/>
    <n v="1681.1609181152"/>
    <n v="6371.9589795494094"/>
    <s v="Low Risk"/>
  </r>
  <r>
    <s v="F200"/>
    <x v="6"/>
    <n v="546.87840526347622"/>
    <n v="23.67586961323553"/>
    <n v="134.3888659969592"/>
    <n v="1.3378085274567799"/>
    <x v="1"/>
    <n v="2.7710021194034611"/>
    <x v="2"/>
    <n v="54009.263301726787"/>
    <n v="1410.7790863424309"/>
    <n v="3828.328887533381"/>
    <s v="High Ris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6603EA-0598-43EB-BB71-0D3D1247F89C}" name="PivotTable1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oil Type">
  <location ref="A78:D82" firstHeaderRow="0" firstDataRow="1" firstDataCol="1"/>
  <pivotFields count="13">
    <pivotField showAll="0"/>
    <pivotField showAll="0">
      <items count="11">
        <item x="8"/>
        <item x="7"/>
        <item x="5"/>
        <item x="1"/>
        <item x="3"/>
        <item x="6"/>
        <item x="0"/>
        <item x="2"/>
        <item x="9"/>
        <item x="4"/>
        <item t="default"/>
      </items>
    </pivotField>
    <pivotField dataField="1" showAll="0"/>
    <pivotField dataField="1" showAll="0"/>
    <pivotField dataField="1" showAll="0"/>
    <pivotField showAll="0"/>
    <pivotField axis="axisRow" showAll="0">
      <items count="4">
        <item x="0"/>
        <item x="2"/>
        <item x="1"/>
        <item t="default"/>
      </items>
    </pivotField>
    <pivotField showAll="0"/>
    <pivotField showAll="0">
      <items count="4">
        <item x="1"/>
        <item x="2"/>
        <item x="0"/>
        <item t="default"/>
      </items>
    </pivotField>
    <pivotField showAll="0"/>
    <pivotField showAll="0"/>
    <pivotField showAll="0"/>
    <pivotField showAll="0"/>
  </pivotFields>
  <rowFields count="1">
    <field x="6"/>
  </rowFields>
  <rowItems count="4">
    <i>
      <x/>
    </i>
    <i>
      <x v="1"/>
    </i>
    <i>
      <x v="2"/>
    </i>
    <i t="grand">
      <x/>
    </i>
  </rowItems>
  <colFields count="1">
    <field x="-2"/>
  </colFields>
  <colItems count="3">
    <i>
      <x/>
    </i>
    <i i="1">
      <x v="1"/>
    </i>
    <i i="2">
      <x v="2"/>
    </i>
  </colItems>
  <dataFields count="3">
    <dataField name="Average of Rainfall_mm" fld="2" subtotal="average" baseField="6" baseItem="0"/>
    <dataField name="Average of Temperature_C" fld="3" subtotal="average" baseField="6" baseItem="0"/>
    <dataField name="Average of Fertilizer_kg/ha" fld="4" subtotal="average" baseField="8" baseItem="0"/>
  </dataFields>
  <chartFormats count="7">
    <chartFormat chart="1" format="0"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9" format="15"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1"/>
          </reference>
        </references>
      </pivotArea>
    </chartFormat>
    <chartFormat chart="9"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7A1419-E332-4C85-A7C9-89B34E1C8A41}"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Year">
  <location ref="A40:I53" firstHeaderRow="1" firstDataRow="3" firstDataCol="1"/>
  <pivotFields count="13">
    <pivotField showAll="0"/>
    <pivotField axis="axisRow" showAll="0">
      <items count="11">
        <item x="8"/>
        <item x="7"/>
        <item x="5"/>
        <item x="1"/>
        <item x="3"/>
        <item x="6"/>
        <item x="0"/>
        <item x="2"/>
        <item x="9"/>
        <item x="4"/>
        <item t="default"/>
      </items>
    </pivotField>
    <pivotField showAll="0"/>
    <pivotField showAll="0"/>
    <pivotField dataField="1" showAll="0"/>
    <pivotField showAll="0"/>
    <pivotField axis="axisCol" showAll="0">
      <items count="4">
        <item x="0"/>
        <item x="2"/>
        <item x="1"/>
        <item t="default"/>
      </items>
    </pivotField>
    <pivotField dataField="1" showAll="0"/>
    <pivotField showAll="0">
      <items count="4">
        <item x="1"/>
        <item x="2"/>
        <item x="0"/>
        <item t="default"/>
      </items>
    </pivotField>
    <pivotField showAll="0"/>
    <pivotField showAll="0"/>
    <pivotField showAll="0"/>
    <pivotField showAll="0"/>
  </pivotFields>
  <rowFields count="1">
    <field x="1"/>
  </rowFields>
  <rowItems count="11">
    <i>
      <x/>
    </i>
    <i>
      <x v="1"/>
    </i>
    <i>
      <x v="2"/>
    </i>
    <i>
      <x v="3"/>
    </i>
    <i>
      <x v="4"/>
    </i>
    <i>
      <x v="5"/>
    </i>
    <i>
      <x v="6"/>
    </i>
    <i>
      <x v="7"/>
    </i>
    <i>
      <x v="8"/>
    </i>
    <i>
      <x v="9"/>
    </i>
    <i t="grand">
      <x/>
    </i>
  </rowItems>
  <colFields count="2">
    <field x="6"/>
    <field x="-2"/>
  </colFields>
  <colItems count="8">
    <i>
      <x/>
      <x/>
    </i>
    <i r="1" i="1">
      <x v="1"/>
    </i>
    <i>
      <x v="1"/>
      <x/>
    </i>
    <i r="1" i="1">
      <x v="1"/>
    </i>
    <i>
      <x v="2"/>
      <x/>
    </i>
    <i r="1" i="1">
      <x v="1"/>
    </i>
    <i t="grand">
      <x/>
    </i>
    <i t="grand" i="1">
      <x/>
    </i>
  </colItems>
  <dataFields count="2">
    <dataField name="Average of Yield_Tons/ha" fld="7" subtotal="average" baseField="1" baseItem="0"/>
    <dataField name="Average of Fertilizer_kg/ha" fld="4" subtotal="average" baseField="1" baseItem="0"/>
  </dataFields>
  <chartFormats count="18">
    <chartFormat chart="2" format="6" series="1">
      <pivotArea type="data" outline="0" fieldPosition="0">
        <references count="1">
          <reference field="6" count="1" selected="0">
            <x v="0"/>
          </reference>
        </references>
      </pivotArea>
    </chartFormat>
    <chartFormat chart="2" format="7" series="1">
      <pivotArea type="data" outline="0" fieldPosition="0">
        <references count="1">
          <reference field="6" count="1" selected="0">
            <x v="1"/>
          </reference>
        </references>
      </pivotArea>
    </chartFormat>
    <chartFormat chart="2" format="8" series="1">
      <pivotArea type="data" outline="0" fieldPosition="0">
        <references count="1">
          <reference field="6" count="1" selected="0">
            <x v="2"/>
          </reference>
        </references>
      </pivotArea>
    </chartFormat>
    <chartFormat chart="2" format="9" series="1">
      <pivotArea type="data" outline="0" fieldPosition="0">
        <references count="2">
          <reference field="4294967294" count="1" selected="0">
            <x v="1"/>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1"/>
          </reference>
          <reference field="6" count="1" selected="0">
            <x v="2"/>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1"/>
          </reference>
          <reference field="6" count="1" selected="0">
            <x v="0"/>
          </reference>
        </references>
      </pivotArea>
    </chartFormat>
    <chartFormat chart="5" format="2" series="1">
      <pivotArea type="data" outline="0" fieldPosition="0">
        <references count="2">
          <reference field="4294967294" count="1" selected="0">
            <x v="0"/>
          </reference>
          <reference field="6" count="1" selected="0">
            <x v="1"/>
          </reference>
        </references>
      </pivotArea>
    </chartFormat>
    <chartFormat chart="5" format="3" series="1">
      <pivotArea type="data" outline="0" fieldPosition="0">
        <references count="2">
          <reference field="4294967294" count="1" selected="0">
            <x v="1"/>
          </reference>
          <reference field="6" count="1" selected="0">
            <x v="1"/>
          </reference>
        </references>
      </pivotArea>
    </chartFormat>
    <chartFormat chart="5" format="4" series="1">
      <pivotArea type="data" outline="0" fieldPosition="0">
        <references count="2">
          <reference field="4294967294" count="1" selected="0">
            <x v="0"/>
          </reference>
          <reference field="6" count="1" selected="0">
            <x v="2"/>
          </reference>
        </references>
      </pivotArea>
    </chartFormat>
    <chartFormat chart="5" format="5" series="1">
      <pivotArea type="data" outline="0" fieldPosition="0">
        <references count="2">
          <reference field="4294967294" count="1" selected="0">
            <x v="1"/>
          </reference>
          <reference field="6" count="1" selected="0">
            <x v="2"/>
          </reference>
        </references>
      </pivotArea>
    </chartFormat>
    <chartFormat chart="10" format="12" series="1">
      <pivotArea type="data" outline="0" fieldPosition="0">
        <references count="2">
          <reference field="4294967294" count="1" selected="0">
            <x v="0"/>
          </reference>
          <reference field="6" count="1" selected="0">
            <x v="0"/>
          </reference>
        </references>
      </pivotArea>
    </chartFormat>
    <chartFormat chart="10" format="13" series="1">
      <pivotArea type="data" outline="0" fieldPosition="0">
        <references count="2">
          <reference field="4294967294" count="1" selected="0">
            <x v="1"/>
          </reference>
          <reference field="6" count="1" selected="0">
            <x v="0"/>
          </reference>
        </references>
      </pivotArea>
    </chartFormat>
    <chartFormat chart="10" format="14" series="1">
      <pivotArea type="data" outline="0" fieldPosition="0">
        <references count="2">
          <reference field="4294967294" count="1" selected="0">
            <x v="0"/>
          </reference>
          <reference field="6" count="1" selected="0">
            <x v="1"/>
          </reference>
        </references>
      </pivotArea>
    </chartFormat>
    <chartFormat chart="10" format="15" series="1">
      <pivotArea type="data" outline="0" fieldPosition="0">
        <references count="2">
          <reference field="4294967294" count="1" selected="0">
            <x v="1"/>
          </reference>
          <reference field="6" count="1" selected="0">
            <x v="1"/>
          </reference>
        </references>
      </pivotArea>
    </chartFormat>
    <chartFormat chart="10" format="16" series="1">
      <pivotArea type="data" outline="0" fieldPosition="0">
        <references count="2">
          <reference field="4294967294" count="1" selected="0">
            <x v="0"/>
          </reference>
          <reference field="6" count="1" selected="0">
            <x v="2"/>
          </reference>
        </references>
      </pivotArea>
    </chartFormat>
    <chartFormat chart="10" format="17" series="1">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3F1A6-EBD8-4628-8E90-5DA797D67D54}"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Yield Category">
  <location ref="A18:B22" firstHeaderRow="1" firstDataRow="1" firstDataCol="1"/>
  <pivotFields count="13">
    <pivotField showAll="0"/>
    <pivotField showAll="0">
      <items count="11">
        <item x="8"/>
        <item x="7"/>
        <item x="5"/>
        <item x="1"/>
        <item x="3"/>
        <item x="6"/>
        <item x="0"/>
        <item x="2"/>
        <item x="9"/>
        <item x="4"/>
        <item t="default"/>
      </items>
    </pivotField>
    <pivotField showAll="0"/>
    <pivotField showAll="0"/>
    <pivotField dataField="1" showAll="0"/>
    <pivotField showAll="0"/>
    <pivotField showAll="0">
      <items count="4">
        <item x="0"/>
        <item x="2"/>
        <item x="1"/>
        <item t="default"/>
      </items>
    </pivotField>
    <pivotField showAll="0"/>
    <pivotField axis="axisRow" showAll="0">
      <items count="4">
        <item x="1"/>
        <item x="2"/>
        <item x="0"/>
        <item t="default"/>
      </items>
    </pivotField>
    <pivotField showAll="0"/>
    <pivotField showAll="0"/>
    <pivotField showAll="0"/>
    <pivotField showAll="0"/>
  </pivotFields>
  <rowFields count="1">
    <field x="8"/>
  </rowFields>
  <rowItems count="4">
    <i>
      <x/>
    </i>
    <i>
      <x v="1"/>
    </i>
    <i>
      <x v="2"/>
    </i>
    <i t="grand">
      <x/>
    </i>
  </rowItems>
  <colItems count="1">
    <i/>
  </colItems>
  <dataFields count="1">
    <dataField name="Average of Fertilizer_kg/ha" fld="4" subtotal="average" baseField="8"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025D0-D98D-4985-B7C3-530951431BC9}"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oil Type">
  <location ref="A7:B11" firstHeaderRow="1" firstDataRow="1" firstDataCol="1"/>
  <pivotFields count="13">
    <pivotField showAll="0"/>
    <pivotField showAll="0">
      <items count="11">
        <item x="8"/>
        <item x="7"/>
        <item x="5"/>
        <item x="1"/>
        <item x="3"/>
        <item x="6"/>
        <item x="0"/>
        <item x="2"/>
        <item x="9"/>
        <item x="4"/>
        <item t="default"/>
      </items>
    </pivotField>
    <pivotField showAll="0"/>
    <pivotField showAll="0"/>
    <pivotField showAll="0"/>
    <pivotField showAll="0"/>
    <pivotField axis="axisRow" showAll="0">
      <items count="4">
        <item x="0"/>
        <item x="2"/>
        <item x="1"/>
        <item t="default"/>
      </items>
    </pivotField>
    <pivotField dataField="1" showAll="0"/>
    <pivotField showAll="0">
      <items count="4">
        <item x="1"/>
        <item x="2"/>
        <item x="0"/>
        <item t="default"/>
      </items>
    </pivotField>
    <pivotField showAll="0"/>
    <pivotField showAll="0"/>
    <pivotField showAll="0"/>
    <pivotField showAll="0"/>
  </pivotFields>
  <rowFields count="1">
    <field x="6"/>
  </rowFields>
  <rowItems count="4">
    <i>
      <x/>
    </i>
    <i>
      <x v="1"/>
    </i>
    <i>
      <x v="2"/>
    </i>
    <i t="grand">
      <x/>
    </i>
  </rowItems>
  <colItems count="1">
    <i/>
  </colItems>
  <dataFields count="1">
    <dataField name="Average of Yield_Tons/ha" fld="7" subtotal="average"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2767C6B-9EF0-4433-A3FB-828030CA45C7}" autoFormatId="16" applyNumberFormats="0" applyBorderFormats="0" applyFontFormats="0" applyPatternFormats="0" applyAlignmentFormats="0" applyWidthHeightFormats="0">
  <queryTableRefresh nextId="10">
    <queryTableFields count="9">
      <queryTableField id="1" name="FarmID" tableColumnId="1"/>
      <queryTableField id="2" name="Year" tableColumnId="2"/>
      <queryTableField id="3" name="Rainfall_mm" tableColumnId="3"/>
      <queryTableField id="4" name="Temperature_C" tableColumnId="4"/>
      <queryTableField id="5" name="Fertilizer_kg/ha" tableColumnId="5"/>
      <queryTableField id="6" name="Pesticide_L/ha" tableColumnId="6"/>
      <queryTableField id="7" name="SoilType" tableColumnId="7"/>
      <queryTableField id="8" name="Yield_Tons/ha" tableColumnId="8"/>
      <queryTableField id="9" name="Yield_Catego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08D0568-318E-4187-B74E-FDAE4E820F30}" sourceName="Year">
  <pivotTables>
    <pivotTable tabId="3" name="PivotTable14"/>
    <pivotTable tabId="3" name="PivotTable12"/>
    <pivotTable tabId="3" name="PivotTable13"/>
    <pivotTable tabId="3" name="PivotTable15"/>
  </pivotTables>
  <data>
    <tabular pivotCacheId="271970165">
      <items count="10">
        <i x="8" s="1"/>
        <i x="7" s="1"/>
        <i x="5" s="1"/>
        <i x="1" s="1"/>
        <i x="3" s="1"/>
        <i x="6" s="1"/>
        <i x="0" s="1"/>
        <i x="2" s="1"/>
        <i x="9"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ilType" xr10:uid="{00F0B672-ED32-4AB5-8B2D-31B07CFD1B4E}" sourceName="SoilType">
  <pivotTables>
    <pivotTable tabId="3" name="PivotTable14"/>
    <pivotTable tabId="3" name="PivotTable12"/>
    <pivotTable tabId="3" name="PivotTable13"/>
    <pivotTable tabId="3" name="PivotTable15"/>
  </pivotTables>
  <data>
    <tabular pivotCacheId="2719701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ield_Category" xr10:uid="{3CC7236D-D330-4317-BA36-91BBBF9E65E5}" sourceName="Yield_Category">
  <pivotTables>
    <pivotTable tabId="3" name="PivotTable14"/>
    <pivotTable tabId="3" name="PivotTable12"/>
    <pivotTable tabId="3" name="PivotTable13"/>
    <pivotTable tabId="3" name="PivotTable15"/>
  </pivotTables>
  <data>
    <tabular pivotCacheId="27197016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01A6718-06F3-4A2A-898B-88A6D3F617DA}" cache="Slicer_Year" caption="Year" rowHeight="234950"/>
  <slicer name="SoilType" xr10:uid="{148CE778-E03B-4319-A4CA-F5F3BEB2CF83}" cache="Slicer_SoilType" caption="SoilType" rowHeight="234950"/>
  <slicer name="Yield_Category" xr10:uid="{0DE101D5-9D35-45F2-BDF6-F04A9F845ABF}" cache="Slicer_Yield_Category" caption="Yield_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170564-50B9-4C0A-8D25-00EC3AA1FA2A}" name="agri_data_cleaned" displayName="agri_data_cleaned" ref="A1:I201" tableType="queryTable" totalsRowShown="0">
  <autoFilter ref="A1:I201" xr:uid="{44170564-50B9-4C0A-8D25-00EC3AA1FA2A}"/>
  <tableColumns count="9">
    <tableColumn id="1" xr3:uid="{E76B405F-412C-4DC8-81D7-956AE02A6B84}" uniqueName="1" name="FarmID" queryTableFieldId="1" dataDxfId="2"/>
    <tableColumn id="2" xr3:uid="{B3E03DA4-C460-41D7-909C-97297F1A537C}" uniqueName="2" name="Year" queryTableFieldId="2"/>
    <tableColumn id="3" xr3:uid="{2411CF0E-A8BC-4B9D-8195-0B328657FF2F}" uniqueName="3" name="Rainfall_mm" queryTableFieldId="3"/>
    <tableColumn id="4" xr3:uid="{830CA67F-D555-4C88-8F9A-09B858974810}" uniqueName="4" name="Temperature_C" queryTableFieldId="4"/>
    <tableColumn id="5" xr3:uid="{741E5558-3ABF-46A7-B1BC-5B54B5B7C006}" uniqueName="5" name="Fertilizer_kg/ha" queryTableFieldId="5"/>
    <tableColumn id="6" xr3:uid="{2C2CA8AC-B391-410A-9B68-A191162CA8CF}" uniqueName="6" name="Pesticide_L/ha" queryTableFieldId="6"/>
    <tableColumn id="7" xr3:uid="{D71772C9-E803-426D-AD27-E1272F86A0D3}" uniqueName="7" name="SoilType" queryTableFieldId="7" dataDxfId="1"/>
    <tableColumn id="8" xr3:uid="{3930E5B2-D0A2-4C99-AB13-BB860C516054}" uniqueName="8" name="Yield_Tons/ha" queryTableFieldId="8"/>
    <tableColumn id="9" xr3:uid="{52F8A305-B789-4C7B-91CA-9C6A2DDEC26E}" uniqueName="9" name="Yield_Category" queryTableFieldId="9"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537E5C-0004-4274-B4F5-4A1E7EB72D40}" name="Table1" displayName="Table1" ref="A1:M201" totalsRowShown="0" headerRowDxfId="5" headerRowBorderDxfId="3" tableBorderDxfId="4">
  <autoFilter ref="A1:M201" xr:uid="{04537E5C-0004-4274-B4F5-4A1E7EB72D40}"/>
  <tableColumns count="13">
    <tableColumn id="1" xr3:uid="{D3280405-8C5E-476A-A3BC-4B677B2DCB45}" name="FarmID"/>
    <tableColumn id="2" xr3:uid="{86B02751-5738-4A5A-9216-704E753012E2}" name="Year"/>
    <tableColumn id="3" xr3:uid="{DF778A27-2A73-46B3-8950-D6685778F483}" name="Rainfall_mm"/>
    <tableColumn id="4" xr3:uid="{F9912DB2-86E4-48E3-9471-818C7D9149A6}" name="Temperature_C"/>
    <tableColumn id="5" xr3:uid="{D33BBB31-28E2-42C4-9C9E-DB9C39DE7CB9}" name="Fertilizer_kg/ha"/>
    <tableColumn id="6" xr3:uid="{C03C17B1-0FB6-4CF3-A030-C9217817D5A4}" name="Pesticide_L/ha"/>
    <tableColumn id="7" xr3:uid="{1FE8146E-0335-42C2-94D8-8A6AA8859903}" name="SoilType"/>
    <tableColumn id="8" xr3:uid="{ED703880-5B44-400A-860C-9ACD619F9F2C}" name="Yield_Tons/ha"/>
    <tableColumn id="9" xr3:uid="{F9CBC8EB-62C9-46D6-87ED-2DC5259760BE}" name="Yield_Category"/>
    <tableColumn id="10" xr3:uid="{E58036C0-4AD9-411D-8425-C075D590EE23}" name="Profit_per_Ha"/>
    <tableColumn id="11" xr3:uid="{4233577E-72C0-4B17-9B40-6BFF0D1D9454}" name="Input_Costs"/>
    <tableColumn id="12" xr3:uid="{0555A593-D461-40AC-8352-ADEA47CEA70B}" name="ROI_percent"/>
    <tableColumn id="13" xr3:uid="{A10E9691-477E-45D3-B9E3-EDAF8CCFDD3E}" name="Risk_Leve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D879C-77B4-4B2D-B4C0-F23F52D15A19}">
  <dimension ref="A1:I201"/>
  <sheetViews>
    <sheetView workbookViewId="0"/>
  </sheetViews>
  <sheetFormatPr defaultRowHeight="14.4" x14ac:dyDescent="0.3"/>
  <cols>
    <col min="1" max="1" width="9.21875" bestFit="1" customWidth="1"/>
    <col min="2" max="2" width="6.88671875" bestFit="1" customWidth="1"/>
    <col min="3" max="3" width="13.77734375" bestFit="1" customWidth="1"/>
    <col min="4" max="5" width="16.33203125" bestFit="1" customWidth="1"/>
    <col min="6" max="6" width="15.6640625" bestFit="1" customWidth="1"/>
    <col min="7" max="7" width="10.33203125" bestFit="1" customWidth="1"/>
    <col min="8" max="8" width="15.33203125" bestFit="1" customWidth="1"/>
    <col min="9" max="9" width="15.88671875" bestFit="1" customWidth="1"/>
  </cols>
  <sheetData>
    <row r="1" spans="1:9" x14ac:dyDescent="0.3">
      <c r="A1" t="s">
        <v>0</v>
      </c>
      <c r="B1" t="s">
        <v>1</v>
      </c>
      <c r="C1" t="s">
        <v>2</v>
      </c>
      <c r="D1" t="s">
        <v>3</v>
      </c>
      <c r="E1" t="s">
        <v>4</v>
      </c>
      <c r="F1" t="s">
        <v>5</v>
      </c>
      <c r="G1" t="s">
        <v>6</v>
      </c>
      <c r="H1" t="s">
        <v>7</v>
      </c>
      <c r="I1" t="s">
        <v>8</v>
      </c>
    </row>
    <row r="2" spans="1:9" x14ac:dyDescent="0.3">
      <c r="A2" s="5" t="s">
        <v>13</v>
      </c>
      <c r="B2">
        <v>2021</v>
      </c>
      <c r="C2">
        <v>615.6204976082297</v>
      </c>
      <c r="D2">
        <v>20.681082219735973</v>
      </c>
      <c r="E2">
        <v>204.08986031040533</v>
      </c>
      <c r="F2">
        <v>1.8184986079016199</v>
      </c>
      <c r="G2" s="5" t="s">
        <v>14</v>
      </c>
      <c r="H2">
        <v>4.3929466546673179</v>
      </c>
      <c r="I2" s="5" t="s">
        <v>15</v>
      </c>
    </row>
    <row r="3" spans="1:9" x14ac:dyDescent="0.3">
      <c r="A3" s="5" t="s">
        <v>17</v>
      </c>
      <c r="B3">
        <v>2018</v>
      </c>
      <c r="C3">
        <v>725.16622535653255</v>
      </c>
      <c r="D3">
        <v>18</v>
      </c>
      <c r="E3">
        <v>221.45693937244877</v>
      </c>
      <c r="F3">
        <v>2.1272506396744233</v>
      </c>
      <c r="G3" s="5" t="s">
        <v>18</v>
      </c>
      <c r="H3">
        <v>6.8985912393163034</v>
      </c>
      <c r="I3" s="5" t="s">
        <v>19</v>
      </c>
    </row>
    <row r="4" spans="1:9" x14ac:dyDescent="0.3">
      <c r="A4" s="5" t="s">
        <v>21</v>
      </c>
      <c r="B4">
        <v>2022</v>
      </c>
      <c r="C4">
        <v>750</v>
      </c>
      <c r="D4">
        <v>19.449972511185482</v>
      </c>
      <c r="E4">
        <v>194.2991121717908</v>
      </c>
      <c r="F4">
        <v>2.6011903548471649</v>
      </c>
      <c r="G4" s="5" t="s">
        <v>18</v>
      </c>
      <c r="H4">
        <v>6.790070749907307</v>
      </c>
      <c r="I4" s="5" t="s">
        <v>19</v>
      </c>
    </row>
    <row r="5" spans="1:9" x14ac:dyDescent="0.3">
      <c r="A5" s="5" t="s">
        <v>22</v>
      </c>
      <c r="B5">
        <v>2019</v>
      </c>
      <c r="C5">
        <v>615.6204976082297</v>
      </c>
      <c r="D5">
        <v>23.01944493314841</v>
      </c>
      <c r="E5">
        <v>168.47456892503237</v>
      </c>
      <c r="F5">
        <v>1.3513217956541048</v>
      </c>
      <c r="G5" s="5" t="s">
        <v>18</v>
      </c>
      <c r="H5">
        <v>2.904305263792577</v>
      </c>
      <c r="I5" s="5" t="s">
        <v>23</v>
      </c>
    </row>
    <row r="6" spans="1:9" x14ac:dyDescent="0.3">
      <c r="A6" s="5" t="s">
        <v>25</v>
      </c>
      <c r="B6">
        <v>2021</v>
      </c>
      <c r="C6">
        <v>563.65475289086851</v>
      </c>
      <c r="D6">
        <v>21.87226742195389</v>
      </c>
      <c r="E6">
        <v>199.36864411924216</v>
      </c>
      <c r="F6">
        <v>2.1154191155077142</v>
      </c>
      <c r="G6" s="5" t="s">
        <v>18</v>
      </c>
      <c r="H6">
        <v>5.0491926604443123</v>
      </c>
      <c r="I6" s="5" t="s">
        <v>19</v>
      </c>
    </row>
    <row r="7" spans="1:9" x14ac:dyDescent="0.3">
      <c r="A7" s="5" t="s">
        <v>26</v>
      </c>
      <c r="B7">
        <v>2024</v>
      </c>
      <c r="C7">
        <v>699.71666762900554</v>
      </c>
      <c r="D7">
        <v>23.241595286472219</v>
      </c>
      <c r="E7">
        <v>250</v>
      </c>
      <c r="F7">
        <v>2.4985425658142977</v>
      </c>
      <c r="G7" s="5" t="s">
        <v>27</v>
      </c>
      <c r="H7">
        <v>6.1748768407452914</v>
      </c>
      <c r="I7" s="5" t="s">
        <v>19</v>
      </c>
    </row>
    <row r="8" spans="1:9" x14ac:dyDescent="0.3">
      <c r="A8" s="5" t="s">
        <v>28</v>
      </c>
      <c r="B8">
        <v>2017</v>
      </c>
      <c r="C8">
        <v>668.66525333962488</v>
      </c>
      <c r="D8">
        <v>18.493722494623622</v>
      </c>
      <c r="E8">
        <v>203.37179590188836</v>
      </c>
      <c r="F8">
        <v>2.4447374790625793</v>
      </c>
      <c r="G8" s="5" t="s">
        <v>18</v>
      </c>
      <c r="H8">
        <v>7.1501528288823195</v>
      </c>
      <c r="I8" s="5" t="s">
        <v>19</v>
      </c>
    </row>
    <row r="9" spans="1:9" x14ac:dyDescent="0.3">
      <c r="A9" s="5" t="s">
        <v>29</v>
      </c>
      <c r="B9">
        <v>2021</v>
      </c>
      <c r="C9">
        <v>538.09531019567066</v>
      </c>
      <c r="D9">
        <v>21.46593949166089</v>
      </c>
      <c r="E9">
        <v>230.09103100191757</v>
      </c>
      <c r="F9">
        <v>1.4801487353286376</v>
      </c>
      <c r="G9" s="5" t="s">
        <v>27</v>
      </c>
      <c r="H9">
        <v>3.9557534312113085</v>
      </c>
      <c r="I9" s="5" t="s">
        <v>15</v>
      </c>
    </row>
    <row r="10" spans="1:9" x14ac:dyDescent="0.3">
      <c r="A10" s="5" t="s">
        <v>30</v>
      </c>
      <c r="B10">
        <v>2022</v>
      </c>
      <c r="C10">
        <v>524.38783092543486</v>
      </c>
      <c r="D10">
        <v>24.120452609699353</v>
      </c>
      <c r="E10">
        <v>194.11146431488731</v>
      </c>
      <c r="F10">
        <v>1.551629613526418</v>
      </c>
      <c r="G10" s="5" t="s">
        <v>27</v>
      </c>
      <c r="H10">
        <v>3.3214462853932898</v>
      </c>
      <c r="I10" s="5" t="s">
        <v>15</v>
      </c>
    </row>
    <row r="11" spans="1:9" x14ac:dyDescent="0.3">
      <c r="A11" s="5" t="s">
        <v>31</v>
      </c>
      <c r="B11">
        <v>2019</v>
      </c>
      <c r="C11">
        <v>668.60581343590013</v>
      </c>
      <c r="D11">
        <v>19.003530816213335</v>
      </c>
      <c r="E11">
        <v>217.14585092803992</v>
      </c>
      <c r="F11">
        <v>2.2691077343590988</v>
      </c>
      <c r="G11" s="5" t="s">
        <v>27</v>
      </c>
      <c r="H11">
        <v>6.2668971946281067</v>
      </c>
      <c r="I11" s="5" t="s">
        <v>19</v>
      </c>
    </row>
    <row r="12" spans="1:9" x14ac:dyDescent="0.3">
      <c r="A12" s="5" t="s">
        <v>32</v>
      </c>
      <c r="B12">
        <v>2018</v>
      </c>
      <c r="C12">
        <v>622.80775447708049</v>
      </c>
      <c r="D12">
        <v>19.464369376948756</v>
      </c>
      <c r="E12">
        <v>222.59611185474762</v>
      </c>
      <c r="F12">
        <v>2.9150628920371431</v>
      </c>
      <c r="G12" s="5" t="s">
        <v>14</v>
      </c>
      <c r="H12">
        <v>6.8570062768382929</v>
      </c>
      <c r="I12" s="5" t="s">
        <v>19</v>
      </c>
    </row>
    <row r="13" spans="1:9" x14ac:dyDescent="0.3">
      <c r="A13" s="5" t="s">
        <v>33</v>
      </c>
      <c r="B13">
        <v>2022</v>
      </c>
      <c r="C13">
        <v>634.86949367416287</v>
      </c>
      <c r="D13">
        <v>23.358459060333889</v>
      </c>
      <c r="E13">
        <v>162.4087261929472</v>
      </c>
      <c r="F13">
        <v>1.7895170911023024</v>
      </c>
      <c r="G13" s="5" t="s">
        <v>27</v>
      </c>
      <c r="H13">
        <v>4.0919959237503765</v>
      </c>
      <c r="I13" s="5" t="s">
        <v>15</v>
      </c>
    </row>
    <row r="14" spans="1:9" x14ac:dyDescent="0.3">
      <c r="A14" s="5" t="s">
        <v>34</v>
      </c>
      <c r="B14">
        <v>2022</v>
      </c>
      <c r="C14">
        <v>454.9705491570237</v>
      </c>
      <c r="D14">
        <v>24.725880459120621</v>
      </c>
      <c r="E14">
        <v>150.5145147815407</v>
      </c>
      <c r="F14">
        <v>1.864832003495656</v>
      </c>
      <c r="G14" s="5" t="s">
        <v>27</v>
      </c>
      <c r="H14">
        <v>2.5770593065485246</v>
      </c>
      <c r="I14" s="5" t="s">
        <v>23</v>
      </c>
    </row>
    <row r="15" spans="1:9" x14ac:dyDescent="0.3">
      <c r="A15" s="5" t="s">
        <v>35</v>
      </c>
      <c r="B15">
        <v>2017</v>
      </c>
      <c r="C15">
        <v>750</v>
      </c>
      <c r="D15">
        <v>18.530913940711724</v>
      </c>
      <c r="E15">
        <v>239.63014414690085</v>
      </c>
      <c r="F15">
        <v>3</v>
      </c>
      <c r="G15" s="5" t="s">
        <v>14</v>
      </c>
      <c r="H15">
        <v>7.6431395869376235</v>
      </c>
      <c r="I15" s="5" t="s">
        <v>19</v>
      </c>
    </row>
    <row r="16" spans="1:9" x14ac:dyDescent="0.3">
      <c r="A16" s="5" t="s">
        <v>36</v>
      </c>
      <c r="B16">
        <v>2020</v>
      </c>
      <c r="C16">
        <v>535.61506864383182</v>
      </c>
      <c r="D16">
        <v>22.806345412792556</v>
      </c>
      <c r="E16">
        <v>192.50276064395851</v>
      </c>
      <c r="F16">
        <v>2.201561700356284</v>
      </c>
      <c r="G16" s="5" t="s">
        <v>14</v>
      </c>
      <c r="H16">
        <v>4.3854321265251341</v>
      </c>
      <c r="I16" s="5" t="s">
        <v>15</v>
      </c>
    </row>
    <row r="17" spans="1:9" x14ac:dyDescent="0.3">
      <c r="A17" s="5" t="s">
        <v>37</v>
      </c>
      <c r="B17">
        <v>2019</v>
      </c>
      <c r="C17">
        <v>687.50574852917362</v>
      </c>
      <c r="D17">
        <v>24.012533954825116</v>
      </c>
      <c r="E17">
        <v>189.85969371397542</v>
      </c>
      <c r="F17">
        <v>2.1355536026284612</v>
      </c>
      <c r="G17" s="5" t="s">
        <v>14</v>
      </c>
      <c r="H17">
        <v>5.1065081031648809</v>
      </c>
      <c r="I17" s="5" t="s">
        <v>19</v>
      </c>
    </row>
    <row r="18" spans="1:9" x14ac:dyDescent="0.3">
      <c r="A18" s="5" t="s">
        <v>38</v>
      </c>
      <c r="B18">
        <v>2016</v>
      </c>
      <c r="C18">
        <v>705.97782992072018</v>
      </c>
      <c r="D18">
        <v>18.837795249534544</v>
      </c>
      <c r="E18">
        <v>250</v>
      </c>
      <c r="F18">
        <v>2.742914898963329</v>
      </c>
      <c r="G18" s="5" t="s">
        <v>18</v>
      </c>
      <c r="H18">
        <v>7.0262606354439683</v>
      </c>
      <c r="I18" s="5" t="s">
        <v>19</v>
      </c>
    </row>
    <row r="19" spans="1:9" x14ac:dyDescent="0.3">
      <c r="A19" s="5" t="s">
        <v>39</v>
      </c>
      <c r="B19">
        <v>2022</v>
      </c>
      <c r="C19">
        <v>579.04743342561255</v>
      </c>
      <c r="D19">
        <v>20.623475732207527</v>
      </c>
      <c r="E19">
        <v>216.01605879024802</v>
      </c>
      <c r="F19">
        <v>2.9113151434214046</v>
      </c>
      <c r="G19" s="5" t="s">
        <v>14</v>
      </c>
      <c r="H19">
        <v>6.0541407022356841</v>
      </c>
      <c r="I19" s="5" t="s">
        <v>19</v>
      </c>
    </row>
    <row r="20" spans="1:9" x14ac:dyDescent="0.3">
      <c r="A20" s="5" t="s">
        <v>40</v>
      </c>
      <c r="B20">
        <v>2020</v>
      </c>
      <c r="C20">
        <v>628.34616162056011</v>
      </c>
      <c r="D20">
        <v>21.286152700707426</v>
      </c>
      <c r="E20">
        <v>215.07547285607222</v>
      </c>
      <c r="F20">
        <v>2.390042358515339</v>
      </c>
      <c r="G20" s="5" t="s">
        <v>14</v>
      </c>
      <c r="H20">
        <v>6.4112967154446325</v>
      </c>
      <c r="I20" s="5" t="s">
        <v>19</v>
      </c>
    </row>
    <row r="21" spans="1:9" x14ac:dyDescent="0.3">
      <c r="A21" s="5" t="s">
        <v>41</v>
      </c>
      <c r="B21">
        <v>2016</v>
      </c>
      <c r="C21">
        <v>608.70488385960221</v>
      </c>
      <c r="D21">
        <v>24.638518091594179</v>
      </c>
      <c r="E21">
        <v>181.50628896858058</v>
      </c>
      <c r="F21">
        <v>1.681043095132785</v>
      </c>
      <c r="G21" s="5" t="s">
        <v>27</v>
      </c>
      <c r="H21">
        <v>3.2544297244262821</v>
      </c>
      <c r="I21" s="5" t="s">
        <v>15</v>
      </c>
    </row>
    <row r="22" spans="1:9" x14ac:dyDescent="0.3">
      <c r="A22" s="5" t="s">
        <v>42</v>
      </c>
      <c r="B22">
        <v>2019</v>
      </c>
      <c r="C22">
        <v>652.06252683233629</v>
      </c>
      <c r="D22">
        <v>20.901826395557087</v>
      </c>
      <c r="E22">
        <v>165.96242445164611</v>
      </c>
      <c r="F22">
        <v>2.0603436912782489</v>
      </c>
      <c r="G22" s="5" t="s">
        <v>14</v>
      </c>
      <c r="H22">
        <v>5.2486878429653947</v>
      </c>
      <c r="I22" s="5" t="s">
        <v>19</v>
      </c>
    </row>
    <row r="23" spans="1:9" x14ac:dyDescent="0.3">
      <c r="A23" s="5" t="s">
        <v>43</v>
      </c>
      <c r="B23">
        <v>2015</v>
      </c>
      <c r="C23">
        <v>666.20682064469383</v>
      </c>
      <c r="D23">
        <v>21.634412160438714</v>
      </c>
      <c r="E23">
        <v>222.59551197186443</v>
      </c>
      <c r="F23">
        <v>2.3490049312558385</v>
      </c>
      <c r="G23" s="5" t="s">
        <v>18</v>
      </c>
      <c r="H23">
        <v>6.1747063960704933</v>
      </c>
      <c r="I23" s="5" t="s">
        <v>19</v>
      </c>
    </row>
    <row r="24" spans="1:9" x14ac:dyDescent="0.3">
      <c r="A24" s="5" t="s">
        <v>44</v>
      </c>
      <c r="B24">
        <v>2024</v>
      </c>
      <c r="C24">
        <v>436.65632799764563</v>
      </c>
      <c r="D24">
        <v>22.479004514847858</v>
      </c>
      <c r="E24">
        <v>163.72330418038487</v>
      </c>
      <c r="F24">
        <v>1.2028624111474209</v>
      </c>
      <c r="G24" s="5" t="s">
        <v>14</v>
      </c>
      <c r="H24">
        <v>3.3713001307837978</v>
      </c>
      <c r="I24" s="5" t="s">
        <v>15</v>
      </c>
    </row>
    <row r="25" spans="1:9" x14ac:dyDescent="0.3">
      <c r="A25" s="5" t="s">
        <v>45</v>
      </c>
      <c r="B25">
        <v>2020</v>
      </c>
      <c r="C25">
        <v>602.90398529343145</v>
      </c>
      <c r="D25">
        <v>23.847713905833139</v>
      </c>
      <c r="E25">
        <v>128.96541869017716</v>
      </c>
      <c r="F25">
        <v>1.2302861830477982</v>
      </c>
      <c r="G25" s="5" t="s">
        <v>18</v>
      </c>
      <c r="H25">
        <v>3.0497295625756173</v>
      </c>
      <c r="I25" s="5" t="s">
        <v>15</v>
      </c>
    </row>
    <row r="26" spans="1:9" x14ac:dyDescent="0.3">
      <c r="A26" s="5" t="s">
        <v>46</v>
      </c>
      <c r="B26">
        <v>2023</v>
      </c>
      <c r="C26">
        <v>750</v>
      </c>
      <c r="D26">
        <v>18</v>
      </c>
      <c r="E26">
        <v>213.82387303319135</v>
      </c>
      <c r="F26">
        <v>2.6880848083177566</v>
      </c>
      <c r="G26" s="5" t="s">
        <v>14</v>
      </c>
      <c r="H26">
        <v>7.8930100599766133</v>
      </c>
      <c r="I26" s="5" t="s">
        <v>19</v>
      </c>
    </row>
    <row r="27" spans="1:9" x14ac:dyDescent="0.3">
      <c r="A27" s="5" t="s">
        <v>47</v>
      </c>
      <c r="B27">
        <v>2015</v>
      </c>
      <c r="C27">
        <v>707.51777307708699</v>
      </c>
      <c r="D27">
        <v>22.489492714674046</v>
      </c>
      <c r="E27">
        <v>215.82843782682068</v>
      </c>
      <c r="F27">
        <v>2.2720029388101026</v>
      </c>
      <c r="G27" s="5" t="s">
        <v>14</v>
      </c>
      <c r="H27">
        <v>5.0998153476260857</v>
      </c>
      <c r="I27" s="5" t="s">
        <v>19</v>
      </c>
    </row>
    <row r="28" spans="1:9" x14ac:dyDescent="0.3">
      <c r="A28" s="5" t="s">
        <v>48</v>
      </c>
      <c r="B28">
        <v>2024</v>
      </c>
      <c r="C28">
        <v>525.20539760450777</v>
      </c>
      <c r="D28">
        <v>25.328180860699053</v>
      </c>
      <c r="E28">
        <v>186.09909597543489</v>
      </c>
      <c r="F28">
        <v>1.9261164812741156</v>
      </c>
      <c r="G28" s="5" t="s">
        <v>14</v>
      </c>
      <c r="H28">
        <v>3.5649750489824541</v>
      </c>
      <c r="I28" s="5" t="s">
        <v>15</v>
      </c>
    </row>
    <row r="29" spans="1:9" x14ac:dyDescent="0.3">
      <c r="A29" s="5" t="s">
        <v>49</v>
      </c>
      <c r="B29">
        <v>2017</v>
      </c>
      <c r="C29">
        <v>750</v>
      </c>
      <c r="D29">
        <v>18.363101489860099</v>
      </c>
      <c r="E29">
        <v>250</v>
      </c>
      <c r="F29">
        <v>2.964549674972587</v>
      </c>
      <c r="G29" s="5" t="s">
        <v>14</v>
      </c>
      <c r="H29">
        <v>7.977522198547546</v>
      </c>
      <c r="I29" s="5" t="s">
        <v>19</v>
      </c>
    </row>
    <row r="30" spans="1:9" x14ac:dyDescent="0.3">
      <c r="A30" s="5" t="s">
        <v>50</v>
      </c>
      <c r="B30">
        <v>2021</v>
      </c>
      <c r="C30">
        <v>750</v>
      </c>
      <c r="D30">
        <v>18.372253784227826</v>
      </c>
      <c r="E30">
        <v>250</v>
      </c>
      <c r="F30">
        <v>3</v>
      </c>
      <c r="G30" s="5" t="s">
        <v>18</v>
      </c>
      <c r="H30">
        <v>7.7925161077327623</v>
      </c>
      <c r="I30" s="5" t="s">
        <v>19</v>
      </c>
    </row>
    <row r="31" spans="1:9" x14ac:dyDescent="0.3">
      <c r="A31" s="5" t="s">
        <v>51</v>
      </c>
      <c r="B31">
        <v>2018</v>
      </c>
      <c r="C31">
        <v>557.67940028014254</v>
      </c>
      <c r="D31">
        <v>20.000286096759655</v>
      </c>
      <c r="E31">
        <v>209.12737716802383</v>
      </c>
      <c r="F31">
        <v>2.1260588189817788</v>
      </c>
      <c r="G31" s="5" t="s">
        <v>18</v>
      </c>
      <c r="H31">
        <v>5.3497607216425855</v>
      </c>
      <c r="I31" s="5" t="s">
        <v>19</v>
      </c>
    </row>
    <row r="32" spans="1:9" x14ac:dyDescent="0.3">
      <c r="A32" s="5" t="s">
        <v>52</v>
      </c>
      <c r="B32">
        <v>2023</v>
      </c>
      <c r="C32">
        <v>728.21666536217901</v>
      </c>
      <c r="D32">
        <v>18</v>
      </c>
      <c r="E32">
        <v>250</v>
      </c>
      <c r="F32">
        <v>2.5367103675121161</v>
      </c>
      <c r="G32" s="5" t="s">
        <v>27</v>
      </c>
      <c r="H32">
        <v>7.295818059136038</v>
      </c>
      <c r="I32" s="5" t="s">
        <v>19</v>
      </c>
    </row>
    <row r="33" spans="1:9" x14ac:dyDescent="0.3">
      <c r="A33" s="5" t="s">
        <v>53</v>
      </c>
      <c r="B33">
        <v>2017</v>
      </c>
      <c r="C33">
        <v>590.58769214548749</v>
      </c>
      <c r="D33">
        <v>22.294806513982014</v>
      </c>
      <c r="E33">
        <v>167.1360414320956</v>
      </c>
      <c r="F33">
        <v>1.73750473557915</v>
      </c>
      <c r="G33" s="5" t="s">
        <v>18</v>
      </c>
      <c r="H33">
        <v>3.1322426500482763</v>
      </c>
      <c r="I33" s="5" t="s">
        <v>15</v>
      </c>
    </row>
    <row r="34" spans="1:9" x14ac:dyDescent="0.3">
      <c r="A34" s="5" t="s">
        <v>54</v>
      </c>
      <c r="B34">
        <v>2019</v>
      </c>
      <c r="C34">
        <v>598.92764182173335</v>
      </c>
      <c r="D34">
        <v>20.14344277165036</v>
      </c>
      <c r="E34">
        <v>163.35683585458062</v>
      </c>
      <c r="F34">
        <v>1.8436441942381847</v>
      </c>
      <c r="G34" s="5" t="s">
        <v>14</v>
      </c>
      <c r="H34">
        <v>3.6732281155530915</v>
      </c>
      <c r="I34" s="5" t="s">
        <v>15</v>
      </c>
    </row>
    <row r="35" spans="1:9" x14ac:dyDescent="0.3">
      <c r="A35" s="5" t="s">
        <v>55</v>
      </c>
      <c r="B35">
        <v>2017</v>
      </c>
      <c r="C35">
        <v>615.78573973064749</v>
      </c>
      <c r="D35">
        <v>19.660765273358479</v>
      </c>
      <c r="E35">
        <v>195.13963084326994</v>
      </c>
      <c r="F35">
        <v>1.8704071356077567</v>
      </c>
      <c r="G35" s="5" t="s">
        <v>27</v>
      </c>
      <c r="H35">
        <v>6.2021469798366278</v>
      </c>
      <c r="I35" s="5" t="s">
        <v>19</v>
      </c>
    </row>
    <row r="36" spans="1:9" x14ac:dyDescent="0.3">
      <c r="A36" s="5" t="s">
        <v>56</v>
      </c>
      <c r="B36">
        <v>2021</v>
      </c>
      <c r="C36">
        <v>666.61779375927802</v>
      </c>
      <c r="D36">
        <v>18.702883529183257</v>
      </c>
      <c r="E36">
        <v>220.68065340375415</v>
      </c>
      <c r="F36">
        <v>2.6275569413262478</v>
      </c>
      <c r="G36" s="5" t="s">
        <v>27</v>
      </c>
      <c r="H36">
        <v>7.0799668534298359</v>
      </c>
      <c r="I36" s="5" t="s">
        <v>19</v>
      </c>
    </row>
    <row r="37" spans="1:9" x14ac:dyDescent="0.3">
      <c r="A37" s="5" t="s">
        <v>57</v>
      </c>
      <c r="B37">
        <v>2019</v>
      </c>
      <c r="C37">
        <v>750</v>
      </c>
      <c r="D37">
        <v>22.336831253974264</v>
      </c>
      <c r="E37">
        <v>228.69403741134104</v>
      </c>
      <c r="F37">
        <v>2.4659998449091951</v>
      </c>
      <c r="G37" s="5" t="s">
        <v>27</v>
      </c>
      <c r="H37">
        <v>7.1379457512685551</v>
      </c>
      <c r="I37" s="5" t="s">
        <v>19</v>
      </c>
    </row>
    <row r="38" spans="1:9" x14ac:dyDescent="0.3">
      <c r="A38" s="5" t="s">
        <v>58</v>
      </c>
      <c r="B38">
        <v>2023</v>
      </c>
      <c r="C38">
        <v>625.32600523871054</v>
      </c>
      <c r="D38">
        <v>24.810409395895739</v>
      </c>
      <c r="E38">
        <v>210.2702263433805</v>
      </c>
      <c r="F38">
        <v>1.7661711674545388</v>
      </c>
      <c r="G38" s="5" t="s">
        <v>14</v>
      </c>
      <c r="H38">
        <v>4.4270487627331407</v>
      </c>
      <c r="I38" s="5" t="s">
        <v>15</v>
      </c>
    </row>
    <row r="39" spans="1:9" x14ac:dyDescent="0.3">
      <c r="A39" s="5" t="s">
        <v>59</v>
      </c>
      <c r="B39">
        <v>2021</v>
      </c>
      <c r="C39">
        <v>607.83171694887108</v>
      </c>
      <c r="D39">
        <v>19.675184618743106</v>
      </c>
      <c r="E39">
        <v>250</v>
      </c>
      <c r="F39">
        <v>2.5884394650629217</v>
      </c>
      <c r="G39" s="5" t="s">
        <v>18</v>
      </c>
      <c r="H39">
        <v>7.3266205925657584</v>
      </c>
      <c r="I39" s="5" t="s">
        <v>19</v>
      </c>
    </row>
    <row r="40" spans="1:9" x14ac:dyDescent="0.3">
      <c r="A40" s="5" t="s">
        <v>60</v>
      </c>
      <c r="B40">
        <v>2016</v>
      </c>
      <c r="C40">
        <v>588.03906051280228</v>
      </c>
      <c r="D40">
        <v>22.244752480056</v>
      </c>
      <c r="E40">
        <v>239.8358318511975</v>
      </c>
      <c r="F40">
        <v>2.7065647302166664</v>
      </c>
      <c r="G40" s="5" t="s">
        <v>14</v>
      </c>
      <c r="H40">
        <v>7.1055706926050766</v>
      </c>
      <c r="I40" s="5" t="s">
        <v>19</v>
      </c>
    </row>
    <row r="41" spans="1:9" x14ac:dyDescent="0.3">
      <c r="A41" s="5" t="s">
        <v>61</v>
      </c>
      <c r="B41">
        <v>2018</v>
      </c>
      <c r="C41">
        <v>729.27758291542136</v>
      </c>
      <c r="D41">
        <v>20.569092787620804</v>
      </c>
      <c r="E41">
        <v>250</v>
      </c>
      <c r="F41">
        <v>2.7803411936242344</v>
      </c>
      <c r="G41" s="5" t="s">
        <v>27</v>
      </c>
      <c r="H41">
        <v>7.613809965325685</v>
      </c>
      <c r="I41" s="5" t="s">
        <v>19</v>
      </c>
    </row>
    <row r="42" spans="1:9" x14ac:dyDescent="0.3">
      <c r="A42" s="5" t="s">
        <v>62</v>
      </c>
      <c r="B42">
        <v>2023</v>
      </c>
      <c r="C42">
        <v>664.16927808305184</v>
      </c>
      <c r="D42">
        <v>18</v>
      </c>
      <c r="E42">
        <v>236.39849756416828</v>
      </c>
      <c r="F42">
        <v>2.4921715126923925</v>
      </c>
      <c r="G42" s="5" t="s">
        <v>14</v>
      </c>
      <c r="H42">
        <v>6.712043906683661</v>
      </c>
      <c r="I42" s="5" t="s">
        <v>19</v>
      </c>
    </row>
    <row r="43" spans="1:9" x14ac:dyDescent="0.3">
      <c r="A43" s="5" t="s">
        <v>63</v>
      </c>
      <c r="B43">
        <v>2016</v>
      </c>
      <c r="C43">
        <v>648.1943557042996</v>
      </c>
      <c r="D43">
        <v>22.083772347995414</v>
      </c>
      <c r="E43">
        <v>217.99993087748723</v>
      </c>
      <c r="F43">
        <v>2.7115695060907927</v>
      </c>
      <c r="G43" s="5" t="s">
        <v>14</v>
      </c>
      <c r="H43">
        <v>6.013929528285372</v>
      </c>
      <c r="I43" s="5" t="s">
        <v>19</v>
      </c>
    </row>
    <row r="44" spans="1:9" x14ac:dyDescent="0.3">
      <c r="A44" s="5" t="s">
        <v>64</v>
      </c>
      <c r="B44">
        <v>2024</v>
      </c>
      <c r="C44">
        <v>619.36570859407857</v>
      </c>
      <c r="D44">
        <v>22.21203173701883</v>
      </c>
      <c r="E44">
        <v>172.85405688146207</v>
      </c>
      <c r="F44">
        <v>2.3809410133941271</v>
      </c>
      <c r="G44" s="5" t="s">
        <v>18</v>
      </c>
      <c r="H44">
        <v>5.4841197286187278</v>
      </c>
      <c r="I44" s="5" t="s">
        <v>19</v>
      </c>
    </row>
    <row r="45" spans="1:9" x14ac:dyDescent="0.3">
      <c r="A45" s="5" t="s">
        <v>65</v>
      </c>
      <c r="B45">
        <v>2023</v>
      </c>
      <c r="C45">
        <v>634.42540345061207</v>
      </c>
      <c r="D45">
        <v>22.273812330087889</v>
      </c>
      <c r="E45">
        <v>196.16550041172329</v>
      </c>
      <c r="F45">
        <v>1.611861792213138</v>
      </c>
      <c r="G45" s="5" t="s">
        <v>18</v>
      </c>
      <c r="H45">
        <v>4.2336965993704583</v>
      </c>
      <c r="I45" s="5" t="s">
        <v>15</v>
      </c>
    </row>
    <row r="46" spans="1:9" x14ac:dyDescent="0.3">
      <c r="A46" s="5" t="s">
        <v>66</v>
      </c>
      <c r="B46">
        <v>2024</v>
      </c>
      <c r="C46">
        <v>615.6204976082297</v>
      </c>
      <c r="D46">
        <v>18</v>
      </c>
      <c r="E46">
        <v>234.09477532597055</v>
      </c>
      <c r="F46">
        <v>2.7210861847643084</v>
      </c>
      <c r="G46" s="5" t="s">
        <v>27</v>
      </c>
      <c r="H46">
        <v>7.6408006547466707</v>
      </c>
      <c r="I46" s="5" t="s">
        <v>19</v>
      </c>
    </row>
    <row r="47" spans="1:9" x14ac:dyDescent="0.3">
      <c r="A47" s="5" t="s">
        <v>67</v>
      </c>
      <c r="B47">
        <v>2019</v>
      </c>
      <c r="C47">
        <v>750</v>
      </c>
      <c r="D47">
        <v>19.090622927900753</v>
      </c>
      <c r="E47">
        <v>250</v>
      </c>
      <c r="F47">
        <v>3</v>
      </c>
      <c r="G47" s="5" t="s">
        <v>14</v>
      </c>
      <c r="H47">
        <v>7.8419830205319041</v>
      </c>
      <c r="I47" s="5" t="s">
        <v>19</v>
      </c>
    </row>
    <row r="48" spans="1:9" x14ac:dyDescent="0.3">
      <c r="A48" s="5" t="s">
        <v>68</v>
      </c>
      <c r="B48">
        <v>2016</v>
      </c>
      <c r="C48">
        <v>494.91361454308509</v>
      </c>
      <c r="D48">
        <v>20.251901105007263</v>
      </c>
      <c r="E48">
        <v>193.14531548818269</v>
      </c>
      <c r="F48">
        <v>1.8044776991435783</v>
      </c>
      <c r="G48" s="5" t="s">
        <v>14</v>
      </c>
      <c r="H48">
        <v>3.7035258484247944</v>
      </c>
      <c r="I48" s="5" t="s">
        <v>15</v>
      </c>
    </row>
    <row r="49" spans="1:9" x14ac:dyDescent="0.3">
      <c r="A49" s="5" t="s">
        <v>69</v>
      </c>
      <c r="B49">
        <v>2018</v>
      </c>
      <c r="C49">
        <v>400</v>
      </c>
      <c r="D49">
        <v>23.177558603855061</v>
      </c>
      <c r="E49">
        <v>158.45265041763733</v>
      </c>
      <c r="F49">
        <v>1.5164231664271171</v>
      </c>
      <c r="G49" s="5" t="s">
        <v>18</v>
      </c>
      <c r="H49">
        <v>3.8321831620663609</v>
      </c>
      <c r="I49" s="5" t="s">
        <v>15</v>
      </c>
    </row>
    <row r="50" spans="1:9" x14ac:dyDescent="0.3">
      <c r="A50" s="5" t="s">
        <v>70</v>
      </c>
      <c r="B50">
        <v>2021</v>
      </c>
      <c r="C50">
        <v>671.15069940096032</v>
      </c>
      <c r="D50">
        <v>20.932261235672989</v>
      </c>
      <c r="E50">
        <v>211.12586889036928</v>
      </c>
      <c r="F50">
        <v>1.9653285879035252</v>
      </c>
      <c r="G50" s="5" t="s">
        <v>14</v>
      </c>
      <c r="H50">
        <v>4.9136825215173596</v>
      </c>
      <c r="I50" s="5" t="s">
        <v>15</v>
      </c>
    </row>
    <row r="51" spans="1:9" x14ac:dyDescent="0.3">
      <c r="A51" s="5" t="s">
        <v>71</v>
      </c>
      <c r="B51">
        <v>2022</v>
      </c>
      <c r="C51">
        <v>712.37159693958426</v>
      </c>
      <c r="D51">
        <v>20.248555865274852</v>
      </c>
      <c r="E51">
        <v>180.72796650083487</v>
      </c>
      <c r="F51">
        <v>2.5198370801253041</v>
      </c>
      <c r="G51" s="5" t="s">
        <v>14</v>
      </c>
      <c r="H51">
        <v>4.6905448579174838</v>
      </c>
      <c r="I51" s="5" t="s">
        <v>15</v>
      </c>
    </row>
    <row r="52" spans="1:9" x14ac:dyDescent="0.3">
      <c r="A52" s="5" t="s">
        <v>72</v>
      </c>
      <c r="B52">
        <v>2017</v>
      </c>
      <c r="C52">
        <v>731.41564052380818</v>
      </c>
      <c r="D52">
        <v>19.824770541897152</v>
      </c>
      <c r="E52">
        <v>242.27581799078285</v>
      </c>
      <c r="F52">
        <v>2.8136433158388856</v>
      </c>
      <c r="G52" s="5" t="s">
        <v>14</v>
      </c>
      <c r="H52">
        <v>7.9667447756649246</v>
      </c>
      <c r="I52" s="5" t="s">
        <v>19</v>
      </c>
    </row>
    <row r="53" spans="1:9" x14ac:dyDescent="0.3">
      <c r="A53" s="5" t="s">
        <v>73</v>
      </c>
      <c r="B53">
        <v>2015</v>
      </c>
      <c r="C53">
        <v>546.14610590890095</v>
      </c>
      <c r="D53">
        <v>24.118597959048753</v>
      </c>
      <c r="E53">
        <v>162.44105561785452</v>
      </c>
      <c r="F53">
        <v>2.0281012253076582</v>
      </c>
      <c r="G53" s="5" t="s">
        <v>18</v>
      </c>
      <c r="H53">
        <v>3.0555515160640723</v>
      </c>
      <c r="I53" s="5" t="s">
        <v>15</v>
      </c>
    </row>
    <row r="54" spans="1:9" x14ac:dyDescent="0.3">
      <c r="A54" s="5" t="s">
        <v>74</v>
      </c>
      <c r="B54">
        <v>2018</v>
      </c>
      <c r="C54">
        <v>508.47069876780193</v>
      </c>
      <c r="D54">
        <v>25.625384266637948</v>
      </c>
      <c r="E54">
        <v>145.22293019013691</v>
      </c>
      <c r="F54">
        <v>1.4899913895368431</v>
      </c>
      <c r="G54" s="5" t="s">
        <v>27</v>
      </c>
      <c r="H54">
        <v>2.1084521816931252</v>
      </c>
      <c r="I54" s="5" t="s">
        <v>23</v>
      </c>
    </row>
    <row r="55" spans="1:9" x14ac:dyDescent="0.3">
      <c r="A55" s="5" t="s">
        <v>75</v>
      </c>
      <c r="B55">
        <v>2016</v>
      </c>
      <c r="C55">
        <v>700.91176271906261</v>
      </c>
      <c r="D55">
        <v>23.15760505698788</v>
      </c>
      <c r="E55">
        <v>193.83407326515425</v>
      </c>
      <c r="F55">
        <v>2.56867559848558</v>
      </c>
      <c r="G55" s="5" t="s">
        <v>27</v>
      </c>
      <c r="H55">
        <v>4.9633622911006077</v>
      </c>
      <c r="I55" s="5" t="s">
        <v>15</v>
      </c>
    </row>
    <row r="56" spans="1:9" x14ac:dyDescent="0.3">
      <c r="A56" s="5" t="s">
        <v>76</v>
      </c>
      <c r="B56">
        <v>2022</v>
      </c>
      <c r="C56">
        <v>578.89017588445654</v>
      </c>
      <c r="D56">
        <v>24.145643846385003</v>
      </c>
      <c r="E56">
        <v>130.93179447628034</v>
      </c>
      <c r="F56">
        <v>1.2715709881691628</v>
      </c>
      <c r="G56" s="5" t="s">
        <v>14</v>
      </c>
      <c r="H56">
        <v>3.0729362553279729</v>
      </c>
      <c r="I56" s="5" t="s">
        <v>15</v>
      </c>
    </row>
    <row r="57" spans="1:9" x14ac:dyDescent="0.3">
      <c r="A57" s="5" t="s">
        <v>77</v>
      </c>
      <c r="B57">
        <v>2018</v>
      </c>
      <c r="C57">
        <v>608.50126761429442</v>
      </c>
      <c r="D57">
        <v>23.428600913599798</v>
      </c>
      <c r="E57">
        <v>176.29880547588496</v>
      </c>
      <c r="F57">
        <v>1.7615622088740341</v>
      </c>
      <c r="G57" s="5" t="s">
        <v>27</v>
      </c>
      <c r="H57">
        <v>4.1988127074971597</v>
      </c>
      <c r="I57" s="5" t="s">
        <v>15</v>
      </c>
    </row>
    <row r="58" spans="1:9" x14ac:dyDescent="0.3">
      <c r="A58" s="5" t="s">
        <v>78</v>
      </c>
      <c r="B58">
        <v>2016</v>
      </c>
      <c r="C58">
        <v>685.62337014954596</v>
      </c>
      <c r="D58">
        <v>21.142498507809414</v>
      </c>
      <c r="E58">
        <v>196.16550041172329</v>
      </c>
      <c r="F58">
        <v>2.3855705880983855</v>
      </c>
      <c r="G58" s="5" t="s">
        <v>18</v>
      </c>
      <c r="H58">
        <v>6.4650231383393741</v>
      </c>
      <c r="I58" s="5" t="s">
        <v>19</v>
      </c>
    </row>
    <row r="59" spans="1:9" x14ac:dyDescent="0.3">
      <c r="A59" s="5" t="s">
        <v>79</v>
      </c>
      <c r="B59">
        <v>2020</v>
      </c>
      <c r="C59">
        <v>679.7583761906385</v>
      </c>
      <c r="D59">
        <v>20.94308445848727</v>
      </c>
      <c r="E59">
        <v>162.92565690232408</v>
      </c>
      <c r="F59">
        <v>2.814788315550603</v>
      </c>
      <c r="G59" s="5" t="s">
        <v>18</v>
      </c>
      <c r="H59">
        <v>6.3256395455127752</v>
      </c>
      <c r="I59" s="5" t="s">
        <v>19</v>
      </c>
    </row>
    <row r="60" spans="1:9" x14ac:dyDescent="0.3">
      <c r="A60" s="5" t="s">
        <v>80</v>
      </c>
      <c r="B60">
        <v>2020</v>
      </c>
      <c r="C60">
        <v>615.6204976082297</v>
      </c>
      <c r="D60">
        <v>23.618514310389507</v>
      </c>
      <c r="E60">
        <v>189.55164788796202</v>
      </c>
      <c r="F60">
        <v>1.5323088529216029</v>
      </c>
      <c r="G60" s="5" t="s">
        <v>27</v>
      </c>
      <c r="H60">
        <v>3.8483647511143353</v>
      </c>
      <c r="I60" s="5" t="s">
        <v>15</v>
      </c>
    </row>
    <row r="61" spans="1:9" x14ac:dyDescent="0.3">
      <c r="A61" s="5" t="s">
        <v>81</v>
      </c>
      <c r="B61">
        <v>2024</v>
      </c>
      <c r="C61">
        <v>610.74243421092297</v>
      </c>
      <c r="D61">
        <v>24.105617523900843</v>
      </c>
      <c r="E61">
        <v>219.67827460455234</v>
      </c>
      <c r="F61">
        <v>2.3616275802932982</v>
      </c>
      <c r="G61" s="5" t="s">
        <v>27</v>
      </c>
      <c r="H61">
        <v>5.2552413833293956</v>
      </c>
      <c r="I61" s="5" t="s">
        <v>19</v>
      </c>
    </row>
    <row r="62" spans="1:9" x14ac:dyDescent="0.3">
      <c r="A62" s="5" t="s">
        <v>82</v>
      </c>
      <c r="B62">
        <v>2018</v>
      </c>
      <c r="C62">
        <v>665.37379347664319</v>
      </c>
      <c r="D62">
        <v>23.546850320724083</v>
      </c>
      <c r="E62">
        <v>167.57462925863746</v>
      </c>
      <c r="F62">
        <v>2.2825162174302873</v>
      </c>
      <c r="G62" s="5" t="s">
        <v>14</v>
      </c>
      <c r="H62">
        <v>5.0528844610325603</v>
      </c>
      <c r="I62" s="5" t="s">
        <v>19</v>
      </c>
    </row>
    <row r="63" spans="1:9" x14ac:dyDescent="0.3">
      <c r="A63" s="5" t="s">
        <v>83</v>
      </c>
      <c r="B63">
        <v>2020</v>
      </c>
      <c r="C63">
        <v>642.85215330809729</v>
      </c>
      <c r="D63">
        <v>20.598860609756535</v>
      </c>
      <c r="E63">
        <v>199.69864127772232</v>
      </c>
      <c r="F63">
        <v>2.3037147998843008</v>
      </c>
      <c r="G63" s="5" t="s">
        <v>27</v>
      </c>
      <c r="H63">
        <v>5.8179957091153724</v>
      </c>
      <c r="I63" s="5" t="s">
        <v>19</v>
      </c>
    </row>
    <row r="64" spans="1:9" x14ac:dyDescent="0.3">
      <c r="A64" s="5" t="s">
        <v>84</v>
      </c>
      <c r="B64">
        <v>2016</v>
      </c>
      <c r="C64">
        <v>615.6204976082297</v>
      </c>
      <c r="D64">
        <v>22.256996935235438</v>
      </c>
      <c r="E64">
        <v>145.66261143426132</v>
      </c>
      <c r="F64">
        <v>1.9842138301347709</v>
      </c>
      <c r="G64" s="5" t="s">
        <v>14</v>
      </c>
      <c r="H64">
        <v>3.5027709116335046</v>
      </c>
      <c r="I64" s="5" t="s">
        <v>15</v>
      </c>
    </row>
    <row r="65" spans="1:9" x14ac:dyDescent="0.3">
      <c r="A65" s="5" t="s">
        <v>85</v>
      </c>
      <c r="B65">
        <v>2024</v>
      </c>
      <c r="C65">
        <v>583.53472358518923</v>
      </c>
      <c r="D65">
        <v>22.033904118052391</v>
      </c>
      <c r="E65">
        <v>240.93977789679874</v>
      </c>
      <c r="F65">
        <v>2.2633118000940011</v>
      </c>
      <c r="G65" s="5" t="s">
        <v>14</v>
      </c>
      <c r="H65">
        <v>5.5392250853632632</v>
      </c>
      <c r="I65" s="5" t="s">
        <v>19</v>
      </c>
    </row>
    <row r="66" spans="1:9" x14ac:dyDescent="0.3">
      <c r="A66" s="5" t="s">
        <v>86</v>
      </c>
      <c r="B66">
        <v>2016</v>
      </c>
      <c r="C66">
        <v>750</v>
      </c>
      <c r="D66">
        <v>18.482094535220941</v>
      </c>
      <c r="E66">
        <v>250</v>
      </c>
      <c r="F66">
        <v>3</v>
      </c>
      <c r="G66" s="5" t="s">
        <v>18</v>
      </c>
      <c r="H66">
        <v>7.8733571496500545</v>
      </c>
      <c r="I66" s="5" t="s">
        <v>19</v>
      </c>
    </row>
    <row r="67" spans="1:9" x14ac:dyDescent="0.3">
      <c r="A67" s="5" t="s">
        <v>87</v>
      </c>
      <c r="B67">
        <v>2024</v>
      </c>
      <c r="C67">
        <v>615.6204976082297</v>
      </c>
      <c r="D67">
        <v>24.412927347587338</v>
      </c>
      <c r="E67">
        <v>215.28699969723331</v>
      </c>
      <c r="F67">
        <v>1.8892305261236437</v>
      </c>
      <c r="G67" s="5" t="s">
        <v>18</v>
      </c>
      <c r="H67">
        <v>4.9204529177567302</v>
      </c>
      <c r="I67" s="5" t="s">
        <v>15</v>
      </c>
    </row>
    <row r="68" spans="1:9" x14ac:dyDescent="0.3">
      <c r="A68" s="5" t="s">
        <v>88</v>
      </c>
      <c r="B68">
        <v>2018</v>
      </c>
      <c r="C68">
        <v>739.84507235297679</v>
      </c>
      <c r="D68">
        <v>20.18549860066193</v>
      </c>
      <c r="E68">
        <v>241.84905813823323</v>
      </c>
      <c r="F68">
        <v>2.6069041827402413</v>
      </c>
      <c r="G68" s="5" t="s">
        <v>18</v>
      </c>
      <c r="H68">
        <v>7.4365927263113241</v>
      </c>
      <c r="I68" s="5" t="s">
        <v>19</v>
      </c>
    </row>
    <row r="69" spans="1:9" x14ac:dyDescent="0.3">
      <c r="A69" s="5" t="s">
        <v>89</v>
      </c>
      <c r="B69">
        <v>2022</v>
      </c>
      <c r="C69">
        <v>592.16727312904686</v>
      </c>
      <c r="D69">
        <v>23.388348840674649</v>
      </c>
      <c r="E69">
        <v>212.61120511491606</v>
      </c>
      <c r="F69">
        <v>2.1588330941093359</v>
      </c>
      <c r="G69" s="5" t="s">
        <v>18</v>
      </c>
      <c r="H69">
        <v>4.6063661930625717</v>
      </c>
      <c r="I69" s="5" t="s">
        <v>15</v>
      </c>
    </row>
    <row r="70" spans="1:9" x14ac:dyDescent="0.3">
      <c r="A70" s="5" t="s">
        <v>90</v>
      </c>
      <c r="B70">
        <v>2021</v>
      </c>
      <c r="C70">
        <v>492.23131965926439</v>
      </c>
      <c r="D70">
        <v>22.893839249221074</v>
      </c>
      <c r="E70">
        <v>176.71908952440944</v>
      </c>
      <c r="F70">
        <v>1.9106490877276414</v>
      </c>
      <c r="G70" s="5" t="s">
        <v>27</v>
      </c>
      <c r="H70">
        <v>4.1004704461680541</v>
      </c>
      <c r="I70" s="5" t="s">
        <v>15</v>
      </c>
    </row>
    <row r="71" spans="1:9" x14ac:dyDescent="0.3">
      <c r="A71" s="5" t="s">
        <v>91</v>
      </c>
      <c r="B71">
        <v>2023</v>
      </c>
      <c r="C71">
        <v>710.3135301350668</v>
      </c>
      <c r="D71">
        <v>19.348176672269897</v>
      </c>
      <c r="E71">
        <v>237.25728077264972</v>
      </c>
      <c r="F71">
        <v>2.4075611030458188</v>
      </c>
      <c r="G71" s="5" t="s">
        <v>14</v>
      </c>
      <c r="H71">
        <v>5.8706201721833891</v>
      </c>
      <c r="I71" s="5" t="s">
        <v>19</v>
      </c>
    </row>
    <row r="72" spans="1:9" x14ac:dyDescent="0.3">
      <c r="A72" s="5" t="s">
        <v>92</v>
      </c>
      <c r="B72">
        <v>2022</v>
      </c>
      <c r="C72">
        <v>654.89930248841529</v>
      </c>
      <c r="D72">
        <v>20.186125099474779</v>
      </c>
      <c r="E72">
        <v>209.78002822985428</v>
      </c>
      <c r="F72">
        <v>2.2761261074869767</v>
      </c>
      <c r="G72" s="5" t="s">
        <v>27</v>
      </c>
      <c r="H72">
        <v>6.0135443579785974</v>
      </c>
      <c r="I72" s="5" t="s">
        <v>19</v>
      </c>
    </row>
    <row r="73" spans="1:9" x14ac:dyDescent="0.3">
      <c r="A73" s="5" t="s">
        <v>93</v>
      </c>
      <c r="B73">
        <v>2019</v>
      </c>
      <c r="C73">
        <v>750</v>
      </c>
      <c r="D73">
        <v>19.733985403446894</v>
      </c>
      <c r="E73">
        <v>221.1340127363203</v>
      </c>
      <c r="F73">
        <v>3</v>
      </c>
      <c r="G73" s="5" t="s">
        <v>18</v>
      </c>
      <c r="H73">
        <v>7.1850053904314182</v>
      </c>
      <c r="I73" s="5" t="s">
        <v>19</v>
      </c>
    </row>
    <row r="74" spans="1:9" x14ac:dyDescent="0.3">
      <c r="A74" s="5" t="s">
        <v>94</v>
      </c>
      <c r="B74">
        <v>2016</v>
      </c>
      <c r="C74">
        <v>621.83623865453137</v>
      </c>
      <c r="D74">
        <v>21.179240348674618</v>
      </c>
      <c r="E74">
        <v>199.61484800381385</v>
      </c>
      <c r="F74">
        <v>1.221621636676762</v>
      </c>
      <c r="G74" s="5" t="s">
        <v>27</v>
      </c>
      <c r="H74">
        <v>3.3811116094493316</v>
      </c>
      <c r="I74" s="5" t="s">
        <v>15</v>
      </c>
    </row>
    <row r="75" spans="1:9" x14ac:dyDescent="0.3">
      <c r="A75" s="5" t="s">
        <v>95</v>
      </c>
      <c r="B75">
        <v>2019</v>
      </c>
      <c r="C75">
        <v>574.56487020740963</v>
      </c>
      <c r="D75">
        <v>23.618620590342871</v>
      </c>
      <c r="E75">
        <v>193.24228002373192</v>
      </c>
      <c r="F75">
        <v>1.7095846843646192</v>
      </c>
      <c r="G75" s="5" t="s">
        <v>14</v>
      </c>
      <c r="H75">
        <v>4.9951602793085144</v>
      </c>
      <c r="I75" s="5" t="s">
        <v>15</v>
      </c>
    </row>
    <row r="76" spans="1:9" x14ac:dyDescent="0.3">
      <c r="A76" s="5" t="s">
        <v>96</v>
      </c>
      <c r="B76">
        <v>2022</v>
      </c>
      <c r="C76">
        <v>598.06510335963162</v>
      </c>
      <c r="D76">
        <v>24.310534508558195</v>
      </c>
      <c r="E76">
        <v>183.87447424618381</v>
      </c>
      <c r="F76">
        <v>2.480157825066367</v>
      </c>
      <c r="G76" s="5" t="s">
        <v>27</v>
      </c>
      <c r="H76">
        <v>5.4320251952550986</v>
      </c>
      <c r="I76" s="5" t="s">
        <v>19</v>
      </c>
    </row>
    <row r="77" spans="1:9" x14ac:dyDescent="0.3">
      <c r="A77" s="5" t="s">
        <v>97</v>
      </c>
      <c r="B77">
        <v>2024</v>
      </c>
      <c r="C77">
        <v>630.64658603288387</v>
      </c>
      <c r="D77">
        <v>18</v>
      </c>
      <c r="E77">
        <v>205.76964865966031</v>
      </c>
      <c r="F77">
        <v>2.8240676920672501</v>
      </c>
      <c r="G77" s="5" t="s">
        <v>27</v>
      </c>
      <c r="H77">
        <v>6.6113240858378539</v>
      </c>
      <c r="I77" s="5" t="s">
        <v>19</v>
      </c>
    </row>
    <row r="78" spans="1:9" x14ac:dyDescent="0.3">
      <c r="A78" s="5" t="s">
        <v>98</v>
      </c>
      <c r="B78">
        <v>2023</v>
      </c>
      <c r="C78">
        <v>419.62280916422208</v>
      </c>
      <c r="D78">
        <v>23.072648385321443</v>
      </c>
      <c r="E78">
        <v>124.27385086199297</v>
      </c>
      <c r="F78">
        <v>1.3128859057371236</v>
      </c>
      <c r="G78" s="5" t="s">
        <v>18</v>
      </c>
      <c r="H78">
        <v>2.2616226305266025</v>
      </c>
      <c r="I78" s="5" t="s">
        <v>23</v>
      </c>
    </row>
    <row r="79" spans="1:9" x14ac:dyDescent="0.3">
      <c r="A79" s="5" t="s">
        <v>99</v>
      </c>
      <c r="B79">
        <v>2023</v>
      </c>
      <c r="C79">
        <v>727.46065033675222</v>
      </c>
      <c r="D79">
        <v>18.385364865369652</v>
      </c>
      <c r="E79">
        <v>250</v>
      </c>
      <c r="F79">
        <v>2.9033965411741725</v>
      </c>
      <c r="G79" s="5" t="s">
        <v>27</v>
      </c>
      <c r="H79">
        <v>7.9673030647840459</v>
      </c>
      <c r="I79" s="5" t="s">
        <v>19</v>
      </c>
    </row>
    <row r="80" spans="1:9" x14ac:dyDescent="0.3">
      <c r="A80" s="5" t="s">
        <v>100</v>
      </c>
      <c r="B80">
        <v>2015</v>
      </c>
      <c r="C80">
        <v>683.04779540691061</v>
      </c>
      <c r="D80">
        <v>21.101544771615526</v>
      </c>
      <c r="E80">
        <v>188.39150028307677</v>
      </c>
      <c r="F80">
        <v>2.1568726024901417</v>
      </c>
      <c r="G80" s="5" t="s">
        <v>14</v>
      </c>
      <c r="H80">
        <v>4.8196670839456575</v>
      </c>
      <c r="I80" s="5" t="s">
        <v>15</v>
      </c>
    </row>
    <row r="81" spans="1:9" x14ac:dyDescent="0.3">
      <c r="A81" s="5" t="s">
        <v>101</v>
      </c>
      <c r="B81">
        <v>2023</v>
      </c>
      <c r="C81">
        <v>465.139221241173</v>
      </c>
      <c r="D81">
        <v>23.794657087271823</v>
      </c>
      <c r="E81">
        <v>214.90971797207698</v>
      </c>
      <c r="F81">
        <v>2.1654247300047826</v>
      </c>
      <c r="G81" s="5" t="s">
        <v>14</v>
      </c>
      <c r="H81">
        <v>3.6773620507805518</v>
      </c>
      <c r="I81" s="5" t="s">
        <v>15</v>
      </c>
    </row>
    <row r="82" spans="1:9" x14ac:dyDescent="0.3">
      <c r="A82" s="5" t="s">
        <v>102</v>
      </c>
      <c r="B82">
        <v>2021</v>
      </c>
      <c r="C82">
        <v>750</v>
      </c>
      <c r="D82">
        <v>18.766283778166901</v>
      </c>
      <c r="E82">
        <v>250</v>
      </c>
      <c r="F82">
        <v>3</v>
      </c>
      <c r="G82" s="5" t="s">
        <v>18</v>
      </c>
      <c r="H82">
        <v>7.3009641335975539</v>
      </c>
      <c r="I82" s="5" t="s">
        <v>19</v>
      </c>
    </row>
    <row r="83" spans="1:9" x14ac:dyDescent="0.3">
      <c r="A83" s="5" t="s">
        <v>103</v>
      </c>
      <c r="B83">
        <v>2023</v>
      </c>
      <c r="C83">
        <v>722.19315086332131</v>
      </c>
      <c r="D83">
        <v>18.356381416535815</v>
      </c>
      <c r="E83">
        <v>226.76112466533849</v>
      </c>
      <c r="F83">
        <v>2.0300485894151041</v>
      </c>
      <c r="G83" s="5" t="s">
        <v>14</v>
      </c>
      <c r="H83">
        <v>6.4863126433844833</v>
      </c>
      <c r="I83" s="5" t="s">
        <v>19</v>
      </c>
    </row>
    <row r="84" spans="1:9" x14ac:dyDescent="0.3">
      <c r="A84" s="5" t="s">
        <v>104</v>
      </c>
      <c r="B84">
        <v>2022</v>
      </c>
      <c r="C84">
        <v>750</v>
      </c>
      <c r="D84">
        <v>20.284570657588088</v>
      </c>
      <c r="E84">
        <v>250</v>
      </c>
      <c r="F84">
        <v>2.7863336773953482</v>
      </c>
      <c r="G84" s="5" t="s">
        <v>14</v>
      </c>
      <c r="H84">
        <v>7.7184310821437192</v>
      </c>
      <c r="I84" s="5" t="s">
        <v>19</v>
      </c>
    </row>
    <row r="85" spans="1:9" x14ac:dyDescent="0.3">
      <c r="A85" s="5" t="s">
        <v>105</v>
      </c>
      <c r="B85">
        <v>2015</v>
      </c>
      <c r="C85">
        <v>610.98062321322743</v>
      </c>
      <c r="D85">
        <v>23.716147622835422</v>
      </c>
      <c r="E85">
        <v>164.79926254604311</v>
      </c>
      <c r="F85">
        <v>1.6006248423617613</v>
      </c>
      <c r="G85" s="5" t="s">
        <v>14</v>
      </c>
      <c r="H85">
        <v>3.9845018280230819</v>
      </c>
      <c r="I85" s="5" t="s">
        <v>15</v>
      </c>
    </row>
    <row r="86" spans="1:9" x14ac:dyDescent="0.3">
      <c r="A86" s="5" t="s">
        <v>106</v>
      </c>
      <c r="B86">
        <v>2022</v>
      </c>
      <c r="C86">
        <v>577.38971436695942</v>
      </c>
      <c r="D86">
        <v>20.514649786641417</v>
      </c>
      <c r="E86">
        <v>162.59034268580649</v>
      </c>
      <c r="F86">
        <v>2.649390154326448</v>
      </c>
      <c r="G86" s="5" t="s">
        <v>18</v>
      </c>
      <c r="H86">
        <v>5.31658980101294</v>
      </c>
      <c r="I86" s="5" t="s">
        <v>19</v>
      </c>
    </row>
    <row r="87" spans="1:9" x14ac:dyDescent="0.3">
      <c r="A87" s="5" t="s">
        <v>107</v>
      </c>
      <c r="B87">
        <v>2022</v>
      </c>
      <c r="C87">
        <v>675.80536522222485</v>
      </c>
      <c r="D87">
        <v>23.465344153209941</v>
      </c>
      <c r="E87">
        <v>182.09124163022452</v>
      </c>
      <c r="F87">
        <v>1.4536598837257615</v>
      </c>
      <c r="G87" s="5" t="s">
        <v>27</v>
      </c>
      <c r="H87">
        <v>5.4337548150250301</v>
      </c>
      <c r="I87" s="5" t="s">
        <v>19</v>
      </c>
    </row>
    <row r="88" spans="1:9" x14ac:dyDescent="0.3">
      <c r="A88" s="5" t="s">
        <v>108</v>
      </c>
      <c r="B88">
        <v>2017</v>
      </c>
      <c r="C88">
        <v>717.37413164840848</v>
      </c>
      <c r="D88">
        <v>18</v>
      </c>
      <c r="E88">
        <v>250</v>
      </c>
      <c r="F88">
        <v>3</v>
      </c>
      <c r="G88" s="5" t="s">
        <v>18</v>
      </c>
      <c r="H88">
        <v>7.8819895022962738</v>
      </c>
      <c r="I88" s="5" t="s">
        <v>19</v>
      </c>
    </row>
    <row r="89" spans="1:9" x14ac:dyDescent="0.3">
      <c r="A89" s="5" t="s">
        <v>109</v>
      </c>
      <c r="B89">
        <v>2015</v>
      </c>
      <c r="C89">
        <v>400</v>
      </c>
      <c r="D89">
        <v>23.072142304895738</v>
      </c>
      <c r="E89">
        <v>141.52562435726662</v>
      </c>
      <c r="F89">
        <v>1.1892311374857805</v>
      </c>
      <c r="G89" s="5" t="s">
        <v>27</v>
      </c>
      <c r="H89">
        <v>2.4520775360367693</v>
      </c>
      <c r="I89" s="5" t="s">
        <v>23</v>
      </c>
    </row>
    <row r="90" spans="1:9" x14ac:dyDescent="0.3">
      <c r="A90" s="5" t="s">
        <v>110</v>
      </c>
      <c r="B90">
        <v>2022</v>
      </c>
      <c r="C90">
        <v>570.61611495070372</v>
      </c>
      <c r="D90">
        <v>23.482540089977739</v>
      </c>
      <c r="E90">
        <v>188.37922243495717</v>
      </c>
      <c r="F90">
        <v>2.1896157360277582</v>
      </c>
      <c r="G90" s="5" t="s">
        <v>14</v>
      </c>
      <c r="H90">
        <v>3.8341821157230909</v>
      </c>
      <c r="I90" s="5" t="s">
        <v>15</v>
      </c>
    </row>
    <row r="91" spans="1:9" x14ac:dyDescent="0.3">
      <c r="A91" s="5" t="s">
        <v>111</v>
      </c>
      <c r="B91">
        <v>2017</v>
      </c>
      <c r="C91">
        <v>495.40875905652842</v>
      </c>
      <c r="D91">
        <v>24.597903701206405</v>
      </c>
      <c r="E91">
        <v>156.48521537754453</v>
      </c>
      <c r="F91">
        <v>1.9332698354082369</v>
      </c>
      <c r="G91" s="5" t="s">
        <v>18</v>
      </c>
      <c r="H91">
        <v>3.1454661869020759</v>
      </c>
      <c r="I91" s="5" t="s">
        <v>15</v>
      </c>
    </row>
    <row r="92" spans="1:9" x14ac:dyDescent="0.3">
      <c r="A92" s="5" t="s">
        <v>112</v>
      </c>
      <c r="B92">
        <v>2017</v>
      </c>
      <c r="C92">
        <v>625.91548160030254</v>
      </c>
      <c r="D92">
        <v>24.284313911652092</v>
      </c>
      <c r="E92">
        <v>182.66411591937714</v>
      </c>
      <c r="F92">
        <v>1.7380423771170519</v>
      </c>
      <c r="G92" s="5" t="s">
        <v>18</v>
      </c>
      <c r="H92">
        <v>3.6108491413409407</v>
      </c>
      <c r="I92" s="5" t="s">
        <v>15</v>
      </c>
    </row>
    <row r="93" spans="1:9" x14ac:dyDescent="0.3">
      <c r="A93" s="5" t="s">
        <v>113</v>
      </c>
      <c r="B93">
        <v>2015</v>
      </c>
      <c r="C93">
        <v>600.56864118923693</v>
      </c>
      <c r="D93">
        <v>22.904927632906364</v>
      </c>
      <c r="E93">
        <v>222.1134184673713</v>
      </c>
      <c r="F93">
        <v>1.5609828430545527</v>
      </c>
      <c r="G93" s="5" t="s">
        <v>27</v>
      </c>
      <c r="H93">
        <v>4.9116792456578944</v>
      </c>
      <c r="I93" s="5" t="s">
        <v>15</v>
      </c>
    </row>
    <row r="94" spans="1:9" x14ac:dyDescent="0.3">
      <c r="A94" s="5" t="s">
        <v>114</v>
      </c>
      <c r="B94">
        <v>2019</v>
      </c>
      <c r="C94">
        <v>587.61069460846772</v>
      </c>
      <c r="D94">
        <v>23.479035589661169</v>
      </c>
      <c r="E94">
        <v>176.87335553586513</v>
      </c>
      <c r="F94">
        <v>1.6516210311008024</v>
      </c>
      <c r="G94" s="5" t="s">
        <v>18</v>
      </c>
      <c r="H94">
        <v>4.2361212025642958</v>
      </c>
      <c r="I94" s="5" t="s">
        <v>15</v>
      </c>
    </row>
    <row r="95" spans="1:9" x14ac:dyDescent="0.3">
      <c r="A95" s="5" t="s">
        <v>115</v>
      </c>
      <c r="B95">
        <v>2024</v>
      </c>
      <c r="C95">
        <v>610.56548884471351</v>
      </c>
      <c r="D95">
        <v>23.253054461102721</v>
      </c>
      <c r="E95">
        <v>193.00569579028806</v>
      </c>
      <c r="F95">
        <v>1.7257291772836387</v>
      </c>
      <c r="G95" s="5" t="s">
        <v>27</v>
      </c>
      <c r="H95">
        <v>4.368148800856833</v>
      </c>
      <c r="I95" s="5" t="s">
        <v>15</v>
      </c>
    </row>
    <row r="96" spans="1:9" x14ac:dyDescent="0.3">
      <c r="A96" s="5" t="s">
        <v>116</v>
      </c>
      <c r="B96">
        <v>2021</v>
      </c>
      <c r="C96">
        <v>695.73591754648783</v>
      </c>
      <c r="D96">
        <v>18.307770744090416</v>
      </c>
      <c r="E96">
        <v>197.37824152020536</v>
      </c>
      <c r="F96">
        <v>2.3099632005257944</v>
      </c>
      <c r="G96" s="5" t="s">
        <v>27</v>
      </c>
      <c r="H96">
        <v>7.0652788443578682</v>
      </c>
      <c r="I96" s="5" t="s">
        <v>19</v>
      </c>
    </row>
    <row r="97" spans="1:9" x14ac:dyDescent="0.3">
      <c r="A97" s="5" t="s">
        <v>117</v>
      </c>
      <c r="B97">
        <v>2024</v>
      </c>
      <c r="C97">
        <v>615.6204976082297</v>
      </c>
      <c r="D97">
        <v>18</v>
      </c>
      <c r="E97">
        <v>239.64901434140742</v>
      </c>
      <c r="F97">
        <v>3</v>
      </c>
      <c r="G97" s="5" t="s">
        <v>27</v>
      </c>
      <c r="H97">
        <v>7.5801010088649914</v>
      </c>
      <c r="I97" s="5" t="s">
        <v>19</v>
      </c>
    </row>
    <row r="98" spans="1:9" x14ac:dyDescent="0.3">
      <c r="A98" s="5" t="s">
        <v>118</v>
      </c>
      <c r="B98">
        <v>2023</v>
      </c>
      <c r="C98">
        <v>548.16293548702242</v>
      </c>
      <c r="D98">
        <v>26.085426393017098</v>
      </c>
      <c r="E98">
        <v>120.78265220565325</v>
      </c>
      <c r="F98">
        <v>0.82100229616057296</v>
      </c>
      <c r="G98" s="5" t="s">
        <v>27</v>
      </c>
      <c r="H98">
        <v>2.4224967850972634</v>
      </c>
      <c r="I98" s="5" t="s">
        <v>23</v>
      </c>
    </row>
    <row r="99" spans="1:9" x14ac:dyDescent="0.3">
      <c r="A99" s="5" t="s">
        <v>119</v>
      </c>
      <c r="B99">
        <v>2021</v>
      </c>
      <c r="C99">
        <v>489.02508946203358</v>
      </c>
      <c r="D99">
        <v>24.298294383934632</v>
      </c>
      <c r="E99">
        <v>163.90789127431495</v>
      </c>
      <c r="F99">
        <v>2.106320848064914</v>
      </c>
      <c r="G99" s="5" t="s">
        <v>18</v>
      </c>
      <c r="H99">
        <v>3.2535123056921611</v>
      </c>
      <c r="I99" s="5" t="s">
        <v>15</v>
      </c>
    </row>
    <row r="100" spans="1:9" x14ac:dyDescent="0.3">
      <c r="A100" s="5" t="s">
        <v>120</v>
      </c>
      <c r="B100">
        <v>2023</v>
      </c>
      <c r="C100">
        <v>628.58450103993323</v>
      </c>
      <c r="D100">
        <v>21.696792233049006</v>
      </c>
      <c r="E100">
        <v>217.7236407762523</v>
      </c>
      <c r="F100">
        <v>2.9722408842587322</v>
      </c>
      <c r="G100" s="5" t="s">
        <v>27</v>
      </c>
      <c r="H100">
        <v>6.0268611009443038</v>
      </c>
      <c r="I100" s="5" t="s">
        <v>19</v>
      </c>
    </row>
    <row r="101" spans="1:9" x14ac:dyDescent="0.3">
      <c r="A101" s="5" t="s">
        <v>121</v>
      </c>
      <c r="B101">
        <v>2022</v>
      </c>
      <c r="C101">
        <v>533.28922736019467</v>
      </c>
      <c r="D101">
        <v>20.249233406837373</v>
      </c>
      <c r="E101">
        <v>182.50129005409434</v>
      </c>
      <c r="F101">
        <v>1.6819446363724555</v>
      </c>
      <c r="G101" s="5" t="s">
        <v>14</v>
      </c>
      <c r="H101">
        <v>4.1518806877769832</v>
      </c>
      <c r="I101" s="5" t="s">
        <v>15</v>
      </c>
    </row>
    <row r="102" spans="1:9" x14ac:dyDescent="0.3">
      <c r="A102" s="5" t="s">
        <v>122</v>
      </c>
      <c r="B102">
        <v>2016</v>
      </c>
      <c r="C102">
        <v>626.0556915082841</v>
      </c>
      <c r="D102">
        <v>22.84259305835057</v>
      </c>
      <c r="E102">
        <v>156.49095872441976</v>
      </c>
      <c r="F102">
        <v>1.7001054530447051</v>
      </c>
      <c r="G102" s="5" t="s">
        <v>14</v>
      </c>
      <c r="H102">
        <v>3.5249818944184326</v>
      </c>
      <c r="I102" s="5" t="s">
        <v>15</v>
      </c>
    </row>
    <row r="103" spans="1:9" x14ac:dyDescent="0.3">
      <c r="A103" s="5" t="s">
        <v>123</v>
      </c>
      <c r="B103">
        <v>2015</v>
      </c>
      <c r="C103">
        <v>529.92878060957992</v>
      </c>
      <c r="D103">
        <v>26.145848939723795</v>
      </c>
      <c r="E103">
        <v>216.68956843182724</v>
      </c>
      <c r="F103">
        <v>1.6569848098643829</v>
      </c>
      <c r="G103" s="5" t="s">
        <v>14</v>
      </c>
      <c r="H103">
        <v>3.7717435305136324</v>
      </c>
      <c r="I103" s="5" t="s">
        <v>15</v>
      </c>
    </row>
    <row r="104" spans="1:9" x14ac:dyDescent="0.3">
      <c r="A104" s="5" t="s">
        <v>124</v>
      </c>
      <c r="B104">
        <v>2021</v>
      </c>
      <c r="C104">
        <v>565.00541267677863</v>
      </c>
      <c r="D104">
        <v>23.909668996731657</v>
      </c>
      <c r="E104">
        <v>148.4265307439812</v>
      </c>
      <c r="F104">
        <v>2.0003301230558828</v>
      </c>
      <c r="G104" s="5" t="s">
        <v>14</v>
      </c>
      <c r="H104">
        <v>3.9353045854316031</v>
      </c>
      <c r="I104" s="5" t="s">
        <v>15</v>
      </c>
    </row>
    <row r="105" spans="1:9" x14ac:dyDescent="0.3">
      <c r="A105" s="5" t="s">
        <v>125</v>
      </c>
      <c r="B105">
        <v>2021</v>
      </c>
      <c r="C105">
        <v>680.24558710524775</v>
      </c>
      <c r="D105">
        <v>19.578302214533668</v>
      </c>
      <c r="E105">
        <v>206.39243538579552</v>
      </c>
      <c r="F105">
        <v>3</v>
      </c>
      <c r="G105" s="5" t="s">
        <v>27</v>
      </c>
      <c r="H105">
        <v>7.0920187695480461</v>
      </c>
      <c r="I105" s="5" t="s">
        <v>19</v>
      </c>
    </row>
    <row r="106" spans="1:9" x14ac:dyDescent="0.3">
      <c r="A106" s="5" t="s">
        <v>126</v>
      </c>
      <c r="B106">
        <v>2022</v>
      </c>
      <c r="C106">
        <v>507.9542018397932</v>
      </c>
      <c r="D106">
        <v>25.537226564639294</v>
      </c>
      <c r="E106">
        <v>185.96946730195992</v>
      </c>
      <c r="F106">
        <v>1.4585640940898239</v>
      </c>
      <c r="G106" s="5" t="s">
        <v>14</v>
      </c>
      <c r="H106">
        <v>2.8197279886521729</v>
      </c>
      <c r="I106" s="5" t="s">
        <v>23</v>
      </c>
    </row>
    <row r="107" spans="1:9" x14ac:dyDescent="0.3">
      <c r="A107" s="5" t="s">
        <v>127</v>
      </c>
      <c r="B107">
        <v>2019</v>
      </c>
      <c r="C107">
        <v>636.71766336506698</v>
      </c>
      <c r="D107">
        <v>23.495843311973381</v>
      </c>
      <c r="E107">
        <v>203.16690454059051</v>
      </c>
      <c r="F107">
        <v>2.5949431321407914</v>
      </c>
      <c r="G107" s="5" t="s">
        <v>14</v>
      </c>
      <c r="H107">
        <v>6.2534659814607121</v>
      </c>
      <c r="I107" s="5" t="s">
        <v>19</v>
      </c>
    </row>
    <row r="108" spans="1:9" x14ac:dyDescent="0.3">
      <c r="A108" s="5" t="s">
        <v>128</v>
      </c>
      <c r="B108">
        <v>2017</v>
      </c>
      <c r="C108">
        <v>655.75145962038175</v>
      </c>
      <c r="D108">
        <v>24.350924486621235</v>
      </c>
      <c r="E108">
        <v>180.79843365141102</v>
      </c>
      <c r="F108">
        <v>1.9753561775204718</v>
      </c>
      <c r="G108" s="5" t="s">
        <v>18</v>
      </c>
      <c r="H108">
        <v>5.3169198614474462</v>
      </c>
      <c r="I108" s="5" t="s">
        <v>19</v>
      </c>
    </row>
    <row r="109" spans="1:9" x14ac:dyDescent="0.3">
      <c r="A109" s="5" t="s">
        <v>129</v>
      </c>
      <c r="B109">
        <v>2022</v>
      </c>
      <c r="C109">
        <v>513.29140504355234</v>
      </c>
      <c r="D109">
        <v>20.906892786672621</v>
      </c>
      <c r="E109">
        <v>216.91562911483959</v>
      </c>
      <c r="F109">
        <v>1.8119707094067237</v>
      </c>
      <c r="G109" s="5" t="s">
        <v>18</v>
      </c>
      <c r="H109">
        <v>3.7790608618867907</v>
      </c>
      <c r="I109" s="5" t="s">
        <v>15</v>
      </c>
    </row>
    <row r="110" spans="1:9" x14ac:dyDescent="0.3">
      <c r="A110" s="5" t="s">
        <v>130</v>
      </c>
      <c r="B110">
        <v>2020</v>
      </c>
      <c r="C110">
        <v>530.06994707164779</v>
      </c>
      <c r="D110">
        <v>20.535891838048872</v>
      </c>
      <c r="E110">
        <v>204.43980068667739</v>
      </c>
      <c r="F110">
        <v>1.9609177295139628</v>
      </c>
      <c r="G110" s="5" t="s">
        <v>27</v>
      </c>
      <c r="H110">
        <v>4.5186851386776592</v>
      </c>
      <c r="I110" s="5" t="s">
        <v>15</v>
      </c>
    </row>
    <row r="111" spans="1:9" x14ac:dyDescent="0.3">
      <c r="A111" s="5" t="s">
        <v>131</v>
      </c>
      <c r="B111">
        <v>2017</v>
      </c>
      <c r="C111">
        <v>526.83330422190716</v>
      </c>
      <c r="D111">
        <v>21.158331939715378</v>
      </c>
      <c r="E111">
        <v>154.43399019161208</v>
      </c>
      <c r="F111">
        <v>1.3318496726142017</v>
      </c>
      <c r="G111" s="5" t="s">
        <v>14</v>
      </c>
      <c r="H111">
        <v>3.5372416615667484</v>
      </c>
      <c r="I111" s="5" t="s">
        <v>15</v>
      </c>
    </row>
    <row r="112" spans="1:9" x14ac:dyDescent="0.3">
      <c r="A112" s="5" t="s">
        <v>132</v>
      </c>
      <c r="B112">
        <v>2015</v>
      </c>
      <c r="C112">
        <v>608.11058820066455</v>
      </c>
      <c r="D112">
        <v>19.792985335097001</v>
      </c>
      <c r="E112">
        <v>210.6454505862603</v>
      </c>
      <c r="F112">
        <v>2.2673770750702178</v>
      </c>
      <c r="G112" s="5" t="s">
        <v>14</v>
      </c>
      <c r="H112">
        <v>5.6690822651940831</v>
      </c>
      <c r="I112" s="5" t="s">
        <v>19</v>
      </c>
    </row>
    <row r="113" spans="1:9" x14ac:dyDescent="0.3">
      <c r="A113" s="5" t="s">
        <v>133</v>
      </c>
      <c r="B113">
        <v>2017</v>
      </c>
      <c r="C113">
        <v>442.02623116464417</v>
      </c>
      <c r="D113">
        <v>24.970422594976583</v>
      </c>
      <c r="E113">
        <v>185.59677099158068</v>
      </c>
      <c r="F113">
        <v>1.1630343328546286</v>
      </c>
      <c r="G113" s="5" t="s">
        <v>14</v>
      </c>
      <c r="H113">
        <v>2.4895650824014419</v>
      </c>
      <c r="I113" s="5" t="s">
        <v>23</v>
      </c>
    </row>
    <row r="114" spans="1:9" x14ac:dyDescent="0.3">
      <c r="A114" s="5" t="s">
        <v>134</v>
      </c>
      <c r="B114">
        <v>2019</v>
      </c>
      <c r="C114">
        <v>472.69238652801147</v>
      </c>
      <c r="D114">
        <v>25.824136245296796</v>
      </c>
      <c r="E114">
        <v>196.16550041172329</v>
      </c>
      <c r="F114">
        <v>0.9518729431558075</v>
      </c>
      <c r="G114" s="5" t="s">
        <v>27</v>
      </c>
      <c r="H114">
        <v>2.0311091766439207</v>
      </c>
      <c r="I114" s="5" t="s">
        <v>23</v>
      </c>
    </row>
    <row r="115" spans="1:9" x14ac:dyDescent="0.3">
      <c r="A115" s="5" t="s">
        <v>135</v>
      </c>
      <c r="B115">
        <v>2017</v>
      </c>
      <c r="C115">
        <v>569.3164128962004</v>
      </c>
      <c r="D115">
        <v>18.495073773104348</v>
      </c>
      <c r="E115">
        <v>233.86109078385041</v>
      </c>
      <c r="F115">
        <v>1.9583546657488224</v>
      </c>
      <c r="G115" s="5" t="s">
        <v>27</v>
      </c>
      <c r="H115">
        <v>5.7673664896918169</v>
      </c>
      <c r="I115" s="5" t="s">
        <v>19</v>
      </c>
    </row>
    <row r="116" spans="1:9" x14ac:dyDescent="0.3">
      <c r="A116" s="5" t="s">
        <v>136</v>
      </c>
      <c r="B116">
        <v>2015</v>
      </c>
      <c r="C116">
        <v>624.88429416862414</v>
      </c>
      <c r="D116">
        <v>21.241917609106018</v>
      </c>
      <c r="E116">
        <v>175.45188334478084</v>
      </c>
      <c r="F116">
        <v>1.508014482809922</v>
      </c>
      <c r="G116" s="5" t="s">
        <v>27</v>
      </c>
      <c r="H116">
        <v>3.1656437210722537</v>
      </c>
      <c r="I116" s="5" t="s">
        <v>15</v>
      </c>
    </row>
    <row r="117" spans="1:9" x14ac:dyDescent="0.3">
      <c r="A117" s="5" t="s">
        <v>137</v>
      </c>
      <c r="B117">
        <v>2019</v>
      </c>
      <c r="C117">
        <v>431.49192249169636</v>
      </c>
      <c r="D117">
        <v>23.820756042067366</v>
      </c>
      <c r="E117">
        <v>196.16550041172329</v>
      </c>
      <c r="F117">
        <v>1.0238720174772611</v>
      </c>
      <c r="G117" s="5" t="s">
        <v>27</v>
      </c>
      <c r="H117">
        <v>2.4256455019995657</v>
      </c>
      <c r="I117" s="5" t="s">
        <v>23</v>
      </c>
    </row>
    <row r="118" spans="1:9" x14ac:dyDescent="0.3">
      <c r="A118" s="5" t="s">
        <v>138</v>
      </c>
      <c r="B118">
        <v>2024</v>
      </c>
      <c r="C118">
        <v>559.34077967860821</v>
      </c>
      <c r="D118">
        <v>23.898378194302769</v>
      </c>
      <c r="E118">
        <v>182.93301447977097</v>
      </c>
      <c r="F118">
        <v>1.7276372243352307</v>
      </c>
      <c r="G118" s="5" t="s">
        <v>27</v>
      </c>
      <c r="H118">
        <v>4.3807029632833299</v>
      </c>
      <c r="I118" s="5" t="s">
        <v>15</v>
      </c>
    </row>
    <row r="119" spans="1:9" x14ac:dyDescent="0.3">
      <c r="A119" s="5" t="s">
        <v>139</v>
      </c>
      <c r="B119">
        <v>2021</v>
      </c>
      <c r="C119">
        <v>480.6489915554962</v>
      </c>
      <c r="D119">
        <v>26.75478038474499</v>
      </c>
      <c r="E119">
        <v>143.43842932145654</v>
      </c>
      <c r="F119">
        <v>1.5427282782640559</v>
      </c>
      <c r="G119" s="5" t="s">
        <v>18</v>
      </c>
      <c r="H119">
        <v>2.3046111862363814</v>
      </c>
      <c r="I119" s="5" t="s">
        <v>23</v>
      </c>
    </row>
    <row r="120" spans="1:9" x14ac:dyDescent="0.3">
      <c r="A120" s="5" t="s">
        <v>140</v>
      </c>
      <c r="B120">
        <v>2021</v>
      </c>
      <c r="C120">
        <v>750</v>
      </c>
      <c r="D120">
        <v>21.409108671876581</v>
      </c>
      <c r="E120">
        <v>196.16550041172329</v>
      </c>
      <c r="F120">
        <v>2.9770419846630007</v>
      </c>
      <c r="G120" s="5" t="s">
        <v>14</v>
      </c>
      <c r="H120">
        <v>7.3197028937039592</v>
      </c>
      <c r="I120" s="5" t="s">
        <v>19</v>
      </c>
    </row>
    <row r="121" spans="1:9" x14ac:dyDescent="0.3">
      <c r="A121" s="5" t="s">
        <v>141</v>
      </c>
      <c r="B121">
        <v>2023</v>
      </c>
      <c r="C121">
        <v>408.23363709563858</v>
      </c>
      <c r="D121">
        <v>25.244378834559544</v>
      </c>
      <c r="E121">
        <v>155.29594298479779</v>
      </c>
      <c r="F121">
        <v>0.88315145290482033</v>
      </c>
      <c r="G121" s="5" t="s">
        <v>14</v>
      </c>
      <c r="H121">
        <v>2.1657006312422284</v>
      </c>
      <c r="I121" s="5" t="s">
        <v>23</v>
      </c>
    </row>
    <row r="122" spans="1:9" x14ac:dyDescent="0.3">
      <c r="A122" s="5" t="s">
        <v>142</v>
      </c>
      <c r="B122">
        <v>2024</v>
      </c>
      <c r="C122">
        <v>646.55453966661253</v>
      </c>
      <c r="D122">
        <v>22.400743519278468</v>
      </c>
      <c r="E122">
        <v>196.9559944279481</v>
      </c>
      <c r="F122">
        <v>2.3159389994486035</v>
      </c>
      <c r="G122" s="5" t="s">
        <v>14</v>
      </c>
      <c r="H122">
        <v>5.4731893730453525</v>
      </c>
      <c r="I122" s="5" t="s">
        <v>19</v>
      </c>
    </row>
    <row r="123" spans="1:9" x14ac:dyDescent="0.3">
      <c r="A123" s="5" t="s">
        <v>143</v>
      </c>
      <c r="B123">
        <v>2024</v>
      </c>
      <c r="C123">
        <v>654.45738053947912</v>
      </c>
      <c r="D123">
        <v>23.726286518938839</v>
      </c>
      <c r="E123">
        <v>189.26941752959488</v>
      </c>
      <c r="F123">
        <v>1.9869731901381595</v>
      </c>
      <c r="G123" s="5" t="s">
        <v>14</v>
      </c>
      <c r="H123">
        <v>4.6308447381085216</v>
      </c>
      <c r="I123" s="5" t="s">
        <v>15</v>
      </c>
    </row>
    <row r="124" spans="1:9" x14ac:dyDescent="0.3">
      <c r="A124" s="5" t="s">
        <v>144</v>
      </c>
      <c r="B124">
        <v>2017</v>
      </c>
      <c r="C124">
        <v>648.41970534085954</v>
      </c>
      <c r="D124">
        <v>19.714515436277072</v>
      </c>
      <c r="E124">
        <v>206.89602790159023</v>
      </c>
      <c r="F124">
        <v>2.8955578662385371</v>
      </c>
      <c r="G124" s="5" t="s">
        <v>27</v>
      </c>
      <c r="H124">
        <v>6.0321568117711966</v>
      </c>
      <c r="I124" s="5" t="s">
        <v>19</v>
      </c>
    </row>
    <row r="125" spans="1:9" x14ac:dyDescent="0.3">
      <c r="A125" s="5" t="s">
        <v>145</v>
      </c>
      <c r="B125">
        <v>2021</v>
      </c>
      <c r="C125">
        <v>515.14922360356672</v>
      </c>
      <c r="D125">
        <v>23.62062231623521</v>
      </c>
      <c r="E125">
        <v>176.73087153079791</v>
      </c>
      <c r="F125">
        <v>2.1552297517768046</v>
      </c>
      <c r="G125" s="5" t="s">
        <v>14</v>
      </c>
      <c r="H125">
        <v>3.9689160048483916</v>
      </c>
      <c r="I125" s="5" t="s">
        <v>15</v>
      </c>
    </row>
    <row r="126" spans="1:9" x14ac:dyDescent="0.3">
      <c r="A126" s="5" t="s">
        <v>146</v>
      </c>
      <c r="B126">
        <v>2015</v>
      </c>
      <c r="C126">
        <v>522.79917617337992</v>
      </c>
      <c r="D126">
        <v>25.325245563106549</v>
      </c>
      <c r="E126">
        <v>129.92225526223427</v>
      </c>
      <c r="F126">
        <v>0.9555784136515697</v>
      </c>
      <c r="G126" s="5" t="s">
        <v>14</v>
      </c>
      <c r="H126">
        <v>2.9302497003664651</v>
      </c>
      <c r="I126" s="5" t="s">
        <v>23</v>
      </c>
    </row>
    <row r="127" spans="1:9" x14ac:dyDescent="0.3">
      <c r="A127" s="5" t="s">
        <v>147</v>
      </c>
      <c r="B127">
        <v>2018</v>
      </c>
      <c r="C127">
        <v>750</v>
      </c>
      <c r="D127">
        <v>18</v>
      </c>
      <c r="E127">
        <v>250</v>
      </c>
      <c r="F127">
        <v>3</v>
      </c>
      <c r="G127" s="5" t="s">
        <v>14</v>
      </c>
      <c r="H127">
        <v>7.8910453298631866</v>
      </c>
      <c r="I127" s="5" t="s">
        <v>19</v>
      </c>
    </row>
    <row r="128" spans="1:9" x14ac:dyDescent="0.3">
      <c r="A128" s="5" t="s">
        <v>148</v>
      </c>
      <c r="B128">
        <v>2018</v>
      </c>
      <c r="C128">
        <v>676.93075205482228</v>
      </c>
      <c r="D128">
        <v>21.67114299114094</v>
      </c>
      <c r="E128">
        <v>217.22121660722584</v>
      </c>
      <c r="F128">
        <v>3</v>
      </c>
      <c r="G128" s="5" t="s">
        <v>27</v>
      </c>
      <c r="H128">
        <v>7.0336010124161801</v>
      </c>
      <c r="I128" s="5" t="s">
        <v>19</v>
      </c>
    </row>
    <row r="129" spans="1:9" x14ac:dyDescent="0.3">
      <c r="A129" s="5" t="s">
        <v>149</v>
      </c>
      <c r="B129">
        <v>2019</v>
      </c>
      <c r="C129">
        <v>750</v>
      </c>
      <c r="D129">
        <v>18.988746938582395</v>
      </c>
      <c r="E129">
        <v>227.06630506487485</v>
      </c>
      <c r="F129">
        <v>2.9060664219528904</v>
      </c>
      <c r="G129" s="5" t="s">
        <v>14</v>
      </c>
      <c r="H129">
        <v>7.1624277098700517</v>
      </c>
      <c r="I129" s="5" t="s">
        <v>19</v>
      </c>
    </row>
    <row r="130" spans="1:9" x14ac:dyDescent="0.3">
      <c r="A130" s="5" t="s">
        <v>150</v>
      </c>
      <c r="B130">
        <v>2021</v>
      </c>
      <c r="C130">
        <v>566.12432773592514</v>
      </c>
      <c r="D130">
        <v>23.753667638351029</v>
      </c>
      <c r="E130">
        <v>149.26799018693865</v>
      </c>
      <c r="F130">
        <v>1.4935976578589878</v>
      </c>
      <c r="G130" s="5" t="s">
        <v>18</v>
      </c>
      <c r="H130">
        <v>3.5015081630951843</v>
      </c>
      <c r="I130" s="5" t="s">
        <v>15</v>
      </c>
    </row>
    <row r="131" spans="1:9" x14ac:dyDescent="0.3">
      <c r="A131" s="5" t="s">
        <v>151</v>
      </c>
      <c r="B131">
        <v>2021</v>
      </c>
      <c r="C131">
        <v>559.3198283745362</v>
      </c>
      <c r="D131">
        <v>23.787727421866141</v>
      </c>
      <c r="E131">
        <v>154.18308260660092</v>
      </c>
      <c r="F131">
        <v>1.9218333015903095</v>
      </c>
      <c r="G131" s="5" t="s">
        <v>27</v>
      </c>
      <c r="H131">
        <v>2.2330084065765394</v>
      </c>
      <c r="I131" s="5" t="s">
        <v>23</v>
      </c>
    </row>
    <row r="132" spans="1:9" x14ac:dyDescent="0.3">
      <c r="A132" s="5" t="s">
        <v>152</v>
      </c>
      <c r="B132">
        <v>2018</v>
      </c>
      <c r="C132">
        <v>578.04135221552815</v>
      </c>
      <c r="D132">
        <v>22.056369346134527</v>
      </c>
      <c r="E132">
        <v>167.69731777589095</v>
      </c>
      <c r="F132">
        <v>1.8890456242903995</v>
      </c>
      <c r="G132" s="5" t="s">
        <v>14</v>
      </c>
      <c r="H132">
        <v>3.8195930880393369</v>
      </c>
      <c r="I132" s="5" t="s">
        <v>15</v>
      </c>
    </row>
    <row r="133" spans="1:9" x14ac:dyDescent="0.3">
      <c r="A133" s="5" t="s">
        <v>153</v>
      </c>
      <c r="B133">
        <v>2021</v>
      </c>
      <c r="C133">
        <v>604.26535254065686</v>
      </c>
      <c r="D133">
        <v>18.177109894777068</v>
      </c>
      <c r="E133">
        <v>178.64562285767937</v>
      </c>
      <c r="F133">
        <v>2.7249928331121973</v>
      </c>
      <c r="G133" s="5" t="s">
        <v>27</v>
      </c>
      <c r="H133">
        <v>5.2224945631799322</v>
      </c>
      <c r="I133" s="5" t="s">
        <v>19</v>
      </c>
    </row>
    <row r="134" spans="1:9" x14ac:dyDescent="0.3">
      <c r="A134" s="5" t="s">
        <v>154</v>
      </c>
      <c r="B134">
        <v>2017</v>
      </c>
      <c r="C134">
        <v>655.18895029015835</v>
      </c>
      <c r="D134">
        <v>23.132849501157612</v>
      </c>
      <c r="E134">
        <v>187.38593202654147</v>
      </c>
      <c r="F134">
        <v>2.1429146072096286</v>
      </c>
      <c r="G134" s="5" t="s">
        <v>27</v>
      </c>
      <c r="H134">
        <v>3.9599074507762451</v>
      </c>
      <c r="I134" s="5" t="s">
        <v>15</v>
      </c>
    </row>
    <row r="135" spans="1:9" x14ac:dyDescent="0.3">
      <c r="A135" s="5" t="s">
        <v>155</v>
      </c>
      <c r="B135">
        <v>2020</v>
      </c>
      <c r="C135">
        <v>716.07738113452217</v>
      </c>
      <c r="D135">
        <v>23.049516286056043</v>
      </c>
      <c r="E135">
        <v>246.46824588455956</v>
      </c>
      <c r="F135">
        <v>2.8164947801687195</v>
      </c>
      <c r="G135" s="5" t="s">
        <v>27</v>
      </c>
      <c r="H135">
        <v>6.9672140227255319</v>
      </c>
      <c r="I135" s="5" t="s">
        <v>19</v>
      </c>
    </row>
    <row r="136" spans="1:9" x14ac:dyDescent="0.3">
      <c r="A136" s="5" t="s">
        <v>156</v>
      </c>
      <c r="B136">
        <v>2016</v>
      </c>
      <c r="C136">
        <v>567.10149219284028</v>
      </c>
      <c r="D136">
        <v>21.935498959195204</v>
      </c>
      <c r="E136">
        <v>196.16550041172329</v>
      </c>
      <c r="F136">
        <v>1.4602326937199277</v>
      </c>
      <c r="G136" s="5" t="s">
        <v>18</v>
      </c>
      <c r="H136">
        <v>3.6292574949184511</v>
      </c>
      <c r="I136" s="5" t="s">
        <v>15</v>
      </c>
    </row>
    <row r="137" spans="1:9" x14ac:dyDescent="0.3">
      <c r="A137" s="5" t="s">
        <v>157</v>
      </c>
      <c r="B137">
        <v>2024</v>
      </c>
      <c r="C137">
        <v>750</v>
      </c>
      <c r="D137">
        <v>22.724906664301685</v>
      </c>
      <c r="E137">
        <v>232.81831189132006</v>
      </c>
      <c r="F137">
        <v>2.9276157185369431</v>
      </c>
      <c r="G137" s="5" t="s">
        <v>27</v>
      </c>
      <c r="H137">
        <v>7.7915109823446187</v>
      </c>
      <c r="I137" s="5" t="s">
        <v>19</v>
      </c>
    </row>
    <row r="138" spans="1:9" x14ac:dyDescent="0.3">
      <c r="A138" s="5" t="s">
        <v>158</v>
      </c>
      <c r="B138">
        <v>2023</v>
      </c>
      <c r="C138">
        <v>653.7397240778804</v>
      </c>
      <c r="D138">
        <v>24.191888181815653</v>
      </c>
      <c r="E138">
        <v>232.76365079273882</v>
      </c>
      <c r="F138">
        <v>1.915798442187675</v>
      </c>
      <c r="G138" s="5" t="s">
        <v>27</v>
      </c>
      <c r="H138">
        <v>4.743590969682371</v>
      </c>
      <c r="I138" s="5" t="s">
        <v>15</v>
      </c>
    </row>
    <row r="139" spans="1:9" x14ac:dyDescent="0.3">
      <c r="A139" s="5" t="s">
        <v>159</v>
      </c>
      <c r="B139">
        <v>2019</v>
      </c>
      <c r="C139">
        <v>749.17388040255014</v>
      </c>
      <c r="D139">
        <v>18.474443765944478</v>
      </c>
      <c r="E139">
        <v>239.02894854935252</v>
      </c>
      <c r="F139">
        <v>2.3394375789526842</v>
      </c>
      <c r="G139" s="5" t="s">
        <v>27</v>
      </c>
      <c r="H139">
        <v>7.0521384500718884</v>
      </c>
      <c r="I139" s="5" t="s">
        <v>19</v>
      </c>
    </row>
    <row r="140" spans="1:9" x14ac:dyDescent="0.3">
      <c r="A140" s="5" t="s">
        <v>160</v>
      </c>
      <c r="B140">
        <v>2020</v>
      </c>
      <c r="C140">
        <v>470.98866127657885</v>
      </c>
      <c r="D140">
        <v>24.083046802266768</v>
      </c>
      <c r="E140">
        <v>133.88637412535675</v>
      </c>
      <c r="F140">
        <v>1.6845470362282977</v>
      </c>
      <c r="G140" s="5" t="s">
        <v>14</v>
      </c>
      <c r="H140">
        <v>3.1662802039692384</v>
      </c>
      <c r="I140" s="5" t="s">
        <v>15</v>
      </c>
    </row>
    <row r="141" spans="1:9" x14ac:dyDescent="0.3">
      <c r="A141" s="5" t="s">
        <v>161</v>
      </c>
      <c r="B141">
        <v>2018</v>
      </c>
      <c r="C141">
        <v>563.61862347358431</v>
      </c>
      <c r="D141">
        <v>22.212195250202505</v>
      </c>
      <c r="E141">
        <v>212.05812353893171</v>
      </c>
      <c r="F141">
        <v>2.3664944725690948</v>
      </c>
      <c r="G141" s="5" t="s">
        <v>14</v>
      </c>
      <c r="H141">
        <v>4.4681234303400714</v>
      </c>
      <c r="I141" s="5" t="s">
        <v>15</v>
      </c>
    </row>
    <row r="142" spans="1:9" x14ac:dyDescent="0.3">
      <c r="A142" s="5" t="s">
        <v>162</v>
      </c>
      <c r="B142">
        <v>2024</v>
      </c>
      <c r="C142">
        <v>638.29550775294751</v>
      </c>
      <c r="D142">
        <v>22.812904379342616</v>
      </c>
      <c r="E142">
        <v>199.07962872305788</v>
      </c>
      <c r="F142">
        <v>2.3470943468230541</v>
      </c>
      <c r="G142" s="5" t="s">
        <v>18</v>
      </c>
      <c r="H142">
        <v>6.197073264603163</v>
      </c>
      <c r="I142" s="5" t="s">
        <v>19</v>
      </c>
    </row>
    <row r="143" spans="1:9" x14ac:dyDescent="0.3">
      <c r="A143" s="5" t="s">
        <v>163</v>
      </c>
      <c r="B143">
        <v>2021</v>
      </c>
      <c r="C143">
        <v>615.6204976082297</v>
      </c>
      <c r="D143">
        <v>25.237875402043432</v>
      </c>
      <c r="E143">
        <v>207.90228970240096</v>
      </c>
      <c r="F143">
        <v>2.0335089980507988</v>
      </c>
      <c r="G143" s="5" t="s">
        <v>18</v>
      </c>
      <c r="H143">
        <v>2.8301185545068082</v>
      </c>
      <c r="I143" s="5" t="s">
        <v>23</v>
      </c>
    </row>
    <row r="144" spans="1:9" x14ac:dyDescent="0.3">
      <c r="A144" s="5" t="s">
        <v>164</v>
      </c>
      <c r="B144">
        <v>2023</v>
      </c>
      <c r="C144">
        <v>478.74048506860157</v>
      </c>
      <c r="D144">
        <v>26.277370406110446</v>
      </c>
      <c r="E144">
        <v>154.02701715288586</v>
      </c>
      <c r="F144">
        <v>0.90662283094704832</v>
      </c>
      <c r="G144" s="5" t="s">
        <v>14</v>
      </c>
      <c r="H144">
        <v>2.7964725334578189</v>
      </c>
      <c r="I144" s="5" t="s">
        <v>23</v>
      </c>
    </row>
    <row r="145" spans="1:9" x14ac:dyDescent="0.3">
      <c r="A145" s="5" t="s">
        <v>165</v>
      </c>
      <c r="B145">
        <v>2021</v>
      </c>
      <c r="C145">
        <v>708.45223205993193</v>
      </c>
      <c r="D145">
        <v>18.765731264685829</v>
      </c>
      <c r="E145">
        <v>250</v>
      </c>
      <c r="F145">
        <v>3</v>
      </c>
      <c r="G145" s="5" t="s">
        <v>18</v>
      </c>
      <c r="H145">
        <v>7.8172212026849541</v>
      </c>
      <c r="I145" s="5" t="s">
        <v>19</v>
      </c>
    </row>
    <row r="146" spans="1:9" x14ac:dyDescent="0.3">
      <c r="A146" s="5" t="s">
        <v>166</v>
      </c>
      <c r="B146">
        <v>2015</v>
      </c>
      <c r="C146">
        <v>691.87865198994552</v>
      </c>
      <c r="D146">
        <v>19.972577937758434</v>
      </c>
      <c r="E146">
        <v>176.2915980033066</v>
      </c>
      <c r="F146">
        <v>2.966321890959033</v>
      </c>
      <c r="G146" s="5" t="s">
        <v>14</v>
      </c>
      <c r="H146">
        <v>6.287570625079713</v>
      </c>
      <c r="I146" s="5" t="s">
        <v>19</v>
      </c>
    </row>
    <row r="147" spans="1:9" x14ac:dyDescent="0.3">
      <c r="A147" s="5" t="s">
        <v>167</v>
      </c>
      <c r="B147">
        <v>2015</v>
      </c>
      <c r="C147">
        <v>523.00068751405888</v>
      </c>
      <c r="D147">
        <v>25.681628671847005</v>
      </c>
      <c r="E147">
        <v>116.43727795458676</v>
      </c>
      <c r="F147">
        <v>1.1407924196454491</v>
      </c>
      <c r="G147" s="5" t="s">
        <v>27</v>
      </c>
      <c r="H147">
        <v>2.2464051006072547</v>
      </c>
      <c r="I147" s="5" t="s">
        <v>23</v>
      </c>
    </row>
    <row r="148" spans="1:9" x14ac:dyDescent="0.3">
      <c r="A148" s="5" t="s">
        <v>168</v>
      </c>
      <c r="B148">
        <v>2023</v>
      </c>
      <c r="C148">
        <v>592.10868829705362</v>
      </c>
      <c r="D148">
        <v>21.898426888355917</v>
      </c>
      <c r="E148">
        <v>209.04454380775368</v>
      </c>
      <c r="F148">
        <v>1.8169722386661253</v>
      </c>
      <c r="G148" s="5" t="s">
        <v>27</v>
      </c>
      <c r="H148">
        <v>4.3929254086687672</v>
      </c>
      <c r="I148" s="5" t="s">
        <v>15</v>
      </c>
    </row>
    <row r="149" spans="1:9" x14ac:dyDescent="0.3">
      <c r="A149" s="5" t="s">
        <v>169</v>
      </c>
      <c r="B149">
        <v>2023</v>
      </c>
      <c r="C149">
        <v>579.99757668672385</v>
      </c>
      <c r="D149">
        <v>20.070288402938086</v>
      </c>
      <c r="E149">
        <v>192.62738429041622</v>
      </c>
      <c r="F149">
        <v>2.2506809357172117</v>
      </c>
      <c r="G149" s="5" t="s">
        <v>18</v>
      </c>
      <c r="H149">
        <v>4.6011244254844526</v>
      </c>
      <c r="I149" s="5" t="s">
        <v>15</v>
      </c>
    </row>
    <row r="150" spans="1:9" x14ac:dyDescent="0.3">
      <c r="A150" s="5" t="s">
        <v>170</v>
      </c>
      <c r="B150">
        <v>2018</v>
      </c>
      <c r="C150">
        <v>746.58435621994875</v>
      </c>
      <c r="D150">
        <v>21.140213041441612</v>
      </c>
      <c r="E150">
        <v>250</v>
      </c>
      <c r="F150">
        <v>2.6718772886112019</v>
      </c>
      <c r="G150" s="5" t="s">
        <v>14</v>
      </c>
      <c r="H150">
        <v>6.4642558579946918</v>
      </c>
      <c r="I150" s="5" t="s">
        <v>19</v>
      </c>
    </row>
    <row r="151" spans="1:9" x14ac:dyDescent="0.3">
      <c r="A151" s="5" t="s">
        <v>171</v>
      </c>
      <c r="B151">
        <v>2023</v>
      </c>
      <c r="C151">
        <v>548.77258539600678</v>
      </c>
      <c r="D151">
        <v>21.366799372385412</v>
      </c>
      <c r="E151">
        <v>175.42531143109119</v>
      </c>
      <c r="F151">
        <v>0.99614008573713764</v>
      </c>
      <c r="G151" s="5" t="s">
        <v>14</v>
      </c>
      <c r="H151">
        <v>3.505163164079967</v>
      </c>
      <c r="I151" s="5" t="s">
        <v>15</v>
      </c>
    </row>
    <row r="152" spans="1:9" x14ac:dyDescent="0.3">
      <c r="A152" s="5" t="s">
        <v>172</v>
      </c>
      <c r="B152">
        <v>2017</v>
      </c>
      <c r="C152">
        <v>615.6204976082297</v>
      </c>
      <c r="D152">
        <v>23.714246177321961</v>
      </c>
      <c r="E152">
        <v>161.14346315709994</v>
      </c>
      <c r="F152">
        <v>1.2176136930095045</v>
      </c>
      <c r="G152" s="5" t="s">
        <v>18</v>
      </c>
      <c r="H152">
        <v>3.1060020459882205</v>
      </c>
      <c r="I152" s="5" t="s">
        <v>15</v>
      </c>
    </row>
    <row r="153" spans="1:9" x14ac:dyDescent="0.3">
      <c r="A153" s="5" t="s">
        <v>173</v>
      </c>
      <c r="B153">
        <v>2021</v>
      </c>
      <c r="C153">
        <v>480.26284720957551</v>
      </c>
      <c r="D153">
        <v>24.233656318947894</v>
      </c>
      <c r="E153">
        <v>180.86968856087884</v>
      </c>
      <c r="F153">
        <v>1.2725719479930078</v>
      </c>
      <c r="G153" s="5" t="s">
        <v>14</v>
      </c>
      <c r="H153">
        <v>2.485237799703186</v>
      </c>
      <c r="I153" s="5" t="s">
        <v>23</v>
      </c>
    </row>
    <row r="154" spans="1:9" x14ac:dyDescent="0.3">
      <c r="A154" s="5" t="s">
        <v>174</v>
      </c>
      <c r="B154">
        <v>2020</v>
      </c>
      <c r="C154">
        <v>615.6204976082297</v>
      </c>
      <c r="D154">
        <v>23.252672334530295</v>
      </c>
      <c r="E154">
        <v>205.88811841527101</v>
      </c>
      <c r="F154">
        <v>1.5171801866071819</v>
      </c>
      <c r="G154" s="5" t="s">
        <v>27</v>
      </c>
      <c r="H154">
        <v>4.5698868496406462</v>
      </c>
      <c r="I154" s="5" t="s">
        <v>15</v>
      </c>
    </row>
    <row r="155" spans="1:9" x14ac:dyDescent="0.3">
      <c r="A155" s="5" t="s">
        <v>175</v>
      </c>
      <c r="B155">
        <v>2022</v>
      </c>
      <c r="C155">
        <v>735.33564916620446</v>
      </c>
      <c r="D155">
        <v>22.683307621660045</v>
      </c>
      <c r="E155">
        <v>211.03101485057792</v>
      </c>
      <c r="F155">
        <v>2.2736850190060909</v>
      </c>
      <c r="G155" s="5" t="s">
        <v>18</v>
      </c>
      <c r="H155">
        <v>6.1309994045921981</v>
      </c>
      <c r="I155" s="5" t="s">
        <v>19</v>
      </c>
    </row>
    <row r="156" spans="1:9" x14ac:dyDescent="0.3">
      <c r="A156" s="5" t="s">
        <v>176</v>
      </c>
      <c r="B156">
        <v>2023</v>
      </c>
      <c r="C156">
        <v>400</v>
      </c>
      <c r="D156">
        <v>26.871004004637793</v>
      </c>
      <c r="E156">
        <v>122.16469748473097</v>
      </c>
      <c r="F156">
        <v>0.83070736400515144</v>
      </c>
      <c r="G156" s="5" t="s">
        <v>18</v>
      </c>
      <c r="H156">
        <v>2.3491615730506616</v>
      </c>
      <c r="I156" s="5" t="s">
        <v>23</v>
      </c>
    </row>
    <row r="157" spans="1:9" x14ac:dyDescent="0.3">
      <c r="A157" s="5" t="s">
        <v>177</v>
      </c>
      <c r="B157">
        <v>2019</v>
      </c>
      <c r="C157">
        <v>694.98933931074725</v>
      </c>
      <c r="D157">
        <v>19.644534571144035</v>
      </c>
      <c r="E157">
        <v>193.02923106266917</v>
      </c>
      <c r="F157">
        <v>2.7299745501336337</v>
      </c>
      <c r="G157" s="5" t="s">
        <v>14</v>
      </c>
      <c r="H157">
        <v>7.4912823657588827</v>
      </c>
      <c r="I157" s="5" t="s">
        <v>19</v>
      </c>
    </row>
    <row r="158" spans="1:9" x14ac:dyDescent="0.3">
      <c r="A158" s="5" t="s">
        <v>178</v>
      </c>
      <c r="B158">
        <v>2015</v>
      </c>
      <c r="C158">
        <v>633.30456909647546</v>
      </c>
      <c r="D158">
        <v>21.237550808585546</v>
      </c>
      <c r="E158">
        <v>178.51131244869515</v>
      </c>
      <c r="F158">
        <v>1.8534236125494725</v>
      </c>
      <c r="G158" s="5" t="s">
        <v>18</v>
      </c>
      <c r="H158">
        <v>4.6541133783866266</v>
      </c>
      <c r="I158" s="5" t="s">
        <v>15</v>
      </c>
    </row>
    <row r="159" spans="1:9" x14ac:dyDescent="0.3">
      <c r="A159" s="5" t="s">
        <v>179</v>
      </c>
      <c r="B159">
        <v>2017</v>
      </c>
      <c r="C159">
        <v>611.08493546295256</v>
      </c>
      <c r="D159">
        <v>23.42639107592478</v>
      </c>
      <c r="E159">
        <v>140.74937600078044</v>
      </c>
      <c r="F159">
        <v>1.6801277013982452</v>
      </c>
      <c r="G159" s="5" t="s">
        <v>14</v>
      </c>
      <c r="H159">
        <v>3.4387241549444196</v>
      </c>
      <c r="I159" s="5" t="s">
        <v>15</v>
      </c>
    </row>
    <row r="160" spans="1:9" x14ac:dyDescent="0.3">
      <c r="A160" s="5" t="s">
        <v>180</v>
      </c>
      <c r="B160">
        <v>2024</v>
      </c>
      <c r="C160">
        <v>522.29741604366438</v>
      </c>
      <c r="D160">
        <v>24.302039763806583</v>
      </c>
      <c r="E160">
        <v>200.014837998833</v>
      </c>
      <c r="F160">
        <v>1.2734846217025719</v>
      </c>
      <c r="G160" s="5" t="s">
        <v>14</v>
      </c>
      <c r="H160">
        <v>2.5632397404877505</v>
      </c>
      <c r="I160" s="5" t="s">
        <v>23</v>
      </c>
    </row>
    <row r="161" spans="1:9" x14ac:dyDescent="0.3">
      <c r="A161" s="5" t="s">
        <v>181</v>
      </c>
      <c r="B161">
        <v>2022</v>
      </c>
      <c r="C161">
        <v>537.98096070563838</v>
      </c>
      <c r="D161">
        <v>23.423082851601031</v>
      </c>
      <c r="E161">
        <v>145.06500579317154</v>
      </c>
      <c r="F161">
        <v>1.6187106608884281</v>
      </c>
      <c r="G161" s="5" t="s">
        <v>14</v>
      </c>
      <c r="H161">
        <v>3.0971959826438438</v>
      </c>
      <c r="I161" s="5" t="s">
        <v>15</v>
      </c>
    </row>
    <row r="162" spans="1:9" x14ac:dyDescent="0.3">
      <c r="A162" s="5" t="s">
        <v>182</v>
      </c>
      <c r="B162">
        <v>2020</v>
      </c>
      <c r="C162">
        <v>750</v>
      </c>
      <c r="D162">
        <v>18</v>
      </c>
      <c r="E162">
        <v>229.08989458821645</v>
      </c>
      <c r="F162">
        <v>2.9924644472541324</v>
      </c>
      <c r="G162" s="5" t="s">
        <v>14</v>
      </c>
      <c r="H162">
        <v>7.6076839840382586</v>
      </c>
      <c r="I162" s="5" t="s">
        <v>19</v>
      </c>
    </row>
    <row r="163" spans="1:9" x14ac:dyDescent="0.3">
      <c r="A163" s="5" t="s">
        <v>183</v>
      </c>
      <c r="B163">
        <v>2022</v>
      </c>
      <c r="C163">
        <v>718.74570041332038</v>
      </c>
      <c r="D163">
        <v>20.069263493573487</v>
      </c>
      <c r="E163">
        <v>178.88054431560403</v>
      </c>
      <c r="F163">
        <v>2.6311593617355751</v>
      </c>
      <c r="G163" s="5" t="s">
        <v>14</v>
      </c>
      <c r="H163">
        <v>5.8296235630601023</v>
      </c>
      <c r="I163" s="5" t="s">
        <v>19</v>
      </c>
    </row>
    <row r="164" spans="1:9" x14ac:dyDescent="0.3">
      <c r="A164" s="5" t="s">
        <v>184</v>
      </c>
      <c r="B164">
        <v>2023</v>
      </c>
      <c r="C164">
        <v>579.70367072208876</v>
      </c>
      <c r="D164">
        <v>20.914638780250005</v>
      </c>
      <c r="E164">
        <v>190.30198239003468</v>
      </c>
      <c r="F164">
        <v>2.3559403949628477</v>
      </c>
      <c r="G164" s="5" t="s">
        <v>18</v>
      </c>
      <c r="H164">
        <v>5.1001775445593998</v>
      </c>
      <c r="I164" s="5" t="s">
        <v>19</v>
      </c>
    </row>
    <row r="165" spans="1:9" x14ac:dyDescent="0.3">
      <c r="A165" s="5" t="s">
        <v>185</v>
      </c>
      <c r="B165">
        <v>2018</v>
      </c>
      <c r="C165">
        <v>665.81227273733168</v>
      </c>
      <c r="D165">
        <v>21.999489563291579</v>
      </c>
      <c r="E165">
        <v>198.13432586342452</v>
      </c>
      <c r="F165">
        <v>2.5875208914782277</v>
      </c>
      <c r="G165" s="5" t="s">
        <v>27</v>
      </c>
      <c r="H165">
        <v>5.9426679710010006</v>
      </c>
      <c r="I165" s="5" t="s">
        <v>19</v>
      </c>
    </row>
    <row r="166" spans="1:9" x14ac:dyDescent="0.3">
      <c r="A166" s="5" t="s">
        <v>186</v>
      </c>
      <c r="B166">
        <v>2015</v>
      </c>
      <c r="C166">
        <v>619.87258600972211</v>
      </c>
      <c r="D166">
        <v>20.65049792661668</v>
      </c>
      <c r="E166">
        <v>221.26778967615192</v>
      </c>
      <c r="F166">
        <v>2.8733469135610621</v>
      </c>
      <c r="G166" s="5" t="s">
        <v>27</v>
      </c>
      <c r="H166">
        <v>4.6140373920673463</v>
      </c>
      <c r="I166" s="5" t="s">
        <v>15</v>
      </c>
    </row>
    <row r="167" spans="1:9" x14ac:dyDescent="0.3">
      <c r="A167" s="5" t="s">
        <v>187</v>
      </c>
      <c r="B167">
        <v>2015</v>
      </c>
      <c r="C167">
        <v>750</v>
      </c>
      <c r="D167">
        <v>18.930493972330616</v>
      </c>
      <c r="E167">
        <v>222.99894630150428</v>
      </c>
      <c r="F167">
        <v>2.5980445095461082</v>
      </c>
      <c r="G167" s="5" t="s">
        <v>18</v>
      </c>
      <c r="H167">
        <v>6.380235899370911</v>
      </c>
      <c r="I167" s="5" t="s">
        <v>19</v>
      </c>
    </row>
    <row r="168" spans="1:9" x14ac:dyDescent="0.3">
      <c r="A168" s="5" t="s">
        <v>188</v>
      </c>
      <c r="B168">
        <v>2024</v>
      </c>
      <c r="C168">
        <v>543.32900932119776</v>
      </c>
      <c r="D168">
        <v>22.767018960753365</v>
      </c>
      <c r="E168">
        <v>142.69078391218295</v>
      </c>
      <c r="F168">
        <v>1.9925391905795</v>
      </c>
      <c r="G168" s="5" t="s">
        <v>18</v>
      </c>
      <c r="H168">
        <v>2.286296766149893</v>
      </c>
      <c r="I168" s="5" t="s">
        <v>23</v>
      </c>
    </row>
    <row r="169" spans="1:9" x14ac:dyDescent="0.3">
      <c r="A169" s="5" t="s">
        <v>189</v>
      </c>
      <c r="B169">
        <v>2018</v>
      </c>
      <c r="C169">
        <v>630.90596275961389</v>
      </c>
      <c r="D169">
        <v>23.377945125060702</v>
      </c>
      <c r="E169">
        <v>198.48573109893164</v>
      </c>
      <c r="F169">
        <v>2.309985290349573</v>
      </c>
      <c r="G169" s="5" t="s">
        <v>27</v>
      </c>
      <c r="H169">
        <v>5.3962232629644582</v>
      </c>
      <c r="I169" s="5" t="s">
        <v>19</v>
      </c>
    </row>
    <row r="170" spans="1:9" x14ac:dyDescent="0.3">
      <c r="A170" s="5" t="s">
        <v>190</v>
      </c>
      <c r="B170">
        <v>2021</v>
      </c>
      <c r="C170">
        <v>540.14840894633494</v>
      </c>
      <c r="D170">
        <v>23.11539720469494</v>
      </c>
      <c r="E170">
        <v>171.07122376356429</v>
      </c>
      <c r="F170">
        <v>1.3976068148879031</v>
      </c>
      <c r="G170" s="5" t="s">
        <v>27</v>
      </c>
      <c r="H170">
        <v>2.9518786858549459</v>
      </c>
      <c r="I170" s="5" t="s">
        <v>23</v>
      </c>
    </row>
    <row r="171" spans="1:9" x14ac:dyDescent="0.3">
      <c r="A171" s="5" t="s">
        <v>191</v>
      </c>
      <c r="B171">
        <v>2016</v>
      </c>
      <c r="C171">
        <v>424.84904558728641</v>
      </c>
      <c r="D171">
        <v>25.589927989040895</v>
      </c>
      <c r="E171">
        <v>141.97195956544473</v>
      </c>
      <c r="F171">
        <v>1.2383591599716202</v>
      </c>
      <c r="G171" s="5" t="s">
        <v>27</v>
      </c>
      <c r="H171">
        <v>2.7209878868338531</v>
      </c>
      <c r="I171" s="5" t="s">
        <v>23</v>
      </c>
    </row>
    <row r="172" spans="1:9" x14ac:dyDescent="0.3">
      <c r="A172" s="5" t="s">
        <v>192</v>
      </c>
      <c r="B172">
        <v>2017</v>
      </c>
      <c r="C172">
        <v>625.67483674442269</v>
      </c>
      <c r="D172">
        <v>23.648880789945448</v>
      </c>
      <c r="E172">
        <v>189.30558437623196</v>
      </c>
      <c r="F172">
        <v>2.2189421146277817</v>
      </c>
      <c r="G172" s="5" t="s">
        <v>27</v>
      </c>
      <c r="H172">
        <v>4.0512780002984092</v>
      </c>
      <c r="I172" s="5" t="s">
        <v>15</v>
      </c>
    </row>
    <row r="173" spans="1:9" x14ac:dyDescent="0.3">
      <c r="A173" s="5" t="s">
        <v>193</v>
      </c>
      <c r="B173">
        <v>2015</v>
      </c>
      <c r="C173">
        <v>543.88389421219085</v>
      </c>
      <c r="D173">
        <v>26.789764938035344</v>
      </c>
      <c r="E173">
        <v>180.10679131856108</v>
      </c>
      <c r="F173">
        <v>1.789274266266585</v>
      </c>
      <c r="G173" s="5" t="s">
        <v>27</v>
      </c>
      <c r="H173">
        <v>2.5507943948806515</v>
      </c>
      <c r="I173" s="5" t="s">
        <v>23</v>
      </c>
    </row>
    <row r="174" spans="1:9" x14ac:dyDescent="0.3">
      <c r="A174" s="5" t="s">
        <v>194</v>
      </c>
      <c r="B174">
        <v>2019</v>
      </c>
      <c r="C174">
        <v>572.8240310817522</v>
      </c>
      <c r="D174">
        <v>24.478797540423159</v>
      </c>
      <c r="E174">
        <v>157.29416138620596</v>
      </c>
      <c r="F174">
        <v>1.4814795097929689</v>
      </c>
      <c r="G174" s="5" t="s">
        <v>14</v>
      </c>
      <c r="H174">
        <v>2.5649419296113605</v>
      </c>
      <c r="I174" s="5" t="s">
        <v>23</v>
      </c>
    </row>
    <row r="175" spans="1:9" x14ac:dyDescent="0.3">
      <c r="A175" s="5" t="s">
        <v>195</v>
      </c>
      <c r="B175">
        <v>2015</v>
      </c>
      <c r="C175">
        <v>562.04352880148872</v>
      </c>
      <c r="D175">
        <v>21.743090498636427</v>
      </c>
      <c r="E175">
        <v>167.53937165001787</v>
      </c>
      <c r="F175">
        <v>2.048963987459488</v>
      </c>
      <c r="G175" s="5" t="s">
        <v>18</v>
      </c>
      <c r="H175">
        <v>3.8684798563477649</v>
      </c>
      <c r="I175" s="5" t="s">
        <v>15</v>
      </c>
    </row>
    <row r="176" spans="1:9" x14ac:dyDescent="0.3">
      <c r="A176" s="5" t="s">
        <v>196</v>
      </c>
      <c r="B176">
        <v>2022</v>
      </c>
      <c r="C176">
        <v>750</v>
      </c>
      <c r="D176">
        <v>18</v>
      </c>
      <c r="E176">
        <v>228.62575105048168</v>
      </c>
      <c r="F176">
        <v>2.5784161013884037</v>
      </c>
      <c r="G176" s="5" t="s">
        <v>14</v>
      </c>
      <c r="H176">
        <v>7.8770631717290511</v>
      </c>
      <c r="I176" s="5" t="s">
        <v>19</v>
      </c>
    </row>
    <row r="177" spans="1:9" x14ac:dyDescent="0.3">
      <c r="A177" s="5" t="s">
        <v>197</v>
      </c>
      <c r="B177">
        <v>2015</v>
      </c>
      <c r="C177">
        <v>509.45727838196507</v>
      </c>
      <c r="D177">
        <v>20.00806950865681</v>
      </c>
      <c r="E177">
        <v>151.72217563560909</v>
      </c>
      <c r="F177">
        <v>0.98911030928884625</v>
      </c>
      <c r="G177" s="5" t="s">
        <v>27</v>
      </c>
      <c r="H177">
        <v>3.051981619336031</v>
      </c>
      <c r="I177" s="5" t="s">
        <v>15</v>
      </c>
    </row>
    <row r="178" spans="1:9" x14ac:dyDescent="0.3">
      <c r="A178" s="5" t="s">
        <v>198</v>
      </c>
      <c r="B178">
        <v>2015</v>
      </c>
      <c r="C178">
        <v>434.60204392304735</v>
      </c>
      <c r="D178">
        <v>25.613321575080228</v>
      </c>
      <c r="E178">
        <v>150.69220143552332</v>
      </c>
      <c r="F178">
        <v>1.5310751316737676</v>
      </c>
      <c r="G178" s="5" t="s">
        <v>27</v>
      </c>
      <c r="H178">
        <v>2.1029666109905012</v>
      </c>
      <c r="I178" s="5" t="s">
        <v>23</v>
      </c>
    </row>
    <row r="179" spans="1:9" x14ac:dyDescent="0.3">
      <c r="A179" s="5" t="s">
        <v>199</v>
      </c>
      <c r="B179">
        <v>2016</v>
      </c>
      <c r="C179">
        <v>657.77035089441779</v>
      </c>
      <c r="D179">
        <v>20.937975686204041</v>
      </c>
      <c r="E179">
        <v>192.72795074959356</v>
      </c>
      <c r="F179">
        <v>2.5182648437614263</v>
      </c>
      <c r="G179" s="5" t="s">
        <v>27</v>
      </c>
      <c r="H179">
        <v>6.5801865380234652</v>
      </c>
      <c r="I179" s="5" t="s">
        <v>19</v>
      </c>
    </row>
    <row r="180" spans="1:9" x14ac:dyDescent="0.3">
      <c r="A180" s="5" t="s">
        <v>200</v>
      </c>
      <c r="B180">
        <v>2016</v>
      </c>
      <c r="C180">
        <v>608.34963399933326</v>
      </c>
      <c r="D180">
        <v>20.155684829915916</v>
      </c>
      <c r="E180">
        <v>244.90856507239832</v>
      </c>
      <c r="F180">
        <v>2.8627525571894625</v>
      </c>
      <c r="G180" s="5" t="s">
        <v>14</v>
      </c>
      <c r="H180">
        <v>6.8414778623046768</v>
      </c>
      <c r="I180" s="5" t="s">
        <v>19</v>
      </c>
    </row>
    <row r="181" spans="1:9" x14ac:dyDescent="0.3">
      <c r="A181" s="5" t="s">
        <v>201</v>
      </c>
      <c r="B181">
        <v>2020</v>
      </c>
      <c r="C181">
        <v>624.13516006567193</v>
      </c>
      <c r="D181">
        <v>20.608071137070283</v>
      </c>
      <c r="E181">
        <v>180.61148988711886</v>
      </c>
      <c r="F181">
        <v>1.5591342170558031</v>
      </c>
      <c r="G181" s="5" t="s">
        <v>18</v>
      </c>
      <c r="H181">
        <v>4.0778259265364047</v>
      </c>
      <c r="I181" s="5" t="s">
        <v>15</v>
      </c>
    </row>
    <row r="182" spans="1:9" x14ac:dyDescent="0.3">
      <c r="A182" s="5" t="s">
        <v>202</v>
      </c>
      <c r="B182">
        <v>2021</v>
      </c>
      <c r="C182">
        <v>500.73275076399307</v>
      </c>
      <c r="D182">
        <v>23.573185620620809</v>
      </c>
      <c r="E182">
        <v>186.79202076053193</v>
      </c>
      <c r="F182">
        <v>2.4933599401732041</v>
      </c>
      <c r="G182" s="5" t="s">
        <v>27</v>
      </c>
      <c r="H182">
        <v>4.7880428776376682</v>
      </c>
      <c r="I182" s="5" t="s">
        <v>15</v>
      </c>
    </row>
    <row r="183" spans="1:9" x14ac:dyDescent="0.3">
      <c r="A183" s="5" t="s">
        <v>203</v>
      </c>
      <c r="B183">
        <v>2019</v>
      </c>
      <c r="C183">
        <v>750</v>
      </c>
      <c r="D183">
        <v>19.579373337706244</v>
      </c>
      <c r="E183">
        <v>197.41127106829083</v>
      </c>
      <c r="F183">
        <v>1.8812000533884705</v>
      </c>
      <c r="G183" s="5" t="s">
        <v>14</v>
      </c>
      <c r="H183">
        <v>5.8986420958565802</v>
      </c>
      <c r="I183" s="5" t="s">
        <v>19</v>
      </c>
    </row>
    <row r="184" spans="1:9" x14ac:dyDescent="0.3">
      <c r="A184" s="5" t="s">
        <v>204</v>
      </c>
      <c r="B184">
        <v>2015</v>
      </c>
      <c r="C184">
        <v>411.9091226367172</v>
      </c>
      <c r="D184">
        <v>23.779202827309618</v>
      </c>
      <c r="E184">
        <v>133.37907495277895</v>
      </c>
      <c r="F184">
        <v>0.79943495692463173</v>
      </c>
      <c r="G184" s="5" t="s">
        <v>14</v>
      </c>
      <c r="H184">
        <v>2.2883535451822024</v>
      </c>
      <c r="I184" s="5" t="s">
        <v>23</v>
      </c>
    </row>
    <row r="185" spans="1:9" x14ac:dyDescent="0.3">
      <c r="A185" s="5" t="s">
        <v>205</v>
      </c>
      <c r="B185">
        <v>2015</v>
      </c>
      <c r="C185">
        <v>750</v>
      </c>
      <c r="D185">
        <v>18</v>
      </c>
      <c r="E185">
        <v>250</v>
      </c>
      <c r="F185">
        <v>3</v>
      </c>
      <c r="G185" s="5" t="s">
        <v>27</v>
      </c>
      <c r="H185">
        <v>7.6948743895483158</v>
      </c>
      <c r="I185" s="5" t="s">
        <v>19</v>
      </c>
    </row>
    <row r="186" spans="1:9" x14ac:dyDescent="0.3">
      <c r="A186" s="5" t="s">
        <v>206</v>
      </c>
      <c r="B186">
        <v>2017</v>
      </c>
      <c r="C186">
        <v>674.85089948721566</v>
      </c>
      <c r="D186">
        <v>18.967510479023758</v>
      </c>
      <c r="E186">
        <v>234.68731304912814</v>
      </c>
      <c r="F186">
        <v>2.004573188288969</v>
      </c>
      <c r="G186" s="5" t="s">
        <v>14</v>
      </c>
      <c r="H186">
        <v>7.3200823237882853</v>
      </c>
      <c r="I186" s="5" t="s">
        <v>19</v>
      </c>
    </row>
    <row r="187" spans="1:9" x14ac:dyDescent="0.3">
      <c r="A187" s="5" t="s">
        <v>207</v>
      </c>
      <c r="B187">
        <v>2016</v>
      </c>
      <c r="C187">
        <v>584.03622950075294</v>
      </c>
      <c r="D187">
        <v>21.316245467661538</v>
      </c>
      <c r="E187">
        <v>156.82773328037143</v>
      </c>
      <c r="F187">
        <v>1.7277462041941885</v>
      </c>
      <c r="G187" s="5" t="s">
        <v>18</v>
      </c>
      <c r="H187">
        <v>3.5653617400502835</v>
      </c>
      <c r="I187" s="5" t="s">
        <v>15</v>
      </c>
    </row>
    <row r="188" spans="1:9" x14ac:dyDescent="0.3">
      <c r="A188" s="5" t="s">
        <v>208</v>
      </c>
      <c r="B188">
        <v>2019</v>
      </c>
      <c r="C188">
        <v>453.89510680988258</v>
      </c>
      <c r="D188">
        <v>25.329662077243437</v>
      </c>
      <c r="E188">
        <v>148.59303065009874</v>
      </c>
      <c r="F188">
        <v>1.1214982143654983</v>
      </c>
      <c r="G188" s="5" t="s">
        <v>18</v>
      </c>
      <c r="H188">
        <v>2.0918272417423083</v>
      </c>
      <c r="I188" s="5" t="s">
        <v>23</v>
      </c>
    </row>
    <row r="189" spans="1:9" x14ac:dyDescent="0.3">
      <c r="A189" s="5" t="s">
        <v>209</v>
      </c>
      <c r="B189">
        <v>2024</v>
      </c>
      <c r="C189">
        <v>750</v>
      </c>
      <c r="D189">
        <v>19.143400057479383</v>
      </c>
      <c r="E189">
        <v>250</v>
      </c>
      <c r="F189">
        <v>2.6544075018890219</v>
      </c>
      <c r="G189" s="5" t="s">
        <v>18</v>
      </c>
      <c r="H189">
        <v>7.6006178484768974</v>
      </c>
      <c r="I189" s="5" t="s">
        <v>19</v>
      </c>
    </row>
    <row r="190" spans="1:9" x14ac:dyDescent="0.3">
      <c r="A190" s="5" t="s">
        <v>210</v>
      </c>
      <c r="B190">
        <v>2020</v>
      </c>
      <c r="C190">
        <v>621.20810293196928</v>
      </c>
      <c r="D190">
        <v>23.403186715000981</v>
      </c>
      <c r="E190">
        <v>168.88348571398569</v>
      </c>
      <c r="F190">
        <v>2.004467827764</v>
      </c>
      <c r="G190" s="5" t="s">
        <v>18</v>
      </c>
      <c r="H190">
        <v>5.0062393034915553</v>
      </c>
      <c r="I190" s="5" t="s">
        <v>19</v>
      </c>
    </row>
    <row r="191" spans="1:9" x14ac:dyDescent="0.3">
      <c r="A191" s="5" t="s">
        <v>211</v>
      </c>
      <c r="B191">
        <v>2021</v>
      </c>
      <c r="C191">
        <v>682.770680809954</v>
      </c>
      <c r="D191">
        <v>21.718604122831398</v>
      </c>
      <c r="E191">
        <v>209.60957687654675</v>
      </c>
      <c r="F191">
        <v>1.8820756678231743</v>
      </c>
      <c r="G191" s="5" t="s">
        <v>27</v>
      </c>
      <c r="H191">
        <v>5.2362646904003753</v>
      </c>
      <c r="I191" s="5" t="s">
        <v>19</v>
      </c>
    </row>
    <row r="192" spans="1:9" x14ac:dyDescent="0.3">
      <c r="A192" s="5" t="s">
        <v>212</v>
      </c>
      <c r="B192">
        <v>2018</v>
      </c>
      <c r="C192">
        <v>670.8428914618313</v>
      </c>
      <c r="D192">
        <v>18.360828982223254</v>
      </c>
      <c r="E192">
        <v>250</v>
      </c>
      <c r="F192">
        <v>2.8701088514360644</v>
      </c>
      <c r="G192" s="5" t="s">
        <v>27</v>
      </c>
      <c r="H192">
        <v>6.1037826163888464</v>
      </c>
      <c r="I192" s="5" t="s">
        <v>19</v>
      </c>
    </row>
    <row r="193" spans="1:9" x14ac:dyDescent="0.3">
      <c r="A193" s="5" t="s">
        <v>213</v>
      </c>
      <c r="B193">
        <v>2021</v>
      </c>
      <c r="C193">
        <v>666.80892942929745</v>
      </c>
      <c r="D193">
        <v>21.104451608553983</v>
      </c>
      <c r="E193">
        <v>216.1756717813754</v>
      </c>
      <c r="F193">
        <v>2.8210700597395713</v>
      </c>
      <c r="G193" s="5" t="s">
        <v>27</v>
      </c>
      <c r="H193">
        <v>5.695106986339483</v>
      </c>
      <c r="I193" s="5" t="s">
        <v>19</v>
      </c>
    </row>
    <row r="194" spans="1:9" x14ac:dyDescent="0.3">
      <c r="A194" s="5" t="s">
        <v>214</v>
      </c>
      <c r="B194">
        <v>2022</v>
      </c>
      <c r="C194">
        <v>750</v>
      </c>
      <c r="D194">
        <v>18</v>
      </c>
      <c r="E194">
        <v>209.70766141621183</v>
      </c>
      <c r="F194">
        <v>2.6890754825149159</v>
      </c>
      <c r="G194" s="5" t="s">
        <v>18</v>
      </c>
      <c r="H194">
        <v>7.6633496273645427</v>
      </c>
      <c r="I194" s="5" t="s">
        <v>19</v>
      </c>
    </row>
    <row r="195" spans="1:9" x14ac:dyDescent="0.3">
      <c r="A195" s="5" t="s">
        <v>215</v>
      </c>
      <c r="B195">
        <v>2015</v>
      </c>
      <c r="C195">
        <v>708.92984497037116</v>
      </c>
      <c r="D195">
        <v>18</v>
      </c>
      <c r="E195">
        <v>247.27581251337224</v>
      </c>
      <c r="F195">
        <v>2.9781292078502482</v>
      </c>
      <c r="G195" s="5" t="s">
        <v>18</v>
      </c>
      <c r="H195">
        <v>7.665509582751004</v>
      </c>
      <c r="I195" s="5" t="s">
        <v>19</v>
      </c>
    </row>
    <row r="196" spans="1:9" x14ac:dyDescent="0.3">
      <c r="A196" s="5" t="s">
        <v>216</v>
      </c>
      <c r="B196">
        <v>2020</v>
      </c>
      <c r="C196">
        <v>651.12516364642568</v>
      </c>
      <c r="D196">
        <v>18</v>
      </c>
      <c r="E196">
        <v>198.44357254106424</v>
      </c>
      <c r="F196">
        <v>2.3534750591348179</v>
      </c>
      <c r="G196" s="5" t="s">
        <v>14</v>
      </c>
      <c r="H196">
        <v>7.2031936013300228</v>
      </c>
      <c r="I196" s="5" t="s">
        <v>19</v>
      </c>
    </row>
    <row r="197" spans="1:9" x14ac:dyDescent="0.3">
      <c r="A197" s="5" t="s">
        <v>217</v>
      </c>
      <c r="B197">
        <v>2022</v>
      </c>
      <c r="C197">
        <v>589.47577804247794</v>
      </c>
      <c r="D197">
        <v>18</v>
      </c>
      <c r="E197">
        <v>250</v>
      </c>
      <c r="F197">
        <v>2.6401723929122092</v>
      </c>
      <c r="G197" s="5" t="s">
        <v>14</v>
      </c>
      <c r="H197">
        <v>5.8184215846760674</v>
      </c>
      <c r="I197" s="5" t="s">
        <v>19</v>
      </c>
    </row>
    <row r="198" spans="1:9" x14ac:dyDescent="0.3">
      <c r="A198" s="5" t="s">
        <v>218</v>
      </c>
      <c r="B198">
        <v>2019</v>
      </c>
      <c r="C198">
        <v>700.29131831093775</v>
      </c>
      <c r="D198">
        <v>18.642135537978909</v>
      </c>
      <c r="E198">
        <v>250</v>
      </c>
      <c r="F198">
        <v>2.9408826799224936</v>
      </c>
      <c r="G198" s="5" t="s">
        <v>18</v>
      </c>
      <c r="H198">
        <v>6.8056957680943988</v>
      </c>
      <c r="I198" s="5" t="s">
        <v>19</v>
      </c>
    </row>
    <row r="199" spans="1:9" x14ac:dyDescent="0.3">
      <c r="A199" s="5" t="s">
        <v>219</v>
      </c>
      <c r="B199">
        <v>2018</v>
      </c>
      <c r="C199">
        <v>640.8246856061287</v>
      </c>
      <c r="D199">
        <v>22.114570546697998</v>
      </c>
      <c r="E199">
        <v>200.36266886217754</v>
      </c>
      <c r="F199">
        <v>2.3061119721557839</v>
      </c>
      <c r="G199" s="5" t="s">
        <v>18</v>
      </c>
      <c r="H199">
        <v>6.0630100542978909</v>
      </c>
      <c r="I199" s="5" t="s">
        <v>19</v>
      </c>
    </row>
    <row r="200" spans="1:9" x14ac:dyDescent="0.3">
      <c r="A200" s="5" t="s">
        <v>220</v>
      </c>
      <c r="B200">
        <v>2016</v>
      </c>
      <c r="C200">
        <v>530.71601044638544</v>
      </c>
      <c r="D200">
        <v>24.584473210601811</v>
      </c>
      <c r="E200">
        <v>157.0904482082158</v>
      </c>
      <c r="F200">
        <v>2.2051287206608436</v>
      </c>
      <c r="G200" s="5" t="s">
        <v>18</v>
      </c>
      <c r="H200">
        <v>5.4402022500316001</v>
      </c>
      <c r="I200" s="5" t="s">
        <v>19</v>
      </c>
    </row>
    <row r="201" spans="1:9" x14ac:dyDescent="0.3">
      <c r="A201" s="5" t="s">
        <v>221</v>
      </c>
      <c r="B201">
        <v>2020</v>
      </c>
      <c r="C201">
        <v>546.87840526347622</v>
      </c>
      <c r="D201">
        <v>23.675869613235534</v>
      </c>
      <c r="E201">
        <v>134.3888659969592</v>
      </c>
      <c r="F201">
        <v>1.3378085274567804</v>
      </c>
      <c r="G201" s="5" t="s">
        <v>18</v>
      </c>
      <c r="H201">
        <v>2.7710021194034611</v>
      </c>
      <c r="I201" s="5"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F328-5FDE-4A5E-973B-A26C17670824}">
  <dimension ref="A1:AC201"/>
  <sheetViews>
    <sheetView workbookViewId="0">
      <selection activeCell="J1" sqref="J1"/>
    </sheetView>
  </sheetViews>
  <sheetFormatPr defaultRowHeight="14.4" x14ac:dyDescent="0.3"/>
  <cols>
    <col min="2" max="2" width="9.21875" customWidth="1"/>
    <col min="3" max="3" width="11.5546875" customWidth="1"/>
    <col min="4" max="4" width="11.6640625" customWidth="1"/>
    <col min="5" max="5" width="14" customWidth="1"/>
    <col min="6" max="6" width="18.21875" customWidth="1"/>
    <col min="7" max="7" width="11.77734375" customWidth="1"/>
    <col min="8" max="8" width="12.6640625" customWidth="1"/>
    <col min="9" max="9" width="19.88671875" customWidth="1"/>
    <col min="10" max="10" width="21.5546875" customWidth="1"/>
    <col min="11" max="11" width="16.6640625" customWidth="1"/>
    <col min="12" max="12" width="19.33203125" customWidth="1"/>
    <col min="13" max="13" width="18.109375" customWidth="1"/>
  </cols>
  <sheetData>
    <row r="1" spans="1:29" x14ac:dyDescent="0.3">
      <c r="A1" s="1" t="s">
        <v>0</v>
      </c>
      <c r="B1" s="1" t="s">
        <v>1</v>
      </c>
      <c r="C1" s="1" t="s">
        <v>2</v>
      </c>
      <c r="D1" s="1" t="s">
        <v>3</v>
      </c>
      <c r="E1" s="1" t="s">
        <v>4</v>
      </c>
      <c r="F1" s="1" t="s">
        <v>5</v>
      </c>
      <c r="G1" s="1" t="s">
        <v>6</v>
      </c>
      <c r="H1" s="1" t="s">
        <v>7</v>
      </c>
      <c r="I1" s="1" t="s">
        <v>8</v>
      </c>
      <c r="J1" s="1" t="s">
        <v>9</v>
      </c>
      <c r="K1" s="1" t="s">
        <v>10</v>
      </c>
      <c r="L1" s="1" t="s">
        <v>11</v>
      </c>
      <c r="M1" s="1" t="s">
        <v>12</v>
      </c>
    </row>
    <row r="2" spans="1:29" x14ac:dyDescent="0.3">
      <c r="A2" t="s">
        <v>13</v>
      </c>
      <c r="B2">
        <v>2021</v>
      </c>
      <c r="C2">
        <v>615.6204976082297</v>
      </c>
      <c r="D2">
        <v>20.68108221973597</v>
      </c>
      <c r="E2">
        <v>204.0898603104053</v>
      </c>
      <c r="F2">
        <v>1.8184986079016201</v>
      </c>
      <c r="G2" t="s">
        <v>14</v>
      </c>
      <c r="H2">
        <v>4.3929466546673179</v>
      </c>
      <c r="I2" t="s">
        <v>15</v>
      </c>
      <c r="J2">
        <v>85727.109559847231</v>
      </c>
      <c r="K2">
        <v>2131.823533499135</v>
      </c>
      <c r="L2">
        <v>4021.304212696085</v>
      </c>
      <c r="M2" t="s">
        <v>16</v>
      </c>
      <c r="P2" s="8" t="s">
        <v>232</v>
      </c>
      <c r="Q2" s="8"/>
      <c r="R2" s="8"/>
      <c r="S2" s="8"/>
      <c r="T2" s="8"/>
      <c r="U2" s="8"/>
      <c r="V2" s="8"/>
      <c r="W2" s="8"/>
      <c r="X2" s="8"/>
      <c r="Y2" s="8"/>
      <c r="Z2" s="8"/>
      <c r="AA2" s="8"/>
      <c r="AB2" s="8"/>
      <c r="AC2" s="8"/>
    </row>
    <row r="3" spans="1:29" x14ac:dyDescent="0.3">
      <c r="A3" t="s">
        <v>17</v>
      </c>
      <c r="B3">
        <v>2018</v>
      </c>
      <c r="C3">
        <v>725.16622535653255</v>
      </c>
      <c r="D3">
        <v>18</v>
      </c>
      <c r="E3">
        <v>221.4569393724488</v>
      </c>
      <c r="F3">
        <v>2.1272506396744242</v>
      </c>
      <c r="G3" t="s">
        <v>18</v>
      </c>
      <c r="H3" s="2">
        <v>6.8985912393163034</v>
      </c>
      <c r="I3" t="s">
        <v>19</v>
      </c>
      <c r="J3">
        <v>135650.8928606179</v>
      </c>
      <c r="K3">
        <v>2320.9319257082088</v>
      </c>
      <c r="L3">
        <v>5844.6734847350326</v>
      </c>
      <c r="M3" t="s">
        <v>20</v>
      </c>
      <c r="P3">
        <f>AVERAGEIF($G:$G,"Clay",$C:$C)</f>
        <v>616.63246866029772</v>
      </c>
      <c r="Q3" t="s">
        <v>233</v>
      </c>
    </row>
    <row r="4" spans="1:29" x14ac:dyDescent="0.3">
      <c r="A4" t="s">
        <v>21</v>
      </c>
      <c r="B4">
        <v>2022</v>
      </c>
      <c r="C4">
        <v>750</v>
      </c>
      <c r="D4">
        <v>19.449972511185479</v>
      </c>
      <c r="E4">
        <v>194.2991121717908</v>
      </c>
      <c r="F4">
        <v>2.6011903548471649</v>
      </c>
      <c r="G4" t="s">
        <v>18</v>
      </c>
      <c r="H4" s="2">
        <v>6.790070749907307</v>
      </c>
      <c r="I4" t="s">
        <v>19</v>
      </c>
      <c r="J4">
        <v>133728.36435868591</v>
      </c>
      <c r="K4">
        <v>2073.0506394602662</v>
      </c>
      <c r="L4">
        <v>6450.8006612661929</v>
      </c>
      <c r="M4" t="s">
        <v>20</v>
      </c>
      <c r="P4">
        <f>AVERAGEIF($G:$G,"Clay",$D:$D)</f>
        <v>21.706329700946632</v>
      </c>
      <c r="Q4" t="s">
        <v>235</v>
      </c>
    </row>
    <row r="5" spans="1:29" x14ac:dyDescent="0.3">
      <c r="A5" t="s">
        <v>22</v>
      </c>
      <c r="B5">
        <v>2019</v>
      </c>
      <c r="C5">
        <v>615.6204976082297</v>
      </c>
      <c r="D5">
        <v>23.01944493314841</v>
      </c>
      <c r="E5">
        <v>168.4745689250324</v>
      </c>
      <c r="F5">
        <v>1.351321795654105</v>
      </c>
      <c r="G5" t="s">
        <v>18</v>
      </c>
      <c r="H5">
        <v>2.904305263792577</v>
      </c>
      <c r="I5" t="s">
        <v>23</v>
      </c>
      <c r="J5">
        <v>56333.793496818507</v>
      </c>
      <c r="K5">
        <v>1752.3117790330291</v>
      </c>
      <c r="L5">
        <v>3214.827074203939</v>
      </c>
      <c r="M5" t="s">
        <v>24</v>
      </c>
      <c r="P5">
        <f>AVERAGEIF($G:$G,"Clay",$E:$E)</f>
        <v>196.16694566425517</v>
      </c>
      <c r="Q5" t="s">
        <v>234</v>
      </c>
    </row>
    <row r="6" spans="1:29" x14ac:dyDescent="0.3">
      <c r="A6" t="s">
        <v>25</v>
      </c>
      <c r="B6">
        <v>2021</v>
      </c>
      <c r="C6">
        <v>563.65475289086851</v>
      </c>
      <c r="D6">
        <v>21.87226742195389</v>
      </c>
      <c r="E6">
        <v>199.36864411924219</v>
      </c>
      <c r="F6">
        <v>2.1154191155077142</v>
      </c>
      <c r="G6" t="s">
        <v>18</v>
      </c>
      <c r="H6">
        <v>5.0491926604443123</v>
      </c>
      <c r="I6" t="s">
        <v>19</v>
      </c>
      <c r="J6">
        <v>98884.395811918439</v>
      </c>
      <c r="K6">
        <v>2099.4573969678072</v>
      </c>
      <c r="L6">
        <v>4709.9977334493506</v>
      </c>
      <c r="M6" t="s">
        <v>20</v>
      </c>
    </row>
    <row r="7" spans="1:29" x14ac:dyDescent="0.3">
      <c r="A7" t="s">
        <v>26</v>
      </c>
      <c r="B7">
        <v>2024</v>
      </c>
      <c r="C7">
        <v>699.71666762900554</v>
      </c>
      <c r="D7">
        <v>23.241595286472219</v>
      </c>
      <c r="E7">
        <v>250</v>
      </c>
      <c r="F7">
        <v>2.4985425658142981</v>
      </c>
      <c r="G7" t="s">
        <v>27</v>
      </c>
      <c r="H7" s="2">
        <v>6.1748768407452914</v>
      </c>
      <c r="I7" t="s">
        <v>19</v>
      </c>
      <c r="J7">
        <v>120872.60968661511</v>
      </c>
      <c r="K7">
        <v>2624.9271282907148</v>
      </c>
      <c r="L7">
        <v>4604.7986774141154</v>
      </c>
      <c r="M7" t="s">
        <v>20</v>
      </c>
      <c r="P7">
        <f>AVERAGEIF($G:$G,"Loam",$C:$C)</f>
        <v>611.31595373413541</v>
      </c>
      <c r="Q7" t="s">
        <v>236</v>
      </c>
    </row>
    <row r="8" spans="1:29" x14ac:dyDescent="0.3">
      <c r="A8" t="s">
        <v>28</v>
      </c>
      <c r="B8">
        <v>2017</v>
      </c>
      <c r="C8">
        <v>668.66525333962488</v>
      </c>
      <c r="D8">
        <v>18.493722494623629</v>
      </c>
      <c r="E8">
        <v>203.37179590188839</v>
      </c>
      <c r="F8">
        <v>2.4447374790625802</v>
      </c>
      <c r="G8" t="s">
        <v>18</v>
      </c>
      <c r="H8" s="2">
        <v>7.1501528288823204</v>
      </c>
      <c r="I8" t="s">
        <v>19</v>
      </c>
      <c r="J8">
        <v>140847.10174467441</v>
      </c>
      <c r="K8">
        <v>2155.9548329720128</v>
      </c>
      <c r="L8">
        <v>6532.9337883444778</v>
      </c>
      <c r="M8" t="s">
        <v>20</v>
      </c>
      <c r="P8">
        <f>AVERAGEIF($G:$G,"Loam",$D:$D)</f>
        <v>21.996100267603865</v>
      </c>
      <c r="Q8" t="s">
        <v>237</v>
      </c>
    </row>
    <row r="9" spans="1:29" x14ac:dyDescent="0.3">
      <c r="A9" t="s">
        <v>29</v>
      </c>
      <c r="B9">
        <v>2021</v>
      </c>
      <c r="C9">
        <v>538.09531019567066</v>
      </c>
      <c r="D9">
        <v>21.46593949166089</v>
      </c>
      <c r="E9">
        <v>230.0910310019176</v>
      </c>
      <c r="F9">
        <v>1.480148735328638</v>
      </c>
      <c r="G9" t="s">
        <v>27</v>
      </c>
      <c r="H9">
        <v>3.955753431211309</v>
      </c>
      <c r="I9" t="s">
        <v>15</v>
      </c>
      <c r="J9">
        <v>76740.150877440567</v>
      </c>
      <c r="K9">
        <v>2374.917746785608</v>
      </c>
      <c r="L9">
        <v>3231.2761560397812</v>
      </c>
      <c r="M9" t="s">
        <v>16</v>
      </c>
      <c r="P9">
        <f>AVERAGEIF($G:$G,"Loam",$E:$E)</f>
        <v>199.38734584070568</v>
      </c>
      <c r="Q9" t="s">
        <v>238</v>
      </c>
    </row>
    <row r="10" spans="1:29" x14ac:dyDescent="0.3">
      <c r="A10" t="s">
        <v>30</v>
      </c>
      <c r="B10">
        <v>2022</v>
      </c>
      <c r="C10">
        <v>524.38783092543486</v>
      </c>
      <c r="D10">
        <v>24.12045260969936</v>
      </c>
      <c r="E10">
        <v>194.11146431488729</v>
      </c>
      <c r="F10">
        <v>1.551629613526418</v>
      </c>
      <c r="G10" t="s">
        <v>27</v>
      </c>
      <c r="H10">
        <v>3.3214462853932898</v>
      </c>
      <c r="I10" t="s">
        <v>15</v>
      </c>
      <c r="J10">
        <v>64410.2295840406</v>
      </c>
      <c r="K10">
        <v>2018.696123825194</v>
      </c>
      <c r="L10">
        <v>3190.684760517137</v>
      </c>
      <c r="M10" t="s">
        <v>16</v>
      </c>
    </row>
    <row r="11" spans="1:29" x14ac:dyDescent="0.3">
      <c r="A11" t="s">
        <v>31</v>
      </c>
      <c r="B11">
        <v>2019</v>
      </c>
      <c r="C11">
        <v>668.60581343590013</v>
      </c>
      <c r="D11">
        <v>19.003530816213331</v>
      </c>
      <c r="E11">
        <v>217.14585092803989</v>
      </c>
      <c r="F11">
        <v>2.2691077343590988</v>
      </c>
      <c r="G11" t="s">
        <v>27</v>
      </c>
      <c r="H11" s="2">
        <v>6.2668971946281067</v>
      </c>
      <c r="I11" t="s">
        <v>19</v>
      </c>
      <c r="J11">
        <v>123053.0299965638</v>
      </c>
      <c r="K11">
        <v>2284.9138959983538</v>
      </c>
      <c r="L11">
        <v>5385.4558901353212</v>
      </c>
      <c r="M11" t="s">
        <v>20</v>
      </c>
      <c r="P11">
        <f>AVERAGEIF($G:$G,"Sandy",$C:$C)</f>
        <v>619.23945662028564</v>
      </c>
      <c r="Q11" t="s">
        <v>239</v>
      </c>
    </row>
    <row r="12" spans="1:29" x14ac:dyDescent="0.3">
      <c r="A12" t="s">
        <v>32</v>
      </c>
      <c r="B12">
        <v>2018</v>
      </c>
      <c r="C12">
        <v>622.80775447708049</v>
      </c>
      <c r="D12">
        <v>19.46436937694876</v>
      </c>
      <c r="E12">
        <v>222.59611185474759</v>
      </c>
      <c r="F12">
        <v>2.9150628920371431</v>
      </c>
      <c r="G12" t="s">
        <v>14</v>
      </c>
      <c r="H12" s="2">
        <v>6.8570062768382929</v>
      </c>
      <c r="I12" t="s">
        <v>19</v>
      </c>
      <c r="J12">
        <v>134768.41127361651</v>
      </c>
      <c r="K12">
        <v>2371.714263149333</v>
      </c>
      <c r="L12">
        <v>5682.3207317841616</v>
      </c>
      <c r="M12" t="s">
        <v>20</v>
      </c>
      <c r="P12">
        <f>AVERAGEIF($G:$G,"Sandy",$D:$D)</f>
        <v>21.709304346485659</v>
      </c>
      <c r="Q12" t="s">
        <v>240</v>
      </c>
    </row>
    <row r="13" spans="1:29" x14ac:dyDescent="0.3">
      <c r="A13" t="s">
        <v>33</v>
      </c>
      <c r="B13">
        <v>2022</v>
      </c>
      <c r="C13">
        <v>634.86949367416287</v>
      </c>
      <c r="D13">
        <v>23.358459060333889</v>
      </c>
      <c r="E13">
        <v>162.4087261929472</v>
      </c>
      <c r="F13">
        <v>1.7895170911023019</v>
      </c>
      <c r="G13" t="s">
        <v>27</v>
      </c>
      <c r="H13">
        <v>4.0919959237503756</v>
      </c>
      <c r="I13" t="s">
        <v>15</v>
      </c>
      <c r="J13">
        <v>80126.355358522953</v>
      </c>
      <c r="K13">
        <v>1713.563116484587</v>
      </c>
      <c r="L13">
        <v>4676.0084053923829</v>
      </c>
      <c r="M13" t="s">
        <v>16</v>
      </c>
      <c r="P13">
        <f>AVERAGEIF($G:$G,"Sandy",$E:$E)</f>
        <v>192.50498189597442</v>
      </c>
      <c r="Q13" t="s">
        <v>241</v>
      </c>
    </row>
    <row r="14" spans="1:29" x14ac:dyDescent="0.3">
      <c r="A14" t="s">
        <v>34</v>
      </c>
      <c r="B14">
        <v>2022</v>
      </c>
      <c r="C14">
        <v>454.9705491570237</v>
      </c>
      <c r="D14">
        <v>24.725880459120621</v>
      </c>
      <c r="E14">
        <v>150.5145147815407</v>
      </c>
      <c r="F14">
        <v>1.864832003495656</v>
      </c>
      <c r="G14" t="s">
        <v>27</v>
      </c>
      <c r="H14">
        <v>2.577059306548525</v>
      </c>
      <c r="I14" t="s">
        <v>23</v>
      </c>
      <c r="J14">
        <v>49942.799382980309</v>
      </c>
      <c r="K14">
        <v>1598.3867479901901</v>
      </c>
      <c r="L14">
        <v>3124.575416167479</v>
      </c>
      <c r="M14" t="s">
        <v>24</v>
      </c>
    </row>
    <row r="15" spans="1:29" x14ac:dyDescent="0.3">
      <c r="A15" t="s">
        <v>35</v>
      </c>
      <c r="B15">
        <v>2017</v>
      </c>
      <c r="C15">
        <v>750</v>
      </c>
      <c r="D15">
        <v>18.53091394071172</v>
      </c>
      <c r="E15">
        <v>239.63014414690079</v>
      </c>
      <c r="F15">
        <v>3</v>
      </c>
      <c r="G15" t="s">
        <v>14</v>
      </c>
      <c r="H15" s="2">
        <v>7.6431395869376226</v>
      </c>
      <c r="I15" t="s">
        <v>19</v>
      </c>
      <c r="J15">
        <v>150316.49029728351</v>
      </c>
      <c r="K15">
        <v>2546.3014414690078</v>
      </c>
      <c r="L15">
        <v>5903.3265994839594</v>
      </c>
      <c r="M15" t="s">
        <v>20</v>
      </c>
    </row>
    <row r="16" spans="1:29" x14ac:dyDescent="0.3">
      <c r="A16" t="s">
        <v>36</v>
      </c>
      <c r="B16">
        <v>2020</v>
      </c>
      <c r="C16">
        <v>535.61506864383182</v>
      </c>
      <c r="D16">
        <v>22.80634541279256</v>
      </c>
      <c r="E16">
        <v>192.50276064395851</v>
      </c>
      <c r="F16">
        <v>2.201561700356284</v>
      </c>
      <c r="G16" t="s">
        <v>14</v>
      </c>
      <c r="H16">
        <v>4.3854321265251341</v>
      </c>
      <c r="I16" t="s">
        <v>15</v>
      </c>
      <c r="J16">
        <v>85673.536839045279</v>
      </c>
      <c r="K16">
        <v>2035.105691457399</v>
      </c>
      <c r="L16">
        <v>4209.7831674625186</v>
      </c>
      <c r="M16" t="s">
        <v>16</v>
      </c>
    </row>
    <row r="17" spans="1:13" x14ac:dyDescent="0.3">
      <c r="A17" t="s">
        <v>37</v>
      </c>
      <c r="B17">
        <v>2019</v>
      </c>
      <c r="C17">
        <v>687.50574852917362</v>
      </c>
      <c r="D17">
        <v>24.01253395482512</v>
      </c>
      <c r="E17">
        <v>189.85969371397539</v>
      </c>
      <c r="F17">
        <v>2.1355536026284612</v>
      </c>
      <c r="G17" t="s">
        <v>14</v>
      </c>
      <c r="H17">
        <v>5.1065081031648809</v>
      </c>
      <c r="I17" t="s">
        <v>19</v>
      </c>
      <c r="J17">
        <v>100124.7874460264</v>
      </c>
      <c r="K17">
        <v>2005.3746172711781</v>
      </c>
      <c r="L17">
        <v>4992.8221183068363</v>
      </c>
      <c r="M17" t="s">
        <v>20</v>
      </c>
    </row>
    <row r="18" spans="1:13" x14ac:dyDescent="0.3">
      <c r="A18" t="s">
        <v>38</v>
      </c>
      <c r="B18">
        <v>2016</v>
      </c>
      <c r="C18">
        <v>705.97782992072018</v>
      </c>
      <c r="D18">
        <v>18.83779524953454</v>
      </c>
      <c r="E18">
        <v>250</v>
      </c>
      <c r="F18">
        <v>2.742914898963329</v>
      </c>
      <c r="G18" t="s">
        <v>18</v>
      </c>
      <c r="H18" s="2">
        <v>7.0262606354439683</v>
      </c>
      <c r="I18" t="s">
        <v>19</v>
      </c>
      <c r="J18">
        <v>137888.0669639312</v>
      </c>
      <c r="K18">
        <v>2637.1457449481659</v>
      </c>
      <c r="L18">
        <v>5228.6858710056404</v>
      </c>
      <c r="M18" t="s">
        <v>20</v>
      </c>
    </row>
    <row r="19" spans="1:13" x14ac:dyDescent="0.3">
      <c r="A19" t="s">
        <v>39</v>
      </c>
      <c r="B19">
        <v>2022</v>
      </c>
      <c r="C19">
        <v>579.04743342561255</v>
      </c>
      <c r="D19">
        <v>20.623475732207531</v>
      </c>
      <c r="E19">
        <v>216.016058790248</v>
      </c>
      <c r="F19">
        <v>2.9113151434214051</v>
      </c>
      <c r="G19" t="s">
        <v>14</v>
      </c>
      <c r="H19" s="2">
        <v>6.0541407022356841</v>
      </c>
      <c r="I19" t="s">
        <v>19</v>
      </c>
      <c r="J19">
        <v>118777.08769964011</v>
      </c>
      <c r="K19">
        <v>2305.72634507355</v>
      </c>
      <c r="L19">
        <v>5151.3956959125289</v>
      </c>
      <c r="M19" t="s">
        <v>20</v>
      </c>
    </row>
    <row r="20" spans="1:13" x14ac:dyDescent="0.3">
      <c r="A20" t="s">
        <v>40</v>
      </c>
      <c r="B20">
        <v>2020</v>
      </c>
      <c r="C20">
        <v>628.34616162056011</v>
      </c>
      <c r="D20">
        <v>21.286152700707419</v>
      </c>
      <c r="E20">
        <v>215.07547285607231</v>
      </c>
      <c r="F20">
        <v>2.390042358515339</v>
      </c>
      <c r="G20" t="s">
        <v>14</v>
      </c>
      <c r="H20" s="2">
        <v>6.4112967154446334</v>
      </c>
      <c r="I20" t="s">
        <v>19</v>
      </c>
      <c r="J20">
        <v>125955.67746240619</v>
      </c>
      <c r="K20">
        <v>2270.2568464864889</v>
      </c>
      <c r="L20">
        <v>5548.0805027562656</v>
      </c>
      <c r="M20" t="s">
        <v>20</v>
      </c>
    </row>
    <row r="21" spans="1:13" x14ac:dyDescent="0.3">
      <c r="A21" t="s">
        <v>41</v>
      </c>
      <c r="B21">
        <v>2016</v>
      </c>
      <c r="C21">
        <v>608.70488385960221</v>
      </c>
      <c r="D21">
        <v>24.638518091594179</v>
      </c>
      <c r="E21">
        <v>181.50628896858049</v>
      </c>
      <c r="F21">
        <v>1.681043095132785</v>
      </c>
      <c r="G21" t="s">
        <v>27</v>
      </c>
      <c r="H21">
        <v>3.2544297244262821</v>
      </c>
      <c r="I21" t="s">
        <v>15</v>
      </c>
      <c r="J21">
        <v>63189.479444083197</v>
      </c>
      <c r="K21">
        <v>1899.115044442445</v>
      </c>
      <c r="L21">
        <v>3327.3118249997751</v>
      </c>
      <c r="M21" t="s">
        <v>16</v>
      </c>
    </row>
    <row r="22" spans="1:13" x14ac:dyDescent="0.3">
      <c r="A22" t="s">
        <v>42</v>
      </c>
      <c r="B22">
        <v>2019</v>
      </c>
      <c r="C22">
        <v>652.06252683233629</v>
      </c>
      <c r="D22">
        <v>20.901826395557091</v>
      </c>
      <c r="E22">
        <v>165.96242445164609</v>
      </c>
      <c r="F22">
        <v>2.0603436912782489</v>
      </c>
      <c r="G22" t="s">
        <v>14</v>
      </c>
      <c r="H22">
        <v>5.2486878429653947</v>
      </c>
      <c r="I22" t="s">
        <v>19</v>
      </c>
      <c r="J22">
        <v>103211.1154302275</v>
      </c>
      <c r="K22">
        <v>1762.6414290803741</v>
      </c>
      <c r="L22">
        <v>5855.4799477325378</v>
      </c>
      <c r="M22" t="s">
        <v>20</v>
      </c>
    </row>
    <row r="23" spans="1:13" x14ac:dyDescent="0.3">
      <c r="A23" t="s">
        <v>43</v>
      </c>
      <c r="B23">
        <v>2015</v>
      </c>
      <c r="C23">
        <v>666.20682064469383</v>
      </c>
      <c r="D23">
        <v>21.634412160438721</v>
      </c>
      <c r="E23">
        <v>222.59551197186451</v>
      </c>
      <c r="F23">
        <v>2.349004931255839</v>
      </c>
      <c r="G23" t="s">
        <v>18</v>
      </c>
      <c r="H23" s="2">
        <v>6.1747063960704933</v>
      </c>
      <c r="I23" t="s">
        <v>19</v>
      </c>
      <c r="J23">
        <v>121150.72255512841</v>
      </c>
      <c r="K23">
        <v>2343.4053662814372</v>
      </c>
      <c r="L23">
        <v>5169.8576907917914</v>
      </c>
      <c r="M23" t="s">
        <v>20</v>
      </c>
    </row>
    <row r="24" spans="1:13" x14ac:dyDescent="0.3">
      <c r="A24" t="s">
        <v>44</v>
      </c>
      <c r="B24">
        <v>2024</v>
      </c>
      <c r="C24">
        <v>436.65632799764558</v>
      </c>
      <c r="D24">
        <v>22.479004514847858</v>
      </c>
      <c r="E24">
        <v>163.7233041803849</v>
      </c>
      <c r="F24">
        <v>1.2028624111474211</v>
      </c>
      <c r="G24" t="s">
        <v>14</v>
      </c>
      <c r="H24">
        <v>3.3713001307837982</v>
      </c>
      <c r="I24" t="s">
        <v>15</v>
      </c>
      <c r="J24">
        <v>65728.626453314733</v>
      </c>
      <c r="K24">
        <v>1697.3761623612199</v>
      </c>
      <c r="L24">
        <v>3872.366533171979</v>
      </c>
      <c r="M24" t="s">
        <v>16</v>
      </c>
    </row>
    <row r="25" spans="1:13" x14ac:dyDescent="0.3">
      <c r="A25" t="s">
        <v>45</v>
      </c>
      <c r="B25">
        <v>2020</v>
      </c>
      <c r="C25">
        <v>602.90398529343145</v>
      </c>
      <c r="D25">
        <v>23.847713905833139</v>
      </c>
      <c r="E25">
        <v>128.96541869017719</v>
      </c>
      <c r="F25">
        <v>1.230286183047798</v>
      </c>
      <c r="G25" t="s">
        <v>18</v>
      </c>
      <c r="H25">
        <v>3.0497295625756169</v>
      </c>
      <c r="I25" t="s">
        <v>15</v>
      </c>
      <c r="J25">
        <v>59643.422755458188</v>
      </c>
      <c r="K25">
        <v>1351.1684960541611</v>
      </c>
      <c r="L25">
        <v>4414.2105836271212</v>
      </c>
      <c r="M25" t="s">
        <v>16</v>
      </c>
    </row>
    <row r="26" spans="1:13" x14ac:dyDescent="0.3">
      <c r="A26" t="s">
        <v>46</v>
      </c>
      <c r="B26">
        <v>2023</v>
      </c>
      <c r="C26">
        <v>750</v>
      </c>
      <c r="D26">
        <v>18</v>
      </c>
      <c r="E26">
        <v>213.82387303319129</v>
      </c>
      <c r="F26">
        <v>2.6880848083177571</v>
      </c>
      <c r="G26" t="s">
        <v>14</v>
      </c>
      <c r="H26" s="2">
        <v>7.8930100599766133</v>
      </c>
      <c r="I26" t="s">
        <v>19</v>
      </c>
      <c r="J26">
        <v>155587.55822878439</v>
      </c>
      <c r="K26">
        <v>2272.642970747801</v>
      </c>
      <c r="L26">
        <v>6846.1065038116913</v>
      </c>
      <c r="M26" t="s">
        <v>20</v>
      </c>
    </row>
    <row r="27" spans="1:13" x14ac:dyDescent="0.3">
      <c r="A27" t="s">
        <v>47</v>
      </c>
      <c r="B27">
        <v>2015</v>
      </c>
      <c r="C27">
        <v>707.51777307708699</v>
      </c>
      <c r="D27">
        <v>22.48949271467405</v>
      </c>
      <c r="E27">
        <v>215.8284378268207</v>
      </c>
      <c r="F27">
        <v>2.2720029388101022</v>
      </c>
      <c r="G27" t="s">
        <v>14</v>
      </c>
      <c r="H27">
        <v>5.0998153476260857</v>
      </c>
      <c r="I27" t="s">
        <v>19</v>
      </c>
      <c r="J27">
        <v>99724.422427313009</v>
      </c>
      <c r="K27">
        <v>2271.8845252087121</v>
      </c>
      <c r="L27">
        <v>4389.5022533397296</v>
      </c>
      <c r="M27" t="s">
        <v>20</v>
      </c>
    </row>
    <row r="28" spans="1:13" x14ac:dyDescent="0.3">
      <c r="A28" t="s">
        <v>48</v>
      </c>
      <c r="B28">
        <v>2024</v>
      </c>
      <c r="C28">
        <v>525.20539760450777</v>
      </c>
      <c r="D28">
        <v>25.32818086069905</v>
      </c>
      <c r="E28">
        <v>186.09909597543489</v>
      </c>
      <c r="F28">
        <v>1.9261164812741161</v>
      </c>
      <c r="G28" t="s">
        <v>14</v>
      </c>
      <c r="H28">
        <v>3.5649750489824541</v>
      </c>
      <c r="I28" t="s">
        <v>15</v>
      </c>
      <c r="J28">
        <v>69342.204195831029</v>
      </c>
      <c r="K28">
        <v>1957.296783818055</v>
      </c>
      <c r="L28">
        <v>3542.7536983209438</v>
      </c>
      <c r="M28" t="s">
        <v>16</v>
      </c>
    </row>
    <row r="29" spans="1:13" x14ac:dyDescent="0.3">
      <c r="A29" t="s">
        <v>49</v>
      </c>
      <c r="B29">
        <v>2017</v>
      </c>
      <c r="C29">
        <v>750</v>
      </c>
      <c r="D29">
        <v>18.363101489860099</v>
      </c>
      <c r="E29">
        <v>250</v>
      </c>
      <c r="F29">
        <v>2.964549674972587</v>
      </c>
      <c r="G29" t="s">
        <v>14</v>
      </c>
      <c r="H29" s="2">
        <v>7.977522198547546</v>
      </c>
      <c r="I29" t="s">
        <v>19</v>
      </c>
      <c r="J29">
        <v>156902.2164872023</v>
      </c>
      <c r="K29">
        <v>2648.2274837486289</v>
      </c>
      <c r="L29">
        <v>5924.801303893405</v>
      </c>
      <c r="M29" t="s">
        <v>20</v>
      </c>
    </row>
    <row r="30" spans="1:13" x14ac:dyDescent="0.3">
      <c r="A30" t="s">
        <v>50</v>
      </c>
      <c r="B30">
        <v>2021</v>
      </c>
      <c r="C30">
        <v>750</v>
      </c>
      <c r="D30">
        <v>18.372253784227819</v>
      </c>
      <c r="E30">
        <v>250</v>
      </c>
      <c r="F30">
        <v>3</v>
      </c>
      <c r="G30" t="s">
        <v>18</v>
      </c>
      <c r="H30" s="2">
        <v>7.7925161077327623</v>
      </c>
      <c r="I30" t="s">
        <v>19</v>
      </c>
      <c r="J30">
        <v>153200.32215465521</v>
      </c>
      <c r="K30">
        <v>2650</v>
      </c>
      <c r="L30">
        <v>5781.1442322511411</v>
      </c>
      <c r="M30" t="s">
        <v>20</v>
      </c>
    </row>
    <row r="31" spans="1:13" x14ac:dyDescent="0.3">
      <c r="A31" t="s">
        <v>51</v>
      </c>
      <c r="B31">
        <v>2018</v>
      </c>
      <c r="C31">
        <v>557.67940028014254</v>
      </c>
      <c r="D31">
        <v>20.000286096759648</v>
      </c>
      <c r="E31">
        <v>209.1273771680238</v>
      </c>
      <c r="F31">
        <v>2.1260588189817788</v>
      </c>
      <c r="G31" t="s">
        <v>18</v>
      </c>
      <c r="H31">
        <v>5.3497607216425864</v>
      </c>
      <c r="I31" t="s">
        <v>19</v>
      </c>
      <c r="J31">
        <v>104797.6377202224</v>
      </c>
      <c r="K31">
        <v>2197.5767126293281</v>
      </c>
      <c r="L31">
        <v>4768.781773030144</v>
      </c>
      <c r="M31" t="s">
        <v>20</v>
      </c>
    </row>
    <row r="32" spans="1:13" x14ac:dyDescent="0.3">
      <c r="A32" t="s">
        <v>52</v>
      </c>
      <c r="B32">
        <v>2023</v>
      </c>
      <c r="C32">
        <v>728.21666536217901</v>
      </c>
      <c r="D32">
        <v>18</v>
      </c>
      <c r="E32">
        <v>250</v>
      </c>
      <c r="F32">
        <v>2.5367103675121161</v>
      </c>
      <c r="G32" t="s">
        <v>27</v>
      </c>
      <c r="H32" s="2">
        <v>7.295818059136038</v>
      </c>
      <c r="I32" t="s">
        <v>19</v>
      </c>
      <c r="J32">
        <v>143289.52566434519</v>
      </c>
      <c r="K32">
        <v>2626.8355183756062</v>
      </c>
      <c r="L32">
        <v>5454.834330584702</v>
      </c>
      <c r="M32" t="s">
        <v>20</v>
      </c>
    </row>
    <row r="33" spans="1:13" x14ac:dyDescent="0.3">
      <c r="A33" t="s">
        <v>53</v>
      </c>
      <c r="B33">
        <v>2017</v>
      </c>
      <c r="C33">
        <v>590.58769214548749</v>
      </c>
      <c r="D33">
        <v>22.29480651398201</v>
      </c>
      <c r="E33">
        <v>167.1360414320956</v>
      </c>
      <c r="F33">
        <v>1.73750473557915</v>
      </c>
      <c r="G33" t="s">
        <v>18</v>
      </c>
      <c r="H33">
        <v>3.1322426500482758</v>
      </c>
      <c r="I33" t="s">
        <v>15</v>
      </c>
      <c r="J33">
        <v>60886.617349865614</v>
      </c>
      <c r="K33">
        <v>1758.235651099913</v>
      </c>
      <c r="L33">
        <v>3462.9383900716771</v>
      </c>
      <c r="M33" t="s">
        <v>16</v>
      </c>
    </row>
    <row r="34" spans="1:13" x14ac:dyDescent="0.3">
      <c r="A34" t="s">
        <v>54</v>
      </c>
      <c r="B34">
        <v>2019</v>
      </c>
      <c r="C34">
        <v>598.92764182173335</v>
      </c>
      <c r="D34">
        <v>20.14344277165036</v>
      </c>
      <c r="E34">
        <v>163.35683585458059</v>
      </c>
      <c r="F34">
        <v>1.8436441942381849</v>
      </c>
      <c r="G34" t="s">
        <v>14</v>
      </c>
      <c r="H34">
        <v>3.6732281155530919</v>
      </c>
      <c r="I34" t="s">
        <v>15</v>
      </c>
      <c r="J34">
        <v>71738.811742804115</v>
      </c>
      <c r="K34">
        <v>1725.750568257715</v>
      </c>
      <c r="L34">
        <v>4156.9629506325609</v>
      </c>
      <c r="M34" t="s">
        <v>16</v>
      </c>
    </row>
    <row r="35" spans="1:13" x14ac:dyDescent="0.3">
      <c r="A35" t="s">
        <v>55</v>
      </c>
      <c r="B35">
        <v>2017</v>
      </c>
      <c r="C35">
        <v>615.78573973064749</v>
      </c>
      <c r="D35">
        <v>19.660765273358479</v>
      </c>
      <c r="E35">
        <v>195.13963084327</v>
      </c>
      <c r="F35">
        <v>1.870407135607757</v>
      </c>
      <c r="G35" t="s">
        <v>27</v>
      </c>
      <c r="H35" s="2">
        <v>6.2021469798366278</v>
      </c>
      <c r="I35" t="s">
        <v>19</v>
      </c>
      <c r="J35">
        <v>121998.0229315195</v>
      </c>
      <c r="K35">
        <v>2044.916665213088</v>
      </c>
      <c r="L35">
        <v>5965.9166071105819</v>
      </c>
      <c r="M35" t="s">
        <v>20</v>
      </c>
    </row>
    <row r="36" spans="1:13" x14ac:dyDescent="0.3">
      <c r="A36" t="s">
        <v>56</v>
      </c>
      <c r="B36">
        <v>2021</v>
      </c>
      <c r="C36">
        <v>666.61779375927802</v>
      </c>
      <c r="D36">
        <v>18.702883529183261</v>
      </c>
      <c r="E36">
        <v>220.68065340375409</v>
      </c>
      <c r="F36">
        <v>2.6275569413262478</v>
      </c>
      <c r="G36" t="s">
        <v>27</v>
      </c>
      <c r="H36" s="2">
        <v>7.0799668534298359</v>
      </c>
      <c r="I36" t="s">
        <v>19</v>
      </c>
      <c r="J36">
        <v>139261.1526874929</v>
      </c>
      <c r="K36">
        <v>2338.184381103853</v>
      </c>
      <c r="L36">
        <v>5955.9525678530053</v>
      </c>
      <c r="M36" t="s">
        <v>20</v>
      </c>
    </row>
    <row r="37" spans="1:13" x14ac:dyDescent="0.3">
      <c r="A37" t="s">
        <v>57</v>
      </c>
      <c r="B37">
        <v>2019</v>
      </c>
      <c r="C37">
        <v>750</v>
      </c>
      <c r="D37">
        <v>22.33683125397426</v>
      </c>
      <c r="E37">
        <v>228.69403741134099</v>
      </c>
      <c r="F37">
        <v>2.4659998449091951</v>
      </c>
      <c r="G37" t="s">
        <v>27</v>
      </c>
      <c r="H37" s="2">
        <v>7.1379457512685551</v>
      </c>
      <c r="I37" t="s">
        <v>19</v>
      </c>
      <c r="J37">
        <v>140348.67465901221</v>
      </c>
      <c r="K37">
        <v>2410.2403663588698</v>
      </c>
      <c r="L37">
        <v>5823.0156883081254</v>
      </c>
      <c r="M37" t="s">
        <v>20</v>
      </c>
    </row>
    <row r="38" spans="1:13" x14ac:dyDescent="0.3">
      <c r="A38" t="s">
        <v>58</v>
      </c>
      <c r="B38">
        <v>2023</v>
      </c>
      <c r="C38">
        <v>625.32600523871054</v>
      </c>
      <c r="D38">
        <v>24.810409395895739</v>
      </c>
      <c r="E38">
        <v>210.2702263433805</v>
      </c>
      <c r="F38">
        <v>1.7661711674545391</v>
      </c>
      <c r="G38" t="s">
        <v>14</v>
      </c>
      <c r="H38">
        <v>4.4270487627331407</v>
      </c>
      <c r="I38" t="s">
        <v>15</v>
      </c>
      <c r="J38">
        <v>86349.964432856286</v>
      </c>
      <c r="K38">
        <v>2191.010821806532</v>
      </c>
      <c r="L38">
        <v>3941.101685735126</v>
      </c>
      <c r="M38" t="s">
        <v>16</v>
      </c>
    </row>
    <row r="39" spans="1:13" x14ac:dyDescent="0.3">
      <c r="A39" t="s">
        <v>59</v>
      </c>
      <c r="B39">
        <v>2021</v>
      </c>
      <c r="C39">
        <v>607.83171694887108</v>
      </c>
      <c r="D39">
        <v>19.675184618743099</v>
      </c>
      <c r="E39">
        <v>250</v>
      </c>
      <c r="F39">
        <v>2.5884394650629221</v>
      </c>
      <c r="G39" t="s">
        <v>18</v>
      </c>
      <c r="H39" s="2">
        <v>7.3266205925657584</v>
      </c>
      <c r="I39" t="s">
        <v>19</v>
      </c>
      <c r="J39">
        <v>143902.98987806201</v>
      </c>
      <c r="K39">
        <v>2629.421973253146</v>
      </c>
      <c r="L39">
        <v>5472.7993962879946</v>
      </c>
      <c r="M39" t="s">
        <v>20</v>
      </c>
    </row>
    <row r="40" spans="1:13" x14ac:dyDescent="0.3">
      <c r="A40" t="s">
        <v>60</v>
      </c>
      <c r="B40">
        <v>2016</v>
      </c>
      <c r="C40">
        <v>588.03906051280228</v>
      </c>
      <c r="D40">
        <v>22.244752480056</v>
      </c>
      <c r="E40">
        <v>239.8358318511975</v>
      </c>
      <c r="F40">
        <v>2.706564730216666</v>
      </c>
      <c r="G40" t="s">
        <v>14</v>
      </c>
      <c r="H40" s="2">
        <v>7.1055706926050766</v>
      </c>
      <c r="I40" t="s">
        <v>19</v>
      </c>
      <c r="J40">
        <v>139577.7272970787</v>
      </c>
      <c r="K40">
        <v>2533.686555022809</v>
      </c>
      <c r="L40">
        <v>5508.8790292697522</v>
      </c>
      <c r="M40" t="s">
        <v>20</v>
      </c>
    </row>
    <row r="41" spans="1:13" x14ac:dyDescent="0.3">
      <c r="A41" t="s">
        <v>61</v>
      </c>
      <c r="B41">
        <v>2018</v>
      </c>
      <c r="C41">
        <v>729.27758291542136</v>
      </c>
      <c r="D41">
        <v>20.5690927876208</v>
      </c>
      <c r="E41">
        <v>250</v>
      </c>
      <c r="F41">
        <v>2.7803411936242339</v>
      </c>
      <c r="G41" t="s">
        <v>27</v>
      </c>
      <c r="H41" s="2">
        <v>7.613809965325685</v>
      </c>
      <c r="I41" t="s">
        <v>19</v>
      </c>
      <c r="J41">
        <v>149637.1822468325</v>
      </c>
      <c r="K41">
        <v>2639.0170596812118</v>
      </c>
      <c r="L41">
        <v>5670.1862421801998</v>
      </c>
      <c r="M41" t="s">
        <v>20</v>
      </c>
    </row>
    <row r="42" spans="1:13" x14ac:dyDescent="0.3">
      <c r="A42" t="s">
        <v>62</v>
      </c>
      <c r="B42">
        <v>2023</v>
      </c>
      <c r="C42">
        <v>664.16927808305184</v>
      </c>
      <c r="D42">
        <v>18</v>
      </c>
      <c r="E42">
        <v>236.39849756416831</v>
      </c>
      <c r="F42">
        <v>2.492171512692392</v>
      </c>
      <c r="G42" t="s">
        <v>14</v>
      </c>
      <c r="H42" s="2">
        <v>6.712043906683661</v>
      </c>
      <c r="I42" t="s">
        <v>19</v>
      </c>
      <c r="J42">
        <v>131752.28458239691</v>
      </c>
      <c r="K42">
        <v>2488.5935512763031</v>
      </c>
      <c r="L42">
        <v>5294.2468051814367</v>
      </c>
      <c r="M42" t="s">
        <v>20</v>
      </c>
    </row>
    <row r="43" spans="1:13" x14ac:dyDescent="0.3">
      <c r="A43" t="s">
        <v>63</v>
      </c>
      <c r="B43">
        <v>2016</v>
      </c>
      <c r="C43">
        <v>648.1943557042996</v>
      </c>
      <c r="D43">
        <v>22.08377234799541</v>
      </c>
      <c r="E43">
        <v>217.9999308774872</v>
      </c>
      <c r="F43">
        <v>2.7115695060907932</v>
      </c>
      <c r="G43" t="s">
        <v>14</v>
      </c>
      <c r="H43" s="2">
        <v>6.013929528285372</v>
      </c>
      <c r="I43" t="s">
        <v>19</v>
      </c>
      <c r="J43">
        <v>117963.012781628</v>
      </c>
      <c r="K43">
        <v>2315.5777840794121</v>
      </c>
      <c r="L43">
        <v>5094.3230494209356</v>
      </c>
      <c r="M43" t="s">
        <v>20</v>
      </c>
    </row>
    <row r="44" spans="1:13" x14ac:dyDescent="0.3">
      <c r="A44" t="s">
        <v>64</v>
      </c>
      <c r="B44">
        <v>2024</v>
      </c>
      <c r="C44">
        <v>619.36570859407857</v>
      </c>
      <c r="D44">
        <v>22.21203173701883</v>
      </c>
      <c r="E44">
        <v>172.8540568814621</v>
      </c>
      <c r="F44">
        <v>2.3809410133941271</v>
      </c>
      <c r="G44" t="s">
        <v>18</v>
      </c>
      <c r="H44">
        <v>5.4841197286187278</v>
      </c>
      <c r="I44" t="s">
        <v>19</v>
      </c>
      <c r="J44">
        <v>107834.8069528902</v>
      </c>
      <c r="K44">
        <v>1847.587619484327</v>
      </c>
      <c r="L44">
        <v>5836.519243562997</v>
      </c>
      <c r="M44" t="s">
        <v>20</v>
      </c>
    </row>
    <row r="45" spans="1:13" x14ac:dyDescent="0.3">
      <c r="A45" t="s">
        <v>65</v>
      </c>
      <c r="B45">
        <v>2023</v>
      </c>
      <c r="C45">
        <v>634.42540345061207</v>
      </c>
      <c r="D45">
        <v>22.273812330087889</v>
      </c>
      <c r="E45">
        <v>196.16550041172329</v>
      </c>
      <c r="F45">
        <v>1.611861792213138</v>
      </c>
      <c r="G45" t="s">
        <v>18</v>
      </c>
      <c r="H45">
        <v>4.2336965993704583</v>
      </c>
      <c r="I45" t="s">
        <v>15</v>
      </c>
      <c r="J45">
        <v>82631.683893681271</v>
      </c>
      <c r="K45">
        <v>2042.2480937278899</v>
      </c>
      <c r="L45">
        <v>4046.113895146138</v>
      </c>
      <c r="M45" t="s">
        <v>16</v>
      </c>
    </row>
    <row r="46" spans="1:13" x14ac:dyDescent="0.3">
      <c r="A46" t="s">
        <v>66</v>
      </c>
      <c r="B46">
        <v>2024</v>
      </c>
      <c r="C46">
        <v>615.6204976082297</v>
      </c>
      <c r="D46">
        <v>18</v>
      </c>
      <c r="E46">
        <v>234.09477532597049</v>
      </c>
      <c r="F46">
        <v>2.721086184764308</v>
      </c>
      <c r="G46" t="s">
        <v>27</v>
      </c>
      <c r="H46" s="2">
        <v>7.6408006547466707</v>
      </c>
      <c r="I46" t="s">
        <v>19</v>
      </c>
      <c r="J46">
        <v>150339.01103243549</v>
      </c>
      <c r="K46">
        <v>2477.0020624979211</v>
      </c>
      <c r="L46">
        <v>6069.3938575419206</v>
      </c>
      <c r="M46" t="s">
        <v>20</v>
      </c>
    </row>
    <row r="47" spans="1:13" x14ac:dyDescent="0.3">
      <c r="A47" t="s">
        <v>67</v>
      </c>
      <c r="B47">
        <v>2019</v>
      </c>
      <c r="C47">
        <v>750</v>
      </c>
      <c r="D47">
        <v>19.09062292790076</v>
      </c>
      <c r="E47">
        <v>250</v>
      </c>
      <c r="F47">
        <v>3</v>
      </c>
      <c r="G47" t="s">
        <v>14</v>
      </c>
      <c r="H47" s="2">
        <v>7.8419830205319041</v>
      </c>
      <c r="I47" t="s">
        <v>19</v>
      </c>
      <c r="J47">
        <v>154189.66041063811</v>
      </c>
      <c r="K47">
        <v>2650</v>
      </c>
      <c r="L47">
        <v>5818.4777513448335</v>
      </c>
      <c r="M47" t="s">
        <v>20</v>
      </c>
    </row>
    <row r="48" spans="1:13" x14ac:dyDescent="0.3">
      <c r="A48" t="s">
        <v>68</v>
      </c>
      <c r="B48">
        <v>2016</v>
      </c>
      <c r="C48">
        <v>494.91361454308509</v>
      </c>
      <c r="D48">
        <v>20.25190110500726</v>
      </c>
      <c r="E48">
        <v>193.14531548818269</v>
      </c>
      <c r="F48">
        <v>1.804477699143578</v>
      </c>
      <c r="G48" t="s">
        <v>14</v>
      </c>
      <c r="H48">
        <v>3.703525848424793</v>
      </c>
      <c r="I48" t="s">
        <v>15</v>
      </c>
      <c r="J48">
        <v>72048.83992865686</v>
      </c>
      <c r="K48">
        <v>2021.6770398390061</v>
      </c>
      <c r="L48">
        <v>3563.8155110271418</v>
      </c>
      <c r="M48" t="s">
        <v>16</v>
      </c>
    </row>
    <row r="49" spans="1:13" x14ac:dyDescent="0.3">
      <c r="A49" t="s">
        <v>69</v>
      </c>
      <c r="B49">
        <v>2018</v>
      </c>
      <c r="C49">
        <v>400</v>
      </c>
      <c r="D49">
        <v>23.177558603855061</v>
      </c>
      <c r="E49">
        <v>158.4526504176373</v>
      </c>
      <c r="F49">
        <v>1.5164231664271171</v>
      </c>
      <c r="G49" t="s">
        <v>18</v>
      </c>
      <c r="H49">
        <v>3.8321831620663609</v>
      </c>
      <c r="I49" t="s">
        <v>15</v>
      </c>
      <c r="J49">
        <v>74983.315578829483</v>
      </c>
      <c r="K49">
        <v>1660.3476624977291</v>
      </c>
      <c r="L49">
        <v>4516.1213685830717</v>
      </c>
      <c r="M49" t="s">
        <v>16</v>
      </c>
    </row>
    <row r="50" spans="1:13" x14ac:dyDescent="0.3">
      <c r="A50" t="s">
        <v>70</v>
      </c>
      <c r="B50">
        <v>2021</v>
      </c>
      <c r="C50">
        <v>671.15069940096032</v>
      </c>
      <c r="D50">
        <v>20.932261235672989</v>
      </c>
      <c r="E50">
        <v>211.1258688903693</v>
      </c>
      <c r="F50">
        <v>1.9653285879035249</v>
      </c>
      <c r="G50" t="s">
        <v>14</v>
      </c>
      <c r="H50">
        <v>4.9136825215173596</v>
      </c>
      <c r="I50" t="s">
        <v>15</v>
      </c>
      <c r="J50">
        <v>96064.125312048316</v>
      </c>
      <c r="K50">
        <v>2209.5251182988691</v>
      </c>
      <c r="L50">
        <v>4347.7272340768341</v>
      </c>
      <c r="M50" t="s">
        <v>16</v>
      </c>
    </row>
    <row r="51" spans="1:13" x14ac:dyDescent="0.3">
      <c r="A51" t="s">
        <v>71</v>
      </c>
      <c r="B51">
        <v>2022</v>
      </c>
      <c r="C51">
        <v>712.37159693958426</v>
      </c>
      <c r="D51">
        <v>20.248555865274849</v>
      </c>
      <c r="E51">
        <v>180.7279665008349</v>
      </c>
      <c r="F51">
        <v>2.5198370801253041</v>
      </c>
      <c r="G51" t="s">
        <v>14</v>
      </c>
      <c r="H51">
        <v>4.6905448579174838</v>
      </c>
      <c r="I51" t="s">
        <v>15</v>
      </c>
      <c r="J51">
        <v>91877.625639335063</v>
      </c>
      <c r="K51">
        <v>1933.2715190146139</v>
      </c>
      <c r="L51">
        <v>4752.4429308390663</v>
      </c>
      <c r="M51" t="s">
        <v>16</v>
      </c>
    </row>
    <row r="52" spans="1:13" x14ac:dyDescent="0.3">
      <c r="A52" t="s">
        <v>72</v>
      </c>
      <c r="B52">
        <v>2017</v>
      </c>
      <c r="C52">
        <v>731.41564052380818</v>
      </c>
      <c r="D52">
        <v>19.824770541897148</v>
      </c>
      <c r="E52">
        <v>242.2758179907828</v>
      </c>
      <c r="F52">
        <v>2.813643315838886</v>
      </c>
      <c r="G52" t="s">
        <v>14</v>
      </c>
      <c r="H52" s="2">
        <v>7.9667447756649246</v>
      </c>
      <c r="I52" t="s">
        <v>19</v>
      </c>
      <c r="J52">
        <v>156771.4551675987</v>
      </c>
      <c r="K52">
        <v>2563.440345699772</v>
      </c>
      <c r="L52">
        <v>6115.6662151544206</v>
      </c>
      <c r="M52" t="s">
        <v>20</v>
      </c>
    </row>
    <row r="53" spans="1:13" x14ac:dyDescent="0.3">
      <c r="A53" t="s">
        <v>73</v>
      </c>
      <c r="B53">
        <v>2015</v>
      </c>
      <c r="C53">
        <v>546.14610590890095</v>
      </c>
      <c r="D53">
        <v>24.11859795904876</v>
      </c>
      <c r="E53">
        <v>162.44105561785449</v>
      </c>
      <c r="F53">
        <v>2.0281012253076578</v>
      </c>
      <c r="G53" t="s">
        <v>18</v>
      </c>
      <c r="H53">
        <v>3.0555515160640718</v>
      </c>
      <c r="I53" t="s">
        <v>15</v>
      </c>
      <c r="J53">
        <v>59385.214703837519</v>
      </c>
      <c r="K53">
        <v>1725.815617443928</v>
      </c>
      <c r="L53">
        <v>3440.994165517624</v>
      </c>
      <c r="M53" t="s">
        <v>16</v>
      </c>
    </row>
    <row r="54" spans="1:13" x14ac:dyDescent="0.3">
      <c r="A54" t="s">
        <v>74</v>
      </c>
      <c r="B54">
        <v>2018</v>
      </c>
      <c r="C54">
        <v>508.47069876780188</v>
      </c>
      <c r="D54">
        <v>25.625384266637951</v>
      </c>
      <c r="E54">
        <v>145.22293019013691</v>
      </c>
      <c r="F54">
        <v>1.4899913895368431</v>
      </c>
      <c r="G54" t="s">
        <v>27</v>
      </c>
      <c r="H54">
        <v>2.1084521816931252</v>
      </c>
      <c r="I54" t="s">
        <v>23</v>
      </c>
      <c r="J54">
        <v>40642.314762484297</v>
      </c>
      <c r="K54">
        <v>1526.7288713782109</v>
      </c>
      <c r="L54">
        <v>2662.0518891344209</v>
      </c>
      <c r="M54" t="s">
        <v>24</v>
      </c>
    </row>
    <row r="55" spans="1:13" x14ac:dyDescent="0.3">
      <c r="A55" t="s">
        <v>75</v>
      </c>
      <c r="B55">
        <v>2016</v>
      </c>
      <c r="C55">
        <v>700.91176271906261</v>
      </c>
      <c r="D55">
        <v>23.15760505698788</v>
      </c>
      <c r="E55">
        <v>193.83407326515419</v>
      </c>
      <c r="F55">
        <v>2.56867559848558</v>
      </c>
      <c r="G55" t="s">
        <v>27</v>
      </c>
      <c r="H55">
        <v>4.9633622911006077</v>
      </c>
      <c r="I55" t="s">
        <v>15</v>
      </c>
      <c r="J55">
        <v>97200.471309436325</v>
      </c>
      <c r="K55">
        <v>2066.774512575822</v>
      </c>
      <c r="L55">
        <v>4703.0031925589856</v>
      </c>
      <c r="M55" t="s">
        <v>16</v>
      </c>
    </row>
    <row r="56" spans="1:13" x14ac:dyDescent="0.3">
      <c r="A56" t="s">
        <v>76</v>
      </c>
      <c r="B56">
        <v>2022</v>
      </c>
      <c r="C56">
        <v>578.89017588445654</v>
      </c>
      <c r="D56">
        <v>24.145643846384999</v>
      </c>
      <c r="E56">
        <v>130.93179447628029</v>
      </c>
      <c r="F56">
        <v>1.271570988169163</v>
      </c>
      <c r="G56" t="s">
        <v>14</v>
      </c>
      <c r="H56">
        <v>3.0729362553279729</v>
      </c>
      <c r="I56" t="s">
        <v>15</v>
      </c>
      <c r="J56">
        <v>60085.828612388199</v>
      </c>
      <c r="K56">
        <v>1372.896494171262</v>
      </c>
      <c r="L56">
        <v>4376.5738253019972</v>
      </c>
      <c r="M56" t="s">
        <v>16</v>
      </c>
    </row>
    <row r="57" spans="1:13" x14ac:dyDescent="0.3">
      <c r="A57" t="s">
        <v>77</v>
      </c>
      <c r="B57">
        <v>2018</v>
      </c>
      <c r="C57">
        <v>608.50126761429442</v>
      </c>
      <c r="D57">
        <v>23.428600913599801</v>
      </c>
      <c r="E57">
        <v>176.29880547588499</v>
      </c>
      <c r="F57">
        <v>1.7615622088740339</v>
      </c>
      <c r="G57" t="s">
        <v>27</v>
      </c>
      <c r="H57">
        <v>4.1988127074971597</v>
      </c>
      <c r="I57" t="s">
        <v>15</v>
      </c>
      <c r="J57">
        <v>82125.187984740653</v>
      </c>
      <c r="K57">
        <v>1851.066165202551</v>
      </c>
      <c r="L57">
        <v>4436.6424889925083</v>
      </c>
      <c r="M57" t="s">
        <v>16</v>
      </c>
    </row>
    <row r="58" spans="1:13" x14ac:dyDescent="0.3">
      <c r="A58" t="s">
        <v>78</v>
      </c>
      <c r="B58">
        <v>2016</v>
      </c>
      <c r="C58">
        <v>685.62337014954596</v>
      </c>
      <c r="D58">
        <v>21.14249850780941</v>
      </c>
      <c r="E58">
        <v>196.16550041172329</v>
      </c>
      <c r="F58">
        <v>2.3855705880983851</v>
      </c>
      <c r="G58" t="s">
        <v>18</v>
      </c>
      <c r="H58" s="2">
        <v>6.4650231383393741</v>
      </c>
      <c r="I58" t="s">
        <v>19</v>
      </c>
      <c r="J58">
        <v>127219.5292332653</v>
      </c>
      <c r="K58">
        <v>2080.9335335221522</v>
      </c>
      <c r="L58">
        <v>6113.5796595067486</v>
      </c>
      <c r="M58" t="s">
        <v>20</v>
      </c>
    </row>
    <row r="59" spans="1:13" x14ac:dyDescent="0.3">
      <c r="A59" t="s">
        <v>79</v>
      </c>
      <c r="B59">
        <v>2020</v>
      </c>
      <c r="C59">
        <v>679.7583761906385</v>
      </c>
      <c r="D59">
        <v>20.94308445848727</v>
      </c>
      <c r="E59">
        <v>162.92565690232411</v>
      </c>
      <c r="F59">
        <v>2.814788315550603</v>
      </c>
      <c r="G59" t="s">
        <v>18</v>
      </c>
      <c r="H59" s="2">
        <v>6.3256395455127752</v>
      </c>
      <c r="I59" t="s">
        <v>19</v>
      </c>
      <c r="J59">
        <v>124742.7949254547</v>
      </c>
      <c r="K59">
        <v>1769.9959848007711</v>
      </c>
      <c r="L59">
        <v>7047.6315198814218</v>
      </c>
      <c r="M59" t="s">
        <v>20</v>
      </c>
    </row>
    <row r="60" spans="1:13" x14ac:dyDescent="0.3">
      <c r="A60" t="s">
        <v>80</v>
      </c>
      <c r="B60">
        <v>2020</v>
      </c>
      <c r="C60">
        <v>615.6204976082297</v>
      </c>
      <c r="D60">
        <v>23.618514310389511</v>
      </c>
      <c r="E60">
        <v>189.55164788796199</v>
      </c>
      <c r="F60">
        <v>1.5323088529216029</v>
      </c>
      <c r="G60" t="s">
        <v>27</v>
      </c>
      <c r="H60">
        <v>3.8483647511143348</v>
      </c>
      <c r="I60" t="s">
        <v>15</v>
      </c>
      <c r="J60">
        <v>74995.163100761012</v>
      </c>
      <c r="K60">
        <v>1972.1319215256999</v>
      </c>
      <c r="L60">
        <v>3802.7457637186121</v>
      </c>
      <c r="M60" t="s">
        <v>16</v>
      </c>
    </row>
    <row r="61" spans="1:13" x14ac:dyDescent="0.3">
      <c r="A61" t="s">
        <v>81</v>
      </c>
      <c r="B61">
        <v>2024</v>
      </c>
      <c r="C61">
        <v>610.74243421092297</v>
      </c>
      <c r="D61">
        <v>24.10561752390084</v>
      </c>
      <c r="E61">
        <v>219.6782746045524</v>
      </c>
      <c r="F61">
        <v>2.3616275802932978</v>
      </c>
      <c r="G61" t="s">
        <v>27</v>
      </c>
      <c r="H61">
        <v>5.2552413833293956</v>
      </c>
      <c r="I61" t="s">
        <v>19</v>
      </c>
      <c r="J61">
        <v>102789.9635415277</v>
      </c>
      <c r="K61">
        <v>2314.8641250601891</v>
      </c>
      <c r="L61">
        <v>4440.431834799595</v>
      </c>
      <c r="M61" t="s">
        <v>20</v>
      </c>
    </row>
    <row r="62" spans="1:13" x14ac:dyDescent="0.3">
      <c r="A62" t="s">
        <v>82</v>
      </c>
      <c r="B62">
        <v>2018</v>
      </c>
      <c r="C62">
        <v>665.37379347664319</v>
      </c>
      <c r="D62">
        <v>23.546850320724079</v>
      </c>
      <c r="E62">
        <v>167.57462925863749</v>
      </c>
      <c r="F62">
        <v>2.2825162174302882</v>
      </c>
      <c r="G62" t="s">
        <v>14</v>
      </c>
      <c r="H62">
        <v>5.0528844610325603</v>
      </c>
      <c r="I62" t="s">
        <v>19</v>
      </c>
      <c r="J62">
        <v>99267.817117193306</v>
      </c>
      <c r="K62">
        <v>1789.8721034578889</v>
      </c>
      <c r="L62">
        <v>5546.0843780634304</v>
      </c>
      <c r="M62" t="s">
        <v>20</v>
      </c>
    </row>
    <row r="63" spans="1:13" x14ac:dyDescent="0.3">
      <c r="A63" t="s">
        <v>83</v>
      </c>
      <c r="B63">
        <v>2020</v>
      </c>
      <c r="C63">
        <v>642.85215330809729</v>
      </c>
      <c r="D63">
        <v>20.598860609756532</v>
      </c>
      <c r="E63">
        <v>199.69864127772229</v>
      </c>
      <c r="F63">
        <v>2.3037147998843008</v>
      </c>
      <c r="G63" t="s">
        <v>27</v>
      </c>
      <c r="H63">
        <v>5.8179957091153716</v>
      </c>
      <c r="I63" t="s">
        <v>19</v>
      </c>
      <c r="J63">
        <v>114247.74202953601</v>
      </c>
      <c r="K63">
        <v>2112.172152771438</v>
      </c>
      <c r="L63">
        <v>5409.0165841656644</v>
      </c>
      <c r="M63" t="s">
        <v>20</v>
      </c>
    </row>
    <row r="64" spans="1:13" x14ac:dyDescent="0.3">
      <c r="A64" t="s">
        <v>84</v>
      </c>
      <c r="B64">
        <v>2016</v>
      </c>
      <c r="C64">
        <v>615.6204976082297</v>
      </c>
      <c r="D64">
        <v>22.256996935235438</v>
      </c>
      <c r="E64">
        <v>145.66261143426129</v>
      </c>
      <c r="F64">
        <v>1.9842138301347709</v>
      </c>
      <c r="G64" t="s">
        <v>14</v>
      </c>
      <c r="H64">
        <v>3.5027709116335051</v>
      </c>
      <c r="I64" t="s">
        <v>15</v>
      </c>
      <c r="J64">
        <v>68499.581426820747</v>
      </c>
      <c r="K64">
        <v>1555.836805849352</v>
      </c>
      <c r="L64">
        <v>4402.7484868135589</v>
      </c>
      <c r="M64" t="s">
        <v>16</v>
      </c>
    </row>
    <row r="65" spans="1:13" x14ac:dyDescent="0.3">
      <c r="A65" t="s">
        <v>85</v>
      </c>
      <c r="B65">
        <v>2024</v>
      </c>
      <c r="C65">
        <v>583.53472358518923</v>
      </c>
      <c r="D65">
        <v>22.033904118052391</v>
      </c>
      <c r="E65">
        <v>240.9397778967988</v>
      </c>
      <c r="F65">
        <v>2.2633118000940011</v>
      </c>
      <c r="G65" t="s">
        <v>14</v>
      </c>
      <c r="H65">
        <v>5.5392250853632632</v>
      </c>
      <c r="I65" t="s">
        <v>19</v>
      </c>
      <c r="J65">
        <v>108261.9383382926</v>
      </c>
      <c r="K65">
        <v>2522.5633689726869</v>
      </c>
      <c r="L65">
        <v>4291.7430606463686</v>
      </c>
      <c r="M65" t="s">
        <v>20</v>
      </c>
    </row>
    <row r="66" spans="1:13" x14ac:dyDescent="0.3">
      <c r="A66" t="s">
        <v>86</v>
      </c>
      <c r="B66">
        <v>2016</v>
      </c>
      <c r="C66">
        <v>750</v>
      </c>
      <c r="D66">
        <v>18.482094535220941</v>
      </c>
      <c r="E66">
        <v>250</v>
      </c>
      <c r="F66">
        <v>3</v>
      </c>
      <c r="G66" t="s">
        <v>18</v>
      </c>
      <c r="H66" s="2">
        <v>7.8733571496500554</v>
      </c>
      <c r="I66" t="s">
        <v>19</v>
      </c>
      <c r="J66">
        <v>154817.14299300109</v>
      </c>
      <c r="K66">
        <v>2650</v>
      </c>
      <c r="L66">
        <v>5842.156339358532</v>
      </c>
      <c r="M66" t="s">
        <v>20</v>
      </c>
    </row>
    <row r="67" spans="1:13" x14ac:dyDescent="0.3">
      <c r="A67" t="s">
        <v>87</v>
      </c>
      <c r="B67">
        <v>2024</v>
      </c>
      <c r="C67">
        <v>615.6204976082297</v>
      </c>
      <c r="D67">
        <v>24.412927347587338</v>
      </c>
      <c r="E67">
        <v>215.28699969723331</v>
      </c>
      <c r="F67">
        <v>1.8892305261236439</v>
      </c>
      <c r="G67" t="s">
        <v>18</v>
      </c>
      <c r="H67">
        <v>4.9204529177567302</v>
      </c>
      <c r="I67" t="s">
        <v>15</v>
      </c>
      <c r="J67">
        <v>96161.726831856096</v>
      </c>
      <c r="K67">
        <v>2247.3315232785149</v>
      </c>
      <c r="L67">
        <v>4278.9292917304319</v>
      </c>
      <c r="M67" t="s">
        <v>16</v>
      </c>
    </row>
    <row r="68" spans="1:13" x14ac:dyDescent="0.3">
      <c r="A68" t="s">
        <v>88</v>
      </c>
      <c r="B68">
        <v>2018</v>
      </c>
      <c r="C68">
        <v>739.84507235297679</v>
      </c>
      <c r="D68">
        <v>20.18549860066193</v>
      </c>
      <c r="E68">
        <v>241.8490581382332</v>
      </c>
      <c r="F68">
        <v>2.6069041827402408</v>
      </c>
      <c r="G68" t="s">
        <v>18</v>
      </c>
      <c r="H68" s="2">
        <v>7.4365927263113241</v>
      </c>
      <c r="I68" t="s">
        <v>19</v>
      </c>
      <c r="J68">
        <v>146183.0187357071</v>
      </c>
      <c r="K68">
        <v>2548.8357905193452</v>
      </c>
      <c r="L68">
        <v>5735.2858618609253</v>
      </c>
      <c r="M68" t="s">
        <v>20</v>
      </c>
    </row>
    <row r="69" spans="1:13" x14ac:dyDescent="0.3">
      <c r="A69" t="s">
        <v>89</v>
      </c>
      <c r="B69">
        <v>2022</v>
      </c>
      <c r="C69">
        <v>592.16727312904686</v>
      </c>
      <c r="D69">
        <v>23.388348840674649</v>
      </c>
      <c r="E69">
        <v>212.61120511491609</v>
      </c>
      <c r="F69">
        <v>2.1588330941093359</v>
      </c>
      <c r="G69" t="s">
        <v>18</v>
      </c>
      <c r="H69">
        <v>4.6063661930625717</v>
      </c>
      <c r="I69" t="s">
        <v>15</v>
      </c>
      <c r="J69">
        <v>89893.270155396807</v>
      </c>
      <c r="K69">
        <v>2234.053705854627</v>
      </c>
      <c r="L69">
        <v>4023.7739101714451</v>
      </c>
      <c r="M69" t="s">
        <v>16</v>
      </c>
    </row>
    <row r="70" spans="1:13" x14ac:dyDescent="0.3">
      <c r="A70" t="s">
        <v>90</v>
      </c>
      <c r="B70">
        <v>2021</v>
      </c>
      <c r="C70">
        <v>492.23131965926439</v>
      </c>
      <c r="D70">
        <v>22.893839249221081</v>
      </c>
      <c r="E70">
        <v>176.71908952440941</v>
      </c>
      <c r="F70">
        <v>1.910649087727641</v>
      </c>
      <c r="G70" t="s">
        <v>27</v>
      </c>
      <c r="H70">
        <v>4.1004704461680541</v>
      </c>
      <c r="I70" t="s">
        <v>15</v>
      </c>
      <c r="J70">
        <v>80146.685573730603</v>
      </c>
      <c r="K70">
        <v>1862.7233496304771</v>
      </c>
      <c r="L70">
        <v>4302.661776888659</v>
      </c>
      <c r="M70" t="s">
        <v>16</v>
      </c>
    </row>
    <row r="71" spans="1:13" x14ac:dyDescent="0.3">
      <c r="A71" t="s">
        <v>91</v>
      </c>
      <c r="B71">
        <v>2023</v>
      </c>
      <c r="C71">
        <v>710.3135301350668</v>
      </c>
      <c r="D71">
        <v>19.348176672269901</v>
      </c>
      <c r="E71">
        <v>237.25728077264969</v>
      </c>
      <c r="F71">
        <v>2.4075611030458188</v>
      </c>
      <c r="G71" t="s">
        <v>14</v>
      </c>
      <c r="H71">
        <v>5.8706201721833891</v>
      </c>
      <c r="I71" t="s">
        <v>19</v>
      </c>
      <c r="J71">
        <v>114919.452580789</v>
      </c>
      <c r="K71">
        <v>2492.950862878788</v>
      </c>
      <c r="L71">
        <v>4609.7760807079567</v>
      </c>
      <c r="M71" t="s">
        <v>20</v>
      </c>
    </row>
    <row r="72" spans="1:13" x14ac:dyDescent="0.3">
      <c r="A72" t="s">
        <v>92</v>
      </c>
      <c r="B72">
        <v>2022</v>
      </c>
      <c r="C72">
        <v>654.89930248841529</v>
      </c>
      <c r="D72">
        <v>20.186125099474779</v>
      </c>
      <c r="E72">
        <v>209.78002822985431</v>
      </c>
      <c r="F72">
        <v>2.2761261074869772</v>
      </c>
      <c r="G72" t="s">
        <v>27</v>
      </c>
      <c r="H72" s="2">
        <v>6.0135443579785974</v>
      </c>
      <c r="I72" t="s">
        <v>19</v>
      </c>
      <c r="J72">
        <v>118059.2805718991</v>
      </c>
      <c r="K72">
        <v>2211.6065876728921</v>
      </c>
      <c r="L72">
        <v>5338.168245199704</v>
      </c>
      <c r="M72" t="s">
        <v>20</v>
      </c>
    </row>
    <row r="73" spans="1:13" x14ac:dyDescent="0.3">
      <c r="A73" t="s">
        <v>93</v>
      </c>
      <c r="B73">
        <v>2019</v>
      </c>
      <c r="C73">
        <v>750</v>
      </c>
      <c r="D73">
        <v>19.733985403446891</v>
      </c>
      <c r="E73">
        <v>221.1340127363203</v>
      </c>
      <c r="F73">
        <v>3</v>
      </c>
      <c r="G73" t="s">
        <v>18</v>
      </c>
      <c r="H73" s="2">
        <v>7.1850053904314182</v>
      </c>
      <c r="I73" t="s">
        <v>19</v>
      </c>
      <c r="J73">
        <v>141338.76768126519</v>
      </c>
      <c r="K73">
        <v>2361.340127363203</v>
      </c>
      <c r="L73">
        <v>5985.5319461788622</v>
      </c>
      <c r="M73" t="s">
        <v>20</v>
      </c>
    </row>
    <row r="74" spans="1:13" x14ac:dyDescent="0.3">
      <c r="A74" t="s">
        <v>94</v>
      </c>
      <c r="B74">
        <v>2016</v>
      </c>
      <c r="C74">
        <v>621.83623865453137</v>
      </c>
      <c r="D74">
        <v>21.179240348674611</v>
      </c>
      <c r="E74">
        <v>199.61484800381379</v>
      </c>
      <c r="F74">
        <v>1.221621636676762</v>
      </c>
      <c r="G74" t="s">
        <v>27</v>
      </c>
      <c r="H74">
        <v>3.3811116094493321</v>
      </c>
      <c r="I74" t="s">
        <v>15</v>
      </c>
      <c r="J74">
        <v>65565.002627114663</v>
      </c>
      <c r="K74">
        <v>2057.2295618719768</v>
      </c>
      <c r="L74">
        <v>3187.0532993631382</v>
      </c>
      <c r="M74" t="s">
        <v>16</v>
      </c>
    </row>
    <row r="75" spans="1:13" x14ac:dyDescent="0.3">
      <c r="A75" t="s">
        <v>95</v>
      </c>
      <c r="B75">
        <v>2019</v>
      </c>
      <c r="C75">
        <v>574.56487020740963</v>
      </c>
      <c r="D75">
        <v>23.618620590342871</v>
      </c>
      <c r="E75">
        <v>193.24228002373189</v>
      </c>
      <c r="F75">
        <v>1.709584684364619</v>
      </c>
      <c r="G75" t="s">
        <v>14</v>
      </c>
      <c r="H75">
        <v>4.9951602793085144</v>
      </c>
      <c r="I75" t="s">
        <v>15</v>
      </c>
      <c r="J75">
        <v>97885.303551714736</v>
      </c>
      <c r="K75">
        <v>2017.9020344555499</v>
      </c>
      <c r="L75">
        <v>4850.8451788208422</v>
      </c>
      <c r="M75" t="s">
        <v>16</v>
      </c>
    </row>
    <row r="76" spans="1:13" x14ac:dyDescent="0.3">
      <c r="A76" t="s">
        <v>96</v>
      </c>
      <c r="B76">
        <v>2022</v>
      </c>
      <c r="C76">
        <v>598.06510335963162</v>
      </c>
      <c r="D76">
        <v>24.310534508558199</v>
      </c>
      <c r="E76">
        <v>183.87447424618381</v>
      </c>
      <c r="F76">
        <v>2.480157825066367</v>
      </c>
      <c r="G76" t="s">
        <v>27</v>
      </c>
      <c r="H76">
        <v>5.4320251952550986</v>
      </c>
      <c r="I76" t="s">
        <v>19</v>
      </c>
      <c r="J76">
        <v>106677.75127138681</v>
      </c>
      <c r="K76">
        <v>1962.752633715156</v>
      </c>
      <c r="L76">
        <v>5435.109317339904</v>
      </c>
      <c r="M76" t="s">
        <v>20</v>
      </c>
    </row>
    <row r="77" spans="1:13" x14ac:dyDescent="0.3">
      <c r="A77" t="s">
        <v>97</v>
      </c>
      <c r="B77">
        <v>2024</v>
      </c>
      <c r="C77">
        <v>630.64658603288387</v>
      </c>
      <c r="D77">
        <v>18</v>
      </c>
      <c r="E77">
        <v>205.76964865966031</v>
      </c>
      <c r="F77">
        <v>2.8240676920672501</v>
      </c>
      <c r="G77" t="s">
        <v>27</v>
      </c>
      <c r="H77" s="2">
        <v>6.6113240858378539</v>
      </c>
      <c r="I77" t="s">
        <v>19</v>
      </c>
      <c r="J77">
        <v>130027.5818455571</v>
      </c>
      <c r="K77">
        <v>2198.8998711999652</v>
      </c>
      <c r="L77">
        <v>5913.3016263537083</v>
      </c>
      <c r="M77" t="s">
        <v>20</v>
      </c>
    </row>
    <row r="78" spans="1:13" x14ac:dyDescent="0.3">
      <c r="A78" t="s">
        <v>98</v>
      </c>
      <c r="B78">
        <v>2023</v>
      </c>
      <c r="C78">
        <v>419.62280916422208</v>
      </c>
      <c r="D78">
        <v>23.07264838532144</v>
      </c>
      <c r="E78">
        <v>124.273850861993</v>
      </c>
      <c r="F78">
        <v>1.312885905737124</v>
      </c>
      <c r="G78" t="s">
        <v>18</v>
      </c>
      <c r="H78">
        <v>2.261622630526603</v>
      </c>
      <c r="I78" t="s">
        <v>23</v>
      </c>
      <c r="J78">
        <v>43924.069806625259</v>
      </c>
      <c r="K78">
        <v>1308.382803906786</v>
      </c>
      <c r="L78">
        <v>3357.126803827558</v>
      </c>
      <c r="M78" t="s">
        <v>24</v>
      </c>
    </row>
    <row r="79" spans="1:13" x14ac:dyDescent="0.3">
      <c r="A79" t="s">
        <v>99</v>
      </c>
      <c r="B79">
        <v>2023</v>
      </c>
      <c r="C79">
        <v>727.46065033675222</v>
      </c>
      <c r="D79">
        <v>18.385364865369649</v>
      </c>
      <c r="E79">
        <v>250</v>
      </c>
      <c r="F79">
        <v>2.903396541174172</v>
      </c>
      <c r="G79" t="s">
        <v>27</v>
      </c>
      <c r="H79" s="2">
        <v>7.9673030647840459</v>
      </c>
      <c r="I79" t="s">
        <v>19</v>
      </c>
      <c r="J79">
        <v>156700.8914686222</v>
      </c>
      <c r="K79">
        <v>2645.169827058709</v>
      </c>
      <c r="L79">
        <v>5924.0389734395794</v>
      </c>
      <c r="M79" t="s">
        <v>20</v>
      </c>
    </row>
    <row r="80" spans="1:13" x14ac:dyDescent="0.3">
      <c r="A80" t="s">
        <v>100</v>
      </c>
      <c r="B80">
        <v>2015</v>
      </c>
      <c r="C80">
        <v>683.04779540691061</v>
      </c>
      <c r="D80">
        <v>21.101544771615529</v>
      </c>
      <c r="E80">
        <v>188.39150028307679</v>
      </c>
      <c r="F80">
        <v>2.1568726024901421</v>
      </c>
      <c r="G80" t="s">
        <v>14</v>
      </c>
      <c r="H80">
        <v>4.8196670839456566</v>
      </c>
      <c r="I80" t="s">
        <v>15</v>
      </c>
      <c r="J80">
        <v>94401.583045957872</v>
      </c>
      <c r="K80">
        <v>1991.7586329552751</v>
      </c>
      <c r="L80">
        <v>4739.6095834106854</v>
      </c>
      <c r="M80" t="s">
        <v>16</v>
      </c>
    </row>
    <row r="81" spans="1:13" x14ac:dyDescent="0.3">
      <c r="A81" t="s">
        <v>101</v>
      </c>
      <c r="B81">
        <v>2023</v>
      </c>
      <c r="C81">
        <v>465.139221241173</v>
      </c>
      <c r="D81">
        <v>23.794657087271819</v>
      </c>
      <c r="E81">
        <v>214.90971797207689</v>
      </c>
      <c r="F81">
        <v>2.1654247300047822</v>
      </c>
      <c r="G81" t="s">
        <v>14</v>
      </c>
      <c r="H81">
        <v>3.6773620507805518</v>
      </c>
      <c r="I81" t="s">
        <v>15</v>
      </c>
      <c r="J81">
        <v>71289.87259939003</v>
      </c>
      <c r="K81">
        <v>2257.3684162210079</v>
      </c>
      <c r="L81">
        <v>3158.0964846993929</v>
      </c>
      <c r="M81" t="s">
        <v>16</v>
      </c>
    </row>
    <row r="82" spans="1:13" x14ac:dyDescent="0.3">
      <c r="A82" t="s">
        <v>102</v>
      </c>
      <c r="B82">
        <v>2021</v>
      </c>
      <c r="C82">
        <v>750</v>
      </c>
      <c r="D82">
        <v>18.766283778166901</v>
      </c>
      <c r="E82">
        <v>250</v>
      </c>
      <c r="F82">
        <v>3</v>
      </c>
      <c r="G82" t="s">
        <v>18</v>
      </c>
      <c r="H82" s="2">
        <v>7.3009641335975539</v>
      </c>
      <c r="I82" t="s">
        <v>19</v>
      </c>
      <c r="J82">
        <v>143369.28267195111</v>
      </c>
      <c r="K82">
        <v>2650</v>
      </c>
      <c r="L82">
        <v>5410.1616102623047</v>
      </c>
      <c r="M82" t="s">
        <v>20</v>
      </c>
    </row>
    <row r="83" spans="1:13" x14ac:dyDescent="0.3">
      <c r="A83" t="s">
        <v>103</v>
      </c>
      <c r="B83">
        <v>2023</v>
      </c>
      <c r="C83">
        <v>722.19315086332131</v>
      </c>
      <c r="D83">
        <v>18.356381416535811</v>
      </c>
      <c r="E83">
        <v>226.76112466533851</v>
      </c>
      <c r="F83">
        <v>2.0300485894151041</v>
      </c>
      <c r="G83" t="s">
        <v>14</v>
      </c>
      <c r="H83" s="2">
        <v>6.4863126433844833</v>
      </c>
      <c r="I83" t="s">
        <v>19</v>
      </c>
      <c r="J83">
        <v>127357.1391915655</v>
      </c>
      <c r="K83">
        <v>2369.1136761241401</v>
      </c>
      <c r="L83">
        <v>5375.729348703996</v>
      </c>
      <c r="M83" t="s">
        <v>20</v>
      </c>
    </row>
    <row r="84" spans="1:13" x14ac:dyDescent="0.3">
      <c r="A84" t="s">
        <v>104</v>
      </c>
      <c r="B84">
        <v>2022</v>
      </c>
      <c r="C84">
        <v>750</v>
      </c>
      <c r="D84">
        <v>20.284570657588091</v>
      </c>
      <c r="E84">
        <v>250</v>
      </c>
      <c r="F84">
        <v>2.7863336773953482</v>
      </c>
      <c r="G84" t="s">
        <v>14</v>
      </c>
      <c r="H84" s="2">
        <v>7.7184310821437192</v>
      </c>
      <c r="I84" t="s">
        <v>19</v>
      </c>
      <c r="J84">
        <v>151729.3049590046</v>
      </c>
      <c r="K84">
        <v>2639.316683869768</v>
      </c>
      <c r="L84">
        <v>5748.8101328006996</v>
      </c>
      <c r="M84" t="s">
        <v>20</v>
      </c>
    </row>
    <row r="85" spans="1:13" x14ac:dyDescent="0.3">
      <c r="A85" t="s">
        <v>105</v>
      </c>
      <c r="B85">
        <v>2015</v>
      </c>
      <c r="C85">
        <v>610.98062321322743</v>
      </c>
      <c r="D85">
        <v>23.716147622835422</v>
      </c>
      <c r="E85">
        <v>164.79926254604311</v>
      </c>
      <c r="F85">
        <v>1.6006248423617611</v>
      </c>
      <c r="G85" t="s">
        <v>14</v>
      </c>
      <c r="H85">
        <v>3.9845018280230819</v>
      </c>
      <c r="I85" t="s">
        <v>15</v>
      </c>
      <c r="J85">
        <v>77962.012692883116</v>
      </c>
      <c r="K85">
        <v>1728.023867578519</v>
      </c>
      <c r="L85">
        <v>4511.6282335921278</v>
      </c>
      <c r="M85" t="s">
        <v>16</v>
      </c>
    </row>
    <row r="86" spans="1:13" x14ac:dyDescent="0.3">
      <c r="A86" t="s">
        <v>106</v>
      </c>
      <c r="B86">
        <v>2022</v>
      </c>
      <c r="C86">
        <v>577.38971436695942</v>
      </c>
      <c r="D86">
        <v>20.514649786641421</v>
      </c>
      <c r="E86">
        <v>162.59034268580649</v>
      </c>
      <c r="F86">
        <v>2.649390154326448</v>
      </c>
      <c r="G86" t="s">
        <v>18</v>
      </c>
      <c r="H86">
        <v>5.31658980101294</v>
      </c>
      <c r="I86" t="s">
        <v>19</v>
      </c>
      <c r="J86">
        <v>104573.42308568439</v>
      </c>
      <c r="K86">
        <v>1758.372934574387</v>
      </c>
      <c r="L86">
        <v>5947.1697402460486</v>
      </c>
      <c r="M86" t="s">
        <v>20</v>
      </c>
    </row>
    <row r="87" spans="1:13" x14ac:dyDescent="0.3">
      <c r="A87" t="s">
        <v>107</v>
      </c>
      <c r="B87">
        <v>2022</v>
      </c>
      <c r="C87">
        <v>675.80536522222485</v>
      </c>
      <c r="D87">
        <v>23.465344153209941</v>
      </c>
      <c r="E87">
        <v>182.09124163022449</v>
      </c>
      <c r="F87">
        <v>1.453659883725761</v>
      </c>
      <c r="G87" t="s">
        <v>27</v>
      </c>
      <c r="H87">
        <v>5.4337548150250301</v>
      </c>
      <c r="I87" t="s">
        <v>19</v>
      </c>
      <c r="J87">
        <v>106781.5008900121</v>
      </c>
      <c r="K87">
        <v>1893.5954104885329</v>
      </c>
      <c r="L87">
        <v>5639.0874364478559</v>
      </c>
      <c r="M87" t="s">
        <v>20</v>
      </c>
    </row>
    <row r="88" spans="1:13" x14ac:dyDescent="0.3">
      <c r="A88" t="s">
        <v>108</v>
      </c>
      <c r="B88">
        <v>2017</v>
      </c>
      <c r="C88">
        <v>717.37413164840848</v>
      </c>
      <c r="D88">
        <v>18</v>
      </c>
      <c r="E88">
        <v>250</v>
      </c>
      <c r="F88">
        <v>3</v>
      </c>
      <c r="G88" t="s">
        <v>18</v>
      </c>
      <c r="H88" s="2">
        <v>7.8819895022962738</v>
      </c>
      <c r="I88" t="s">
        <v>19</v>
      </c>
      <c r="J88">
        <v>154989.7900459255</v>
      </c>
      <c r="K88">
        <v>2650</v>
      </c>
      <c r="L88">
        <v>5848.671322487754</v>
      </c>
      <c r="M88" t="s">
        <v>20</v>
      </c>
    </row>
    <row r="89" spans="1:13" x14ac:dyDescent="0.3">
      <c r="A89" t="s">
        <v>109</v>
      </c>
      <c r="B89">
        <v>2015</v>
      </c>
      <c r="C89">
        <v>400</v>
      </c>
      <c r="D89">
        <v>23.072142304895738</v>
      </c>
      <c r="E89">
        <v>141.52562435726659</v>
      </c>
      <c r="F89">
        <v>1.18923113748578</v>
      </c>
      <c r="G89" t="s">
        <v>27</v>
      </c>
      <c r="H89">
        <v>2.4520775360367688</v>
      </c>
      <c r="I89" t="s">
        <v>23</v>
      </c>
      <c r="J89">
        <v>47566.832920288427</v>
      </c>
      <c r="K89">
        <v>1474.7178004469549</v>
      </c>
      <c r="L89">
        <v>3225.487134275585</v>
      </c>
      <c r="M89" t="s">
        <v>24</v>
      </c>
    </row>
    <row r="90" spans="1:13" x14ac:dyDescent="0.3">
      <c r="A90" t="s">
        <v>110</v>
      </c>
      <c r="B90">
        <v>2022</v>
      </c>
      <c r="C90">
        <v>570.61611495070372</v>
      </c>
      <c r="D90">
        <v>23.482540089977739</v>
      </c>
      <c r="E90">
        <v>188.3792224349572</v>
      </c>
      <c r="F90">
        <v>2.1896157360277582</v>
      </c>
      <c r="G90" t="s">
        <v>14</v>
      </c>
      <c r="H90">
        <v>3.8341821157230909</v>
      </c>
      <c r="I90" t="s">
        <v>15</v>
      </c>
      <c r="J90">
        <v>74690.369303310858</v>
      </c>
      <c r="K90">
        <v>1993.27301115096</v>
      </c>
      <c r="L90">
        <v>3747.1218887463378</v>
      </c>
      <c r="M90" t="s">
        <v>16</v>
      </c>
    </row>
    <row r="91" spans="1:13" x14ac:dyDescent="0.3">
      <c r="A91" t="s">
        <v>111</v>
      </c>
      <c r="B91">
        <v>2017</v>
      </c>
      <c r="C91">
        <v>495.40875905652842</v>
      </c>
      <c r="D91">
        <v>24.597903701206409</v>
      </c>
      <c r="E91">
        <v>156.48521537754451</v>
      </c>
      <c r="F91">
        <v>1.9332698354082369</v>
      </c>
      <c r="G91" t="s">
        <v>18</v>
      </c>
      <c r="H91">
        <v>3.1454661869020759</v>
      </c>
      <c r="I91" t="s">
        <v>15</v>
      </c>
      <c r="J91">
        <v>61247.808092495659</v>
      </c>
      <c r="K91">
        <v>1661.5156455458571</v>
      </c>
      <c r="L91">
        <v>3686.2612914110691</v>
      </c>
      <c r="M91" t="s">
        <v>16</v>
      </c>
    </row>
    <row r="92" spans="1:13" x14ac:dyDescent="0.3">
      <c r="A92" t="s">
        <v>112</v>
      </c>
      <c r="B92">
        <v>2017</v>
      </c>
      <c r="C92">
        <v>625.91548160030254</v>
      </c>
      <c r="D92">
        <v>24.284313911652092</v>
      </c>
      <c r="E92">
        <v>182.6641159193772</v>
      </c>
      <c r="F92">
        <v>1.7380423771170519</v>
      </c>
      <c r="G92" t="s">
        <v>18</v>
      </c>
      <c r="H92">
        <v>3.6108491413409411</v>
      </c>
      <c r="I92" t="s">
        <v>15</v>
      </c>
      <c r="J92">
        <v>70303.439548769195</v>
      </c>
      <c r="K92">
        <v>1913.543278049624</v>
      </c>
      <c r="L92">
        <v>3673.992658291264</v>
      </c>
      <c r="M92" t="s">
        <v>16</v>
      </c>
    </row>
    <row r="93" spans="1:13" x14ac:dyDescent="0.3">
      <c r="A93" t="s">
        <v>113</v>
      </c>
      <c r="B93">
        <v>2015</v>
      </c>
      <c r="C93">
        <v>600.56864118923693</v>
      </c>
      <c r="D93">
        <v>22.904927632906361</v>
      </c>
      <c r="E93">
        <v>222.1134184673713</v>
      </c>
      <c r="F93">
        <v>1.5609828430545529</v>
      </c>
      <c r="G93" t="s">
        <v>27</v>
      </c>
      <c r="H93">
        <v>4.9116792456578944</v>
      </c>
      <c r="I93" t="s">
        <v>15</v>
      </c>
      <c r="J93">
        <v>95934.401586331442</v>
      </c>
      <c r="K93">
        <v>2299.1833268264409</v>
      </c>
      <c r="L93">
        <v>4172.542505288151</v>
      </c>
      <c r="M93" t="s">
        <v>16</v>
      </c>
    </row>
    <row r="94" spans="1:13" x14ac:dyDescent="0.3">
      <c r="A94" t="s">
        <v>114</v>
      </c>
      <c r="B94">
        <v>2019</v>
      </c>
      <c r="C94">
        <v>587.61069460846772</v>
      </c>
      <c r="D94">
        <v>23.479035589661169</v>
      </c>
      <c r="E94">
        <v>176.8733555358651</v>
      </c>
      <c r="F94">
        <v>1.6516210311008019</v>
      </c>
      <c r="G94" t="s">
        <v>18</v>
      </c>
      <c r="H94">
        <v>4.2361212025642958</v>
      </c>
      <c r="I94" t="s">
        <v>15</v>
      </c>
      <c r="J94">
        <v>82871.109444372225</v>
      </c>
      <c r="K94">
        <v>1851.314606913691</v>
      </c>
      <c r="L94">
        <v>4476.3385507191479</v>
      </c>
      <c r="M94" t="s">
        <v>16</v>
      </c>
    </row>
    <row r="95" spans="1:13" x14ac:dyDescent="0.3">
      <c r="A95" t="s">
        <v>115</v>
      </c>
      <c r="B95">
        <v>2024</v>
      </c>
      <c r="C95">
        <v>610.56548884471351</v>
      </c>
      <c r="D95">
        <v>23.253054461102721</v>
      </c>
      <c r="E95">
        <v>193.00569579028809</v>
      </c>
      <c r="F95">
        <v>1.7257291772836389</v>
      </c>
      <c r="G95" t="s">
        <v>27</v>
      </c>
      <c r="H95">
        <v>4.368148800856833</v>
      </c>
      <c r="I95" t="s">
        <v>15</v>
      </c>
      <c r="J95">
        <v>85346.632600369601</v>
      </c>
      <c r="K95">
        <v>2016.343416767063</v>
      </c>
      <c r="L95">
        <v>4232.7428894633204</v>
      </c>
      <c r="M95" t="s">
        <v>16</v>
      </c>
    </row>
    <row r="96" spans="1:13" x14ac:dyDescent="0.3">
      <c r="A96" t="s">
        <v>116</v>
      </c>
      <c r="B96">
        <v>2021</v>
      </c>
      <c r="C96">
        <v>695.73591754648783</v>
      </c>
      <c r="D96">
        <v>18.307770744090419</v>
      </c>
      <c r="E96">
        <v>197.37824152020539</v>
      </c>
      <c r="F96">
        <v>2.309963200525794</v>
      </c>
      <c r="G96" t="s">
        <v>27</v>
      </c>
      <c r="H96" s="2">
        <v>7.0652788443578682</v>
      </c>
      <c r="I96" t="s">
        <v>19</v>
      </c>
      <c r="J96">
        <v>139216.29631192901</v>
      </c>
      <c r="K96">
        <v>2089.280575228343</v>
      </c>
      <c r="L96">
        <v>6663.3604869807241</v>
      </c>
      <c r="M96" t="s">
        <v>20</v>
      </c>
    </row>
    <row r="97" spans="1:13" x14ac:dyDescent="0.3">
      <c r="A97" t="s">
        <v>117</v>
      </c>
      <c r="B97">
        <v>2024</v>
      </c>
      <c r="C97">
        <v>615.6204976082297</v>
      </c>
      <c r="D97">
        <v>18</v>
      </c>
      <c r="E97">
        <v>239.64901434140751</v>
      </c>
      <c r="F97">
        <v>3</v>
      </c>
      <c r="G97" t="s">
        <v>27</v>
      </c>
      <c r="H97" s="2">
        <v>7.5801010088649914</v>
      </c>
      <c r="I97" t="s">
        <v>19</v>
      </c>
      <c r="J97">
        <v>149055.53003388579</v>
      </c>
      <c r="K97">
        <v>2546.4901434140752</v>
      </c>
      <c r="L97">
        <v>5853.37156789648</v>
      </c>
      <c r="M97" t="s">
        <v>20</v>
      </c>
    </row>
    <row r="98" spans="1:13" x14ac:dyDescent="0.3">
      <c r="A98" t="s">
        <v>118</v>
      </c>
      <c r="B98">
        <v>2023</v>
      </c>
      <c r="C98">
        <v>548.16293548702242</v>
      </c>
      <c r="D98">
        <v>26.085426393017091</v>
      </c>
      <c r="E98">
        <v>120.78265220565321</v>
      </c>
      <c r="F98">
        <v>0.82100229616057296</v>
      </c>
      <c r="G98" t="s">
        <v>27</v>
      </c>
      <c r="H98">
        <v>2.422496785097263</v>
      </c>
      <c r="I98" t="s">
        <v>23</v>
      </c>
      <c r="J98">
        <v>47201.059065080713</v>
      </c>
      <c r="K98">
        <v>1248.8766368645611</v>
      </c>
      <c r="L98">
        <v>3779.4813091855121</v>
      </c>
      <c r="M98" t="s">
        <v>24</v>
      </c>
    </row>
    <row r="99" spans="1:13" x14ac:dyDescent="0.3">
      <c r="A99" t="s">
        <v>119</v>
      </c>
      <c r="B99">
        <v>2021</v>
      </c>
      <c r="C99">
        <v>489.02508946203358</v>
      </c>
      <c r="D99">
        <v>24.298294383934628</v>
      </c>
      <c r="E99">
        <v>163.90789127431489</v>
      </c>
      <c r="F99">
        <v>2.106320848064914</v>
      </c>
      <c r="G99" t="s">
        <v>18</v>
      </c>
      <c r="H99">
        <v>3.2535123056921611</v>
      </c>
      <c r="I99" t="s">
        <v>15</v>
      </c>
      <c r="J99">
        <v>63325.851158696823</v>
      </c>
      <c r="K99">
        <v>1744.394955146395</v>
      </c>
      <c r="L99">
        <v>3630.247322825026</v>
      </c>
      <c r="M99" t="s">
        <v>16</v>
      </c>
    </row>
    <row r="100" spans="1:13" x14ac:dyDescent="0.3">
      <c r="A100" t="s">
        <v>120</v>
      </c>
      <c r="B100">
        <v>2023</v>
      </c>
      <c r="C100">
        <v>628.58450103993323</v>
      </c>
      <c r="D100">
        <v>21.69679223304901</v>
      </c>
      <c r="E100">
        <v>217.7236407762523</v>
      </c>
      <c r="F100">
        <v>2.9722408842587318</v>
      </c>
      <c r="G100" t="s">
        <v>27</v>
      </c>
      <c r="H100" s="2">
        <v>6.0268611009443038</v>
      </c>
      <c r="I100" t="s">
        <v>19</v>
      </c>
      <c r="J100">
        <v>118211.3735669106</v>
      </c>
      <c r="K100">
        <v>2325.8484519754602</v>
      </c>
      <c r="L100">
        <v>5082.5054171740112</v>
      </c>
      <c r="M100" t="s">
        <v>20</v>
      </c>
    </row>
    <row r="101" spans="1:13" x14ac:dyDescent="0.3">
      <c r="A101" t="s">
        <v>121</v>
      </c>
      <c r="B101">
        <v>2022</v>
      </c>
      <c r="C101">
        <v>533.28922736019467</v>
      </c>
      <c r="D101">
        <v>20.249233406837369</v>
      </c>
      <c r="E101">
        <v>182.5012900540944</v>
      </c>
      <c r="F101">
        <v>1.6819446363724559</v>
      </c>
      <c r="G101" t="s">
        <v>14</v>
      </c>
      <c r="H101">
        <v>4.1518806877769832</v>
      </c>
      <c r="I101" t="s">
        <v>15</v>
      </c>
      <c r="J101">
        <v>81128.503623180091</v>
      </c>
      <c r="K101">
        <v>1909.110132359566</v>
      </c>
      <c r="L101">
        <v>4249.5454949426748</v>
      </c>
      <c r="M101" t="s">
        <v>16</v>
      </c>
    </row>
    <row r="102" spans="1:13" x14ac:dyDescent="0.3">
      <c r="A102" t="s">
        <v>122</v>
      </c>
      <c r="B102">
        <v>2016</v>
      </c>
      <c r="C102">
        <v>626.0556915082841</v>
      </c>
      <c r="D102">
        <v>22.84259305835057</v>
      </c>
      <c r="E102">
        <v>156.49095872441981</v>
      </c>
      <c r="F102">
        <v>1.7001054530447051</v>
      </c>
      <c r="G102" t="s">
        <v>14</v>
      </c>
      <c r="H102">
        <v>3.524981894418433</v>
      </c>
      <c r="I102" t="s">
        <v>15</v>
      </c>
      <c r="J102">
        <v>68849.723028472217</v>
      </c>
      <c r="K102">
        <v>1649.914859896433</v>
      </c>
      <c r="L102">
        <v>4172.9258098077853</v>
      </c>
      <c r="M102" t="s">
        <v>16</v>
      </c>
    </row>
    <row r="103" spans="1:13" x14ac:dyDescent="0.3">
      <c r="A103" t="s">
        <v>123</v>
      </c>
      <c r="B103">
        <v>2015</v>
      </c>
      <c r="C103">
        <v>529.92878060957992</v>
      </c>
      <c r="D103">
        <v>26.145848939723791</v>
      </c>
      <c r="E103">
        <v>216.68956843182721</v>
      </c>
      <c r="F103">
        <v>1.6569848098643829</v>
      </c>
      <c r="G103" t="s">
        <v>14</v>
      </c>
      <c r="H103">
        <v>3.771743530513632</v>
      </c>
      <c r="I103" t="s">
        <v>15</v>
      </c>
      <c r="J103">
        <v>73185.125685461157</v>
      </c>
      <c r="K103">
        <v>2249.7449248114908</v>
      </c>
      <c r="L103">
        <v>3253.041039378872</v>
      </c>
      <c r="M103" t="s">
        <v>16</v>
      </c>
    </row>
    <row r="104" spans="1:13" x14ac:dyDescent="0.3">
      <c r="A104" t="s">
        <v>124</v>
      </c>
      <c r="B104">
        <v>2021</v>
      </c>
      <c r="C104">
        <v>565.00541267677863</v>
      </c>
      <c r="D104">
        <v>23.909668996731661</v>
      </c>
      <c r="E104">
        <v>148.4265307439812</v>
      </c>
      <c r="F104">
        <v>2.0003301230558832</v>
      </c>
      <c r="G104" t="s">
        <v>14</v>
      </c>
      <c r="H104">
        <v>3.9353045854316031</v>
      </c>
      <c r="I104" t="s">
        <v>15</v>
      </c>
      <c r="J104">
        <v>77121.809895039449</v>
      </c>
      <c r="K104">
        <v>1584.2818135926061</v>
      </c>
      <c r="L104">
        <v>4867.9350626485902</v>
      </c>
      <c r="M104" t="s">
        <v>16</v>
      </c>
    </row>
    <row r="105" spans="1:13" x14ac:dyDescent="0.3">
      <c r="A105" t="s">
        <v>125</v>
      </c>
      <c r="B105">
        <v>2021</v>
      </c>
      <c r="C105">
        <v>680.24558710524775</v>
      </c>
      <c r="D105">
        <v>19.578302214533672</v>
      </c>
      <c r="E105">
        <v>206.39243538579549</v>
      </c>
      <c r="F105">
        <v>3</v>
      </c>
      <c r="G105" t="s">
        <v>27</v>
      </c>
      <c r="H105" s="2">
        <v>7.0920187695480461</v>
      </c>
      <c r="I105" t="s">
        <v>19</v>
      </c>
      <c r="J105">
        <v>139626.45103710299</v>
      </c>
      <c r="K105">
        <v>2213.9243538579549</v>
      </c>
      <c r="L105">
        <v>6306.7399206206728</v>
      </c>
      <c r="M105" t="s">
        <v>20</v>
      </c>
    </row>
    <row r="106" spans="1:13" x14ac:dyDescent="0.3">
      <c r="A106" t="s">
        <v>126</v>
      </c>
      <c r="B106">
        <v>2022</v>
      </c>
      <c r="C106">
        <v>507.9542018397932</v>
      </c>
      <c r="D106">
        <v>25.53722656463929</v>
      </c>
      <c r="E106">
        <v>185.9694673019599</v>
      </c>
      <c r="F106">
        <v>1.4585640940898239</v>
      </c>
      <c r="G106" t="s">
        <v>14</v>
      </c>
      <c r="H106">
        <v>2.8197279886521729</v>
      </c>
      <c r="I106" t="s">
        <v>23</v>
      </c>
      <c r="J106">
        <v>54461.93689531937</v>
      </c>
      <c r="K106">
        <v>1932.6228777240899</v>
      </c>
      <c r="L106">
        <v>2818.0322981302611</v>
      </c>
      <c r="M106" t="s">
        <v>24</v>
      </c>
    </row>
    <row r="107" spans="1:13" x14ac:dyDescent="0.3">
      <c r="A107" t="s">
        <v>127</v>
      </c>
      <c r="B107">
        <v>2019</v>
      </c>
      <c r="C107">
        <v>636.71766336506698</v>
      </c>
      <c r="D107">
        <v>23.495843311973381</v>
      </c>
      <c r="E107">
        <v>203.16690454059051</v>
      </c>
      <c r="F107">
        <v>2.594943132140791</v>
      </c>
      <c r="G107" t="s">
        <v>14</v>
      </c>
      <c r="H107" s="2">
        <v>6.2534659814607121</v>
      </c>
      <c r="I107" t="s">
        <v>19</v>
      </c>
      <c r="J107">
        <v>122907.90342720129</v>
      </c>
      <c r="K107">
        <v>2161.4162020129452</v>
      </c>
      <c r="L107">
        <v>5686.452396939384</v>
      </c>
      <c r="M107" t="s">
        <v>20</v>
      </c>
    </row>
    <row r="108" spans="1:13" x14ac:dyDescent="0.3">
      <c r="A108" t="s">
        <v>128</v>
      </c>
      <c r="B108">
        <v>2017</v>
      </c>
      <c r="C108">
        <v>655.75145962038175</v>
      </c>
      <c r="D108">
        <v>24.350924486621231</v>
      </c>
      <c r="E108">
        <v>180.79843365141099</v>
      </c>
      <c r="F108">
        <v>1.975356177520472</v>
      </c>
      <c r="G108" t="s">
        <v>18</v>
      </c>
      <c r="H108">
        <v>5.3169198614474462</v>
      </c>
      <c r="I108" t="s">
        <v>19</v>
      </c>
      <c r="J108">
        <v>104431.6450835588</v>
      </c>
      <c r="K108">
        <v>1906.752145390134</v>
      </c>
      <c r="L108">
        <v>5476.9386433385334</v>
      </c>
      <c r="M108" t="s">
        <v>20</v>
      </c>
    </row>
    <row r="109" spans="1:13" x14ac:dyDescent="0.3">
      <c r="A109" t="s">
        <v>129</v>
      </c>
      <c r="B109">
        <v>2022</v>
      </c>
      <c r="C109">
        <v>513.29140504355234</v>
      </c>
      <c r="D109">
        <v>20.906892786672621</v>
      </c>
      <c r="E109">
        <v>216.91562911483959</v>
      </c>
      <c r="F109">
        <v>1.8119707094067239</v>
      </c>
      <c r="G109" t="s">
        <v>18</v>
      </c>
      <c r="H109">
        <v>3.7790608618867911</v>
      </c>
      <c r="I109" t="s">
        <v>15</v>
      </c>
      <c r="J109">
        <v>73321.462411117085</v>
      </c>
      <c r="K109">
        <v>2259.7548266187318</v>
      </c>
      <c r="L109">
        <v>3244.6644895910181</v>
      </c>
      <c r="M109" t="s">
        <v>16</v>
      </c>
    </row>
    <row r="110" spans="1:13" x14ac:dyDescent="0.3">
      <c r="A110" t="s">
        <v>130</v>
      </c>
      <c r="B110">
        <v>2020</v>
      </c>
      <c r="C110">
        <v>530.06994707164779</v>
      </c>
      <c r="D110">
        <v>20.535891838048869</v>
      </c>
      <c r="E110">
        <v>204.43980068667739</v>
      </c>
      <c r="F110">
        <v>1.960917729513963</v>
      </c>
      <c r="G110" t="s">
        <v>27</v>
      </c>
      <c r="H110">
        <v>4.5186851386776592</v>
      </c>
      <c r="I110" t="s">
        <v>15</v>
      </c>
      <c r="J110">
        <v>88231.25888021072</v>
      </c>
      <c r="K110">
        <v>2142.4438933424722</v>
      </c>
      <c r="L110">
        <v>4118.2529518922092</v>
      </c>
      <c r="M110" t="s">
        <v>16</v>
      </c>
    </row>
    <row r="111" spans="1:13" x14ac:dyDescent="0.3">
      <c r="A111" t="s">
        <v>131</v>
      </c>
      <c r="B111">
        <v>2017</v>
      </c>
      <c r="C111">
        <v>526.83330422190716</v>
      </c>
      <c r="D111">
        <v>21.158331939715371</v>
      </c>
      <c r="E111">
        <v>154.43399019161211</v>
      </c>
      <c r="F111">
        <v>1.331849672614202</v>
      </c>
      <c r="G111" t="s">
        <v>14</v>
      </c>
      <c r="H111">
        <v>3.5372416615667479</v>
      </c>
      <c r="I111" t="s">
        <v>15</v>
      </c>
      <c r="J111">
        <v>69133.900845788143</v>
      </c>
      <c r="K111">
        <v>1610.932385546831</v>
      </c>
      <c r="L111">
        <v>4291.5457821850569</v>
      </c>
      <c r="M111" t="s">
        <v>16</v>
      </c>
    </row>
    <row r="112" spans="1:13" x14ac:dyDescent="0.3">
      <c r="A112" t="s">
        <v>132</v>
      </c>
      <c r="B112">
        <v>2015</v>
      </c>
      <c r="C112">
        <v>608.11058820066455</v>
      </c>
      <c r="D112">
        <v>19.792985335097001</v>
      </c>
      <c r="E112">
        <v>210.6454505862603</v>
      </c>
      <c r="F112">
        <v>2.2673770750702178</v>
      </c>
      <c r="G112" t="s">
        <v>14</v>
      </c>
      <c r="H112">
        <v>5.6690822651940831</v>
      </c>
      <c r="I112" t="s">
        <v>19</v>
      </c>
      <c r="J112">
        <v>111161.8219442656</v>
      </c>
      <c r="K112">
        <v>2219.823359616114</v>
      </c>
      <c r="L112">
        <v>5007.6877271662443</v>
      </c>
      <c r="M112" t="s">
        <v>20</v>
      </c>
    </row>
    <row r="113" spans="1:13" x14ac:dyDescent="0.3">
      <c r="A113" t="s">
        <v>133</v>
      </c>
      <c r="B113">
        <v>2017</v>
      </c>
      <c r="C113">
        <v>442.02623116464417</v>
      </c>
      <c r="D113">
        <v>24.970422594976579</v>
      </c>
      <c r="E113">
        <v>185.59677099158071</v>
      </c>
      <c r="F113">
        <v>1.1630343328546291</v>
      </c>
      <c r="G113" t="s">
        <v>14</v>
      </c>
      <c r="H113">
        <v>2.4895650824014419</v>
      </c>
      <c r="I113" t="s">
        <v>23</v>
      </c>
      <c r="J113">
        <v>47877.182221470299</v>
      </c>
      <c r="K113">
        <v>1914.119426558538</v>
      </c>
      <c r="L113">
        <v>2501.2641090817592</v>
      </c>
      <c r="M113" t="s">
        <v>24</v>
      </c>
    </row>
    <row r="114" spans="1:13" x14ac:dyDescent="0.3">
      <c r="A114" t="s">
        <v>134</v>
      </c>
      <c r="B114">
        <v>2019</v>
      </c>
      <c r="C114">
        <v>472.69238652801153</v>
      </c>
      <c r="D114">
        <v>25.824136245296799</v>
      </c>
      <c r="E114">
        <v>196.16550041172329</v>
      </c>
      <c r="F114">
        <v>0.95187294315580762</v>
      </c>
      <c r="G114" t="s">
        <v>27</v>
      </c>
      <c r="H114">
        <v>2.0311091766439211</v>
      </c>
      <c r="I114" t="s">
        <v>23</v>
      </c>
      <c r="J114">
        <v>38612.934881603389</v>
      </c>
      <c r="K114">
        <v>2009.2486512750229</v>
      </c>
      <c r="L114">
        <v>1921.7599005031309</v>
      </c>
      <c r="M114" t="s">
        <v>24</v>
      </c>
    </row>
    <row r="115" spans="1:13" x14ac:dyDescent="0.3">
      <c r="A115" t="s">
        <v>135</v>
      </c>
      <c r="B115">
        <v>2017</v>
      </c>
      <c r="C115">
        <v>569.3164128962004</v>
      </c>
      <c r="D115">
        <v>18.495073773104352</v>
      </c>
      <c r="E115">
        <v>233.86109078385039</v>
      </c>
      <c r="F115">
        <v>1.958354665748822</v>
      </c>
      <c r="G115" t="s">
        <v>27</v>
      </c>
      <c r="H115">
        <v>5.7673664896918169</v>
      </c>
      <c r="I115" t="s">
        <v>19</v>
      </c>
      <c r="J115">
        <v>112910.8011527104</v>
      </c>
      <c r="K115">
        <v>2436.5286411259449</v>
      </c>
      <c r="L115">
        <v>4634.0847075178708</v>
      </c>
      <c r="M115" t="s">
        <v>20</v>
      </c>
    </row>
    <row r="116" spans="1:13" x14ac:dyDescent="0.3">
      <c r="A116" t="s">
        <v>136</v>
      </c>
      <c r="B116">
        <v>2015</v>
      </c>
      <c r="C116">
        <v>624.88429416862414</v>
      </c>
      <c r="D116">
        <v>21.241917609106011</v>
      </c>
      <c r="E116">
        <v>175.45188334478081</v>
      </c>
      <c r="F116">
        <v>1.508014482809922</v>
      </c>
      <c r="G116" t="s">
        <v>27</v>
      </c>
      <c r="H116">
        <v>3.1656437210722541</v>
      </c>
      <c r="I116" t="s">
        <v>15</v>
      </c>
      <c r="J116">
        <v>61482.954863856758</v>
      </c>
      <c r="K116">
        <v>1829.919557588305</v>
      </c>
      <c r="L116">
        <v>3359.8720014166438</v>
      </c>
      <c r="M116" t="s">
        <v>16</v>
      </c>
    </row>
    <row r="117" spans="1:13" x14ac:dyDescent="0.3">
      <c r="A117" t="s">
        <v>137</v>
      </c>
      <c r="B117">
        <v>2019</v>
      </c>
      <c r="C117">
        <v>431.49192249169641</v>
      </c>
      <c r="D117">
        <v>23.820756042067369</v>
      </c>
      <c r="E117">
        <v>196.16550041172329</v>
      </c>
      <c r="F117">
        <v>1.0238720174772611</v>
      </c>
      <c r="G117" t="s">
        <v>27</v>
      </c>
      <c r="H117">
        <v>2.4256455019995662</v>
      </c>
      <c r="I117" t="s">
        <v>23</v>
      </c>
      <c r="J117">
        <v>46500.061435000222</v>
      </c>
      <c r="K117">
        <v>2012.848604991096</v>
      </c>
      <c r="L117">
        <v>2310.161892936102</v>
      </c>
      <c r="M117" t="s">
        <v>24</v>
      </c>
    </row>
    <row r="118" spans="1:13" x14ac:dyDescent="0.3">
      <c r="A118" t="s">
        <v>138</v>
      </c>
      <c r="B118">
        <v>2024</v>
      </c>
      <c r="C118">
        <v>559.34077967860821</v>
      </c>
      <c r="D118">
        <v>23.898378194302769</v>
      </c>
      <c r="E118">
        <v>182.93301447977089</v>
      </c>
      <c r="F118">
        <v>1.7276372243352309</v>
      </c>
      <c r="G118" t="s">
        <v>27</v>
      </c>
      <c r="H118">
        <v>4.3807029632833299</v>
      </c>
      <c r="I118" t="s">
        <v>15</v>
      </c>
      <c r="J118">
        <v>85698.347259652131</v>
      </c>
      <c r="K118">
        <v>1915.7120060144709</v>
      </c>
      <c r="L118">
        <v>4473.4462690946239</v>
      </c>
      <c r="M118" t="s">
        <v>16</v>
      </c>
    </row>
    <row r="119" spans="1:13" x14ac:dyDescent="0.3">
      <c r="A119" t="s">
        <v>139</v>
      </c>
      <c r="B119">
        <v>2021</v>
      </c>
      <c r="C119">
        <v>480.6489915554962</v>
      </c>
      <c r="D119">
        <v>26.75478038474499</v>
      </c>
      <c r="E119">
        <v>143.43842932145651</v>
      </c>
      <c r="F119">
        <v>1.5427282782640559</v>
      </c>
      <c r="G119" t="s">
        <v>18</v>
      </c>
      <c r="H119">
        <v>2.3046111862363809</v>
      </c>
      <c r="I119" t="s">
        <v>23</v>
      </c>
      <c r="J119">
        <v>44580.703017599859</v>
      </c>
      <c r="K119">
        <v>1511.520707127768</v>
      </c>
      <c r="L119">
        <v>2949.3941305186149</v>
      </c>
      <c r="M119" t="s">
        <v>24</v>
      </c>
    </row>
    <row r="120" spans="1:13" x14ac:dyDescent="0.3">
      <c r="A120" t="s">
        <v>140</v>
      </c>
      <c r="B120">
        <v>2021</v>
      </c>
      <c r="C120">
        <v>750</v>
      </c>
      <c r="D120">
        <v>21.409108671876581</v>
      </c>
      <c r="E120">
        <v>196.16550041172329</v>
      </c>
      <c r="F120">
        <v>2.9770419846630012</v>
      </c>
      <c r="G120" t="s">
        <v>14</v>
      </c>
      <c r="H120" s="2">
        <v>7.3197028937039592</v>
      </c>
      <c r="I120" t="s">
        <v>19</v>
      </c>
      <c r="J120">
        <v>144283.55077072879</v>
      </c>
      <c r="K120">
        <v>2110.5071033503832</v>
      </c>
      <c r="L120">
        <v>6836.4399504593894</v>
      </c>
      <c r="M120" t="s">
        <v>20</v>
      </c>
    </row>
    <row r="121" spans="1:13" x14ac:dyDescent="0.3">
      <c r="A121" t="s">
        <v>141</v>
      </c>
      <c r="B121">
        <v>2023</v>
      </c>
      <c r="C121">
        <v>408.23363709563858</v>
      </c>
      <c r="D121">
        <v>25.244378834559541</v>
      </c>
      <c r="E121">
        <v>155.29594298479779</v>
      </c>
      <c r="F121">
        <v>0.88315145290482033</v>
      </c>
      <c r="G121" t="s">
        <v>14</v>
      </c>
      <c r="H121">
        <v>2.165700631242228</v>
      </c>
      <c r="I121" t="s">
        <v>23</v>
      </c>
      <c r="J121">
        <v>41716.895622351352</v>
      </c>
      <c r="K121">
        <v>1597.1170024932189</v>
      </c>
      <c r="L121">
        <v>2612.0124923363878</v>
      </c>
      <c r="M121" t="s">
        <v>24</v>
      </c>
    </row>
    <row r="122" spans="1:13" x14ac:dyDescent="0.3">
      <c r="A122" t="s">
        <v>142</v>
      </c>
      <c r="B122">
        <v>2024</v>
      </c>
      <c r="C122">
        <v>646.55453966661253</v>
      </c>
      <c r="D122">
        <v>22.400743519278471</v>
      </c>
      <c r="E122">
        <v>196.9559944279481</v>
      </c>
      <c r="F122">
        <v>2.315938999448603</v>
      </c>
      <c r="G122" t="s">
        <v>14</v>
      </c>
      <c r="H122">
        <v>5.4731893730453516</v>
      </c>
      <c r="I122" t="s">
        <v>19</v>
      </c>
      <c r="J122">
        <v>107378.43056665509</v>
      </c>
      <c r="K122">
        <v>2085.3568942519109</v>
      </c>
      <c r="L122">
        <v>5149.1632373640041</v>
      </c>
      <c r="M122" t="s">
        <v>20</v>
      </c>
    </row>
    <row r="123" spans="1:13" x14ac:dyDescent="0.3">
      <c r="A123" t="s">
        <v>143</v>
      </c>
      <c r="B123">
        <v>2024</v>
      </c>
      <c r="C123">
        <v>654.45738053947912</v>
      </c>
      <c r="D123">
        <v>23.726286518938839</v>
      </c>
      <c r="E123">
        <v>189.2694175295949</v>
      </c>
      <c r="F123">
        <v>1.98697319013816</v>
      </c>
      <c r="G123" t="s">
        <v>14</v>
      </c>
      <c r="H123">
        <v>4.6308447381085216</v>
      </c>
      <c r="I123" t="s">
        <v>15</v>
      </c>
      <c r="J123">
        <v>90624.851927367577</v>
      </c>
      <c r="K123">
        <v>1992.042834802857</v>
      </c>
      <c r="L123">
        <v>4549.3425313987436</v>
      </c>
      <c r="M123" t="s">
        <v>16</v>
      </c>
    </row>
    <row r="124" spans="1:13" x14ac:dyDescent="0.3">
      <c r="A124" t="s">
        <v>144</v>
      </c>
      <c r="B124">
        <v>2017</v>
      </c>
      <c r="C124">
        <v>648.41970534085954</v>
      </c>
      <c r="D124">
        <v>19.714515436277068</v>
      </c>
      <c r="E124">
        <v>206.8960279015902</v>
      </c>
      <c r="F124">
        <v>2.8955578662385371</v>
      </c>
      <c r="G124" t="s">
        <v>27</v>
      </c>
      <c r="H124" s="2">
        <v>6.0321568117711966</v>
      </c>
      <c r="I124" t="s">
        <v>19</v>
      </c>
      <c r="J124">
        <v>118429.3980630961</v>
      </c>
      <c r="K124">
        <v>2213.738172327829</v>
      </c>
      <c r="L124">
        <v>5349.7472981894289</v>
      </c>
      <c r="M124" t="s">
        <v>20</v>
      </c>
    </row>
    <row r="125" spans="1:13" x14ac:dyDescent="0.3">
      <c r="A125" t="s">
        <v>145</v>
      </c>
      <c r="B125">
        <v>2021</v>
      </c>
      <c r="C125">
        <v>515.14922360356672</v>
      </c>
      <c r="D125">
        <v>23.62062231623521</v>
      </c>
      <c r="E125">
        <v>176.73087153079791</v>
      </c>
      <c r="F125">
        <v>2.1552297517768051</v>
      </c>
      <c r="G125" t="s">
        <v>14</v>
      </c>
      <c r="H125">
        <v>3.968916004848392</v>
      </c>
      <c r="I125" t="s">
        <v>15</v>
      </c>
      <c r="J125">
        <v>77503.249894071021</v>
      </c>
      <c r="K125">
        <v>1875.070202896819</v>
      </c>
      <c r="L125">
        <v>4133.3519019360056</v>
      </c>
      <c r="M125" t="s">
        <v>16</v>
      </c>
    </row>
    <row r="126" spans="1:13" x14ac:dyDescent="0.3">
      <c r="A126" t="s">
        <v>146</v>
      </c>
      <c r="B126">
        <v>2015</v>
      </c>
      <c r="C126">
        <v>522.79917617337992</v>
      </c>
      <c r="D126">
        <v>25.325245563106549</v>
      </c>
      <c r="E126">
        <v>129.9222552622343</v>
      </c>
      <c r="F126">
        <v>0.95557841365156959</v>
      </c>
      <c r="G126" t="s">
        <v>14</v>
      </c>
      <c r="H126">
        <v>2.9302497003664651</v>
      </c>
      <c r="I126" t="s">
        <v>23</v>
      </c>
      <c r="J126">
        <v>57257.992534024379</v>
      </c>
      <c r="K126">
        <v>1347.0014733049211</v>
      </c>
      <c r="L126">
        <v>4250.774306396238</v>
      </c>
      <c r="M126" t="s">
        <v>24</v>
      </c>
    </row>
    <row r="127" spans="1:13" x14ac:dyDescent="0.3">
      <c r="A127" t="s">
        <v>147</v>
      </c>
      <c r="B127">
        <v>2018</v>
      </c>
      <c r="C127">
        <v>750</v>
      </c>
      <c r="D127">
        <v>18</v>
      </c>
      <c r="E127">
        <v>250</v>
      </c>
      <c r="F127">
        <v>3</v>
      </c>
      <c r="G127" t="s">
        <v>14</v>
      </c>
      <c r="H127" s="2">
        <v>7.8910453298631866</v>
      </c>
      <c r="I127" t="s">
        <v>19</v>
      </c>
      <c r="J127">
        <v>155170.9065972637</v>
      </c>
      <c r="K127">
        <v>2650</v>
      </c>
      <c r="L127">
        <v>5855.5059093307073</v>
      </c>
      <c r="M127" t="s">
        <v>20</v>
      </c>
    </row>
    <row r="128" spans="1:13" x14ac:dyDescent="0.3">
      <c r="A128" t="s">
        <v>148</v>
      </c>
      <c r="B128">
        <v>2018</v>
      </c>
      <c r="C128">
        <v>676.93075205482228</v>
      </c>
      <c r="D128">
        <v>21.67114299114094</v>
      </c>
      <c r="E128">
        <v>217.22121660722581</v>
      </c>
      <c r="F128">
        <v>3</v>
      </c>
      <c r="G128" t="s">
        <v>27</v>
      </c>
      <c r="H128" s="2">
        <v>7.0336010124161801</v>
      </c>
      <c r="I128" t="s">
        <v>19</v>
      </c>
      <c r="J128">
        <v>138349.80808225129</v>
      </c>
      <c r="K128">
        <v>2322.2121660722578</v>
      </c>
      <c r="L128">
        <v>5957.6730370960622</v>
      </c>
      <c r="M128" t="s">
        <v>20</v>
      </c>
    </row>
    <row r="129" spans="1:13" x14ac:dyDescent="0.3">
      <c r="A129" t="s">
        <v>149</v>
      </c>
      <c r="B129">
        <v>2019</v>
      </c>
      <c r="C129">
        <v>750</v>
      </c>
      <c r="D129">
        <v>18.988746938582391</v>
      </c>
      <c r="E129">
        <v>227.06630506487491</v>
      </c>
      <c r="F129">
        <v>2.90606642195289</v>
      </c>
      <c r="G129" t="s">
        <v>14</v>
      </c>
      <c r="H129" s="2">
        <v>7.1624277098700517</v>
      </c>
      <c r="I129" t="s">
        <v>19</v>
      </c>
      <c r="J129">
        <v>140832.58782565469</v>
      </c>
      <c r="K129">
        <v>2415.9663717463932</v>
      </c>
      <c r="L129">
        <v>5829.2445405129183</v>
      </c>
      <c r="M129" t="s">
        <v>20</v>
      </c>
    </row>
    <row r="130" spans="1:13" x14ac:dyDescent="0.3">
      <c r="A130" t="s">
        <v>150</v>
      </c>
      <c r="B130">
        <v>2021</v>
      </c>
      <c r="C130">
        <v>566.12432773592514</v>
      </c>
      <c r="D130">
        <v>23.753667638351029</v>
      </c>
      <c r="E130">
        <v>149.26799018693859</v>
      </c>
      <c r="F130">
        <v>1.493597657858988</v>
      </c>
      <c r="G130" t="s">
        <v>18</v>
      </c>
      <c r="H130">
        <v>3.5015081630951839</v>
      </c>
      <c r="I130" t="s">
        <v>15</v>
      </c>
      <c r="J130">
        <v>68462.803477141351</v>
      </c>
      <c r="K130">
        <v>1567.3597847623359</v>
      </c>
      <c r="L130">
        <v>4368.0336922465194</v>
      </c>
      <c r="M130" t="s">
        <v>16</v>
      </c>
    </row>
    <row r="131" spans="1:13" x14ac:dyDescent="0.3">
      <c r="A131" t="s">
        <v>151</v>
      </c>
      <c r="B131">
        <v>2021</v>
      </c>
      <c r="C131">
        <v>559.3198283745362</v>
      </c>
      <c r="D131">
        <v>23.787727421866141</v>
      </c>
      <c r="E131">
        <v>154.18308260660089</v>
      </c>
      <c r="F131">
        <v>1.9218333015903091</v>
      </c>
      <c r="G131" t="s">
        <v>27</v>
      </c>
      <c r="H131">
        <v>2.233008406576539</v>
      </c>
      <c r="I131" t="s">
        <v>23</v>
      </c>
      <c r="J131">
        <v>43022.245640385263</v>
      </c>
      <c r="K131">
        <v>1637.9224911455251</v>
      </c>
      <c r="L131">
        <v>2626.6350131315739</v>
      </c>
      <c r="M131" t="s">
        <v>24</v>
      </c>
    </row>
    <row r="132" spans="1:13" x14ac:dyDescent="0.3">
      <c r="A132" t="s">
        <v>152</v>
      </c>
      <c r="B132">
        <v>2018</v>
      </c>
      <c r="C132">
        <v>578.04135221552815</v>
      </c>
      <c r="D132">
        <v>22.056369346134531</v>
      </c>
      <c r="E132">
        <v>167.69731777589101</v>
      </c>
      <c r="F132">
        <v>1.8890456242903999</v>
      </c>
      <c r="G132" t="s">
        <v>14</v>
      </c>
      <c r="H132">
        <v>3.8195930880393369</v>
      </c>
      <c r="I132" t="s">
        <v>15</v>
      </c>
      <c r="J132">
        <v>74620.436301813301</v>
      </c>
      <c r="K132">
        <v>1771.4254589734301</v>
      </c>
      <c r="L132">
        <v>4212.451386187995</v>
      </c>
      <c r="M132" t="s">
        <v>16</v>
      </c>
    </row>
    <row r="133" spans="1:13" x14ac:dyDescent="0.3">
      <c r="A133" t="s">
        <v>153</v>
      </c>
      <c r="B133">
        <v>2021</v>
      </c>
      <c r="C133">
        <v>604.26535254065686</v>
      </c>
      <c r="D133">
        <v>18.177109894777072</v>
      </c>
      <c r="E133">
        <v>178.6456228576794</v>
      </c>
      <c r="F133">
        <v>2.7249928331121969</v>
      </c>
      <c r="G133" t="s">
        <v>27</v>
      </c>
      <c r="H133">
        <v>5.2224945631799322</v>
      </c>
      <c r="I133" t="s">
        <v>19</v>
      </c>
      <c r="J133">
        <v>102527.18539336621</v>
      </c>
      <c r="K133">
        <v>1922.7058702324041</v>
      </c>
      <c r="L133">
        <v>5332.4425217973376</v>
      </c>
      <c r="M133" t="s">
        <v>20</v>
      </c>
    </row>
    <row r="134" spans="1:13" x14ac:dyDescent="0.3">
      <c r="A134" t="s">
        <v>154</v>
      </c>
      <c r="B134">
        <v>2017</v>
      </c>
      <c r="C134">
        <v>655.18895029015835</v>
      </c>
      <c r="D134">
        <v>23.132849501157612</v>
      </c>
      <c r="E134">
        <v>187.3859320265415</v>
      </c>
      <c r="F134">
        <v>2.142914607209629</v>
      </c>
      <c r="G134" t="s">
        <v>27</v>
      </c>
      <c r="H134">
        <v>3.9599074507762451</v>
      </c>
      <c r="I134" t="s">
        <v>15</v>
      </c>
      <c r="J134">
        <v>77217.143964899005</v>
      </c>
      <c r="K134">
        <v>1981.005050625896</v>
      </c>
      <c r="L134">
        <v>3897.877188172859</v>
      </c>
      <c r="M134" t="s">
        <v>16</v>
      </c>
    </row>
    <row r="135" spans="1:13" x14ac:dyDescent="0.3">
      <c r="A135" t="s">
        <v>155</v>
      </c>
      <c r="B135">
        <v>2020</v>
      </c>
      <c r="C135">
        <v>716.07738113452217</v>
      </c>
      <c r="D135">
        <v>23.04951628605604</v>
      </c>
      <c r="E135">
        <v>246.46824588455959</v>
      </c>
      <c r="F135">
        <v>2.816494780168719</v>
      </c>
      <c r="G135" t="s">
        <v>27</v>
      </c>
      <c r="H135" s="2">
        <v>6.9672140227255319</v>
      </c>
      <c r="I135" t="s">
        <v>19</v>
      </c>
      <c r="J135">
        <v>136738.7732566566</v>
      </c>
      <c r="K135">
        <v>2605.5071978540318</v>
      </c>
      <c r="L135">
        <v>5248.0673770265712</v>
      </c>
      <c r="M135" t="s">
        <v>20</v>
      </c>
    </row>
    <row r="136" spans="1:13" x14ac:dyDescent="0.3">
      <c r="A136" t="s">
        <v>156</v>
      </c>
      <c r="B136">
        <v>2016</v>
      </c>
      <c r="C136">
        <v>567.10149219284028</v>
      </c>
      <c r="D136">
        <v>21.935498959195201</v>
      </c>
      <c r="E136">
        <v>196.16550041172329</v>
      </c>
      <c r="F136">
        <v>1.4602326937199279</v>
      </c>
      <c r="G136" t="s">
        <v>18</v>
      </c>
      <c r="H136">
        <v>3.6292574949184511</v>
      </c>
      <c r="I136" t="s">
        <v>15</v>
      </c>
      <c r="J136">
        <v>70550.483259565794</v>
      </c>
      <c r="K136">
        <v>2034.666638803229</v>
      </c>
      <c r="L136">
        <v>3467.4222260341812</v>
      </c>
      <c r="M136" t="s">
        <v>16</v>
      </c>
    </row>
    <row r="137" spans="1:13" x14ac:dyDescent="0.3">
      <c r="A137" t="s">
        <v>157</v>
      </c>
      <c r="B137">
        <v>2024</v>
      </c>
      <c r="C137">
        <v>750</v>
      </c>
      <c r="D137">
        <v>22.724906664301681</v>
      </c>
      <c r="E137">
        <v>232.81831189132009</v>
      </c>
      <c r="F137">
        <v>2.9276157185369431</v>
      </c>
      <c r="G137" t="s">
        <v>27</v>
      </c>
      <c r="H137" s="2">
        <v>7.7915109823446187</v>
      </c>
      <c r="I137" t="s">
        <v>19</v>
      </c>
      <c r="J137">
        <v>153355.6557420523</v>
      </c>
      <c r="K137">
        <v>2474.5639048400481</v>
      </c>
      <c r="L137">
        <v>6197.2800719391798</v>
      </c>
      <c r="M137" t="s">
        <v>20</v>
      </c>
    </row>
    <row r="138" spans="1:13" x14ac:dyDescent="0.3">
      <c r="A138" t="s">
        <v>158</v>
      </c>
      <c r="B138">
        <v>2023</v>
      </c>
      <c r="C138">
        <v>653.7397240778804</v>
      </c>
      <c r="D138">
        <v>24.191888181815649</v>
      </c>
      <c r="E138">
        <v>232.76365079273879</v>
      </c>
      <c r="F138">
        <v>1.915798442187675</v>
      </c>
      <c r="G138" t="s">
        <v>27</v>
      </c>
      <c r="H138">
        <v>4.743590969682371</v>
      </c>
      <c r="I138" t="s">
        <v>15</v>
      </c>
      <c r="J138">
        <v>92448.392963610662</v>
      </c>
      <c r="K138">
        <v>2423.4264300367722</v>
      </c>
      <c r="L138">
        <v>3814.7802556650299</v>
      </c>
      <c r="M138" t="s">
        <v>16</v>
      </c>
    </row>
    <row r="139" spans="1:13" x14ac:dyDescent="0.3">
      <c r="A139" t="s">
        <v>159</v>
      </c>
      <c r="B139">
        <v>2019</v>
      </c>
      <c r="C139">
        <v>749.17388040255014</v>
      </c>
      <c r="D139">
        <v>18.474443765944478</v>
      </c>
      <c r="E139">
        <v>239.02894854935249</v>
      </c>
      <c r="F139">
        <v>2.3394375789526838</v>
      </c>
      <c r="G139" t="s">
        <v>27</v>
      </c>
      <c r="H139" s="2">
        <v>7.0521384500718884</v>
      </c>
      <c r="I139" t="s">
        <v>19</v>
      </c>
      <c r="J139">
        <v>138535.5076369966</v>
      </c>
      <c r="K139">
        <v>2507.261364441159</v>
      </c>
      <c r="L139">
        <v>5525.3716107046002</v>
      </c>
      <c r="M139" t="s">
        <v>20</v>
      </c>
    </row>
    <row r="140" spans="1:13" x14ac:dyDescent="0.3">
      <c r="A140" t="s">
        <v>160</v>
      </c>
      <c r="B140">
        <v>2020</v>
      </c>
      <c r="C140">
        <v>470.98866127657891</v>
      </c>
      <c r="D140">
        <v>24.083046802266772</v>
      </c>
      <c r="E140">
        <v>133.88637412535681</v>
      </c>
      <c r="F140">
        <v>1.684547036228297</v>
      </c>
      <c r="G140" t="s">
        <v>14</v>
      </c>
      <c r="H140">
        <v>3.1662802039692379</v>
      </c>
      <c r="I140" t="s">
        <v>15</v>
      </c>
      <c r="J140">
        <v>61902.51298631978</v>
      </c>
      <c r="K140">
        <v>1423.091093064982</v>
      </c>
      <c r="L140">
        <v>4349.8630051149603</v>
      </c>
      <c r="M140" t="s">
        <v>16</v>
      </c>
    </row>
    <row r="141" spans="1:13" x14ac:dyDescent="0.3">
      <c r="A141" t="s">
        <v>161</v>
      </c>
      <c r="B141">
        <v>2018</v>
      </c>
      <c r="C141">
        <v>563.61862347358431</v>
      </c>
      <c r="D141">
        <v>22.212195250202509</v>
      </c>
      <c r="E141">
        <v>212.05812353893171</v>
      </c>
      <c r="F141">
        <v>2.3664944725690948</v>
      </c>
      <c r="G141" t="s">
        <v>14</v>
      </c>
      <c r="H141">
        <v>4.4681234303400714</v>
      </c>
      <c r="I141" t="s">
        <v>15</v>
      </c>
      <c r="J141">
        <v>87123.562647783649</v>
      </c>
      <c r="K141">
        <v>2238.9059590177721</v>
      </c>
      <c r="L141">
        <v>3891.3453375239369</v>
      </c>
      <c r="M141" t="s">
        <v>16</v>
      </c>
    </row>
    <row r="142" spans="1:13" x14ac:dyDescent="0.3">
      <c r="A142" t="s">
        <v>162</v>
      </c>
      <c r="B142">
        <v>2024</v>
      </c>
      <c r="C142">
        <v>638.29550775294751</v>
      </c>
      <c r="D142">
        <v>22.812904379342619</v>
      </c>
      <c r="E142">
        <v>199.07962872305791</v>
      </c>
      <c r="F142">
        <v>2.3470943468230541</v>
      </c>
      <c r="G142" t="s">
        <v>18</v>
      </c>
      <c r="H142" s="2">
        <v>6.197073264603163</v>
      </c>
      <c r="I142" t="s">
        <v>19</v>
      </c>
      <c r="J142">
        <v>121833.31428749151</v>
      </c>
      <c r="K142">
        <v>2108.1510045717309</v>
      </c>
      <c r="L142">
        <v>5779.1550047071623</v>
      </c>
      <c r="M142" t="s">
        <v>20</v>
      </c>
    </row>
    <row r="143" spans="1:13" x14ac:dyDescent="0.3">
      <c r="A143" t="s">
        <v>163</v>
      </c>
      <c r="B143">
        <v>2021</v>
      </c>
      <c r="C143">
        <v>615.6204976082297</v>
      </c>
      <c r="D143">
        <v>25.237875402043429</v>
      </c>
      <c r="E143">
        <v>207.90228970240099</v>
      </c>
      <c r="F143">
        <v>2.0335089980507992</v>
      </c>
      <c r="G143" t="s">
        <v>18</v>
      </c>
      <c r="H143">
        <v>2.8301185545068082</v>
      </c>
      <c r="I143" t="s">
        <v>23</v>
      </c>
      <c r="J143">
        <v>54421.672743209623</v>
      </c>
      <c r="K143">
        <v>2180.6983469265501</v>
      </c>
      <c r="L143">
        <v>2495.6075570888052</v>
      </c>
      <c r="M143" t="s">
        <v>24</v>
      </c>
    </row>
    <row r="144" spans="1:13" x14ac:dyDescent="0.3">
      <c r="A144" t="s">
        <v>164</v>
      </c>
      <c r="B144">
        <v>2023</v>
      </c>
      <c r="C144">
        <v>478.74048506860157</v>
      </c>
      <c r="D144">
        <v>26.27737040611045</v>
      </c>
      <c r="E144">
        <v>154.02701715288589</v>
      </c>
      <c r="F144">
        <v>0.90662283094704843</v>
      </c>
      <c r="G144" t="s">
        <v>14</v>
      </c>
      <c r="H144">
        <v>2.7964725334578189</v>
      </c>
      <c r="I144" t="s">
        <v>23</v>
      </c>
      <c r="J144">
        <v>54343.849356080173</v>
      </c>
      <c r="K144">
        <v>1585.601313076211</v>
      </c>
      <c r="L144">
        <v>3427.3337760201621</v>
      </c>
      <c r="M144" t="s">
        <v>24</v>
      </c>
    </row>
    <row r="145" spans="1:13" x14ac:dyDescent="0.3">
      <c r="A145" t="s">
        <v>165</v>
      </c>
      <c r="B145">
        <v>2021</v>
      </c>
      <c r="C145">
        <v>708.45223205993193</v>
      </c>
      <c r="D145">
        <v>18.765731264685829</v>
      </c>
      <c r="E145">
        <v>250</v>
      </c>
      <c r="F145">
        <v>3</v>
      </c>
      <c r="G145" t="s">
        <v>18</v>
      </c>
      <c r="H145" s="2">
        <v>7.8172212026849541</v>
      </c>
      <c r="I145" t="s">
        <v>19</v>
      </c>
      <c r="J145">
        <v>153694.4240536991</v>
      </c>
      <c r="K145">
        <v>2650</v>
      </c>
      <c r="L145">
        <v>5799.78958693204</v>
      </c>
      <c r="M145" t="s">
        <v>20</v>
      </c>
    </row>
    <row r="146" spans="1:13" x14ac:dyDescent="0.3">
      <c r="A146" t="s">
        <v>166</v>
      </c>
      <c r="B146">
        <v>2015</v>
      </c>
      <c r="C146">
        <v>691.87865198994552</v>
      </c>
      <c r="D146">
        <v>19.972577937758441</v>
      </c>
      <c r="E146">
        <v>176.2915980033066</v>
      </c>
      <c r="F146">
        <v>2.966321890959033</v>
      </c>
      <c r="G146" t="s">
        <v>14</v>
      </c>
      <c r="H146" s="2">
        <v>6.287570625079713</v>
      </c>
      <c r="I146" t="s">
        <v>19</v>
      </c>
      <c r="J146">
        <v>123840.1804270132</v>
      </c>
      <c r="K146">
        <v>1911.232074581018</v>
      </c>
      <c r="L146">
        <v>6479.5993157535104</v>
      </c>
      <c r="M146" t="s">
        <v>20</v>
      </c>
    </row>
    <row r="147" spans="1:13" x14ac:dyDescent="0.3">
      <c r="A147" t="s">
        <v>167</v>
      </c>
      <c r="B147">
        <v>2015</v>
      </c>
      <c r="C147">
        <v>523.00068751405888</v>
      </c>
      <c r="D147">
        <v>25.681628671847001</v>
      </c>
      <c r="E147">
        <v>116.4372779545868</v>
      </c>
      <c r="F147">
        <v>1.1407924196454491</v>
      </c>
      <c r="G147" t="s">
        <v>27</v>
      </c>
      <c r="H147">
        <v>2.2464051006072552</v>
      </c>
      <c r="I147" t="s">
        <v>23</v>
      </c>
      <c r="J147">
        <v>43706.689611616952</v>
      </c>
      <c r="K147">
        <v>1221.4124005281401</v>
      </c>
      <c r="L147">
        <v>3578.3728405506708</v>
      </c>
      <c r="M147" t="s">
        <v>24</v>
      </c>
    </row>
    <row r="148" spans="1:13" x14ac:dyDescent="0.3">
      <c r="A148" t="s">
        <v>168</v>
      </c>
      <c r="B148">
        <v>2023</v>
      </c>
      <c r="C148">
        <v>592.10868829705362</v>
      </c>
      <c r="D148">
        <v>21.898426888355921</v>
      </c>
      <c r="E148">
        <v>209.04454380775371</v>
      </c>
      <c r="F148">
        <v>1.8169722386661249</v>
      </c>
      <c r="G148" t="s">
        <v>27</v>
      </c>
      <c r="H148">
        <v>4.3929254086687672</v>
      </c>
      <c r="I148" t="s">
        <v>15</v>
      </c>
      <c r="J148">
        <v>85677.214123364509</v>
      </c>
      <c r="K148">
        <v>2181.294050010843</v>
      </c>
      <c r="L148">
        <v>3927.8158817211561</v>
      </c>
      <c r="M148" t="s">
        <v>16</v>
      </c>
    </row>
    <row r="149" spans="1:13" x14ac:dyDescent="0.3">
      <c r="A149" t="s">
        <v>169</v>
      </c>
      <c r="B149">
        <v>2023</v>
      </c>
      <c r="C149">
        <v>579.99757668672385</v>
      </c>
      <c r="D149">
        <v>20.07028840293809</v>
      </c>
      <c r="E149">
        <v>192.62738429041619</v>
      </c>
      <c r="F149">
        <v>2.2506809357172122</v>
      </c>
      <c r="G149" t="s">
        <v>18</v>
      </c>
      <c r="H149">
        <v>4.6011244254844534</v>
      </c>
      <c r="I149" t="s">
        <v>15</v>
      </c>
      <c r="J149">
        <v>89983.680619999024</v>
      </c>
      <c r="K149">
        <v>2038.8078896900231</v>
      </c>
      <c r="L149">
        <v>4413.5438691911277</v>
      </c>
      <c r="M149" t="s">
        <v>16</v>
      </c>
    </row>
    <row r="150" spans="1:13" x14ac:dyDescent="0.3">
      <c r="A150" t="s">
        <v>170</v>
      </c>
      <c r="B150">
        <v>2018</v>
      </c>
      <c r="C150">
        <v>746.58435621994875</v>
      </c>
      <c r="D150">
        <v>21.140213041441609</v>
      </c>
      <c r="E150">
        <v>250</v>
      </c>
      <c r="F150">
        <v>2.6718772886112019</v>
      </c>
      <c r="G150" t="s">
        <v>14</v>
      </c>
      <c r="H150" s="2">
        <v>6.4642558579946918</v>
      </c>
      <c r="I150" t="s">
        <v>19</v>
      </c>
      <c r="J150">
        <v>126651.5232954633</v>
      </c>
      <c r="K150">
        <v>2633.5938644305602</v>
      </c>
      <c r="L150">
        <v>4809.075727507744</v>
      </c>
      <c r="M150" t="s">
        <v>20</v>
      </c>
    </row>
    <row r="151" spans="1:13" x14ac:dyDescent="0.3">
      <c r="A151" t="s">
        <v>171</v>
      </c>
      <c r="B151">
        <v>2023</v>
      </c>
      <c r="C151">
        <v>548.77258539600678</v>
      </c>
      <c r="D151">
        <v>21.366799372385412</v>
      </c>
      <c r="E151">
        <v>175.42531143109119</v>
      </c>
      <c r="F151">
        <v>0.99614008573713764</v>
      </c>
      <c r="G151" t="s">
        <v>14</v>
      </c>
      <c r="H151">
        <v>3.505163164079967</v>
      </c>
      <c r="I151" t="s">
        <v>15</v>
      </c>
      <c r="J151">
        <v>68299.20316300157</v>
      </c>
      <c r="K151">
        <v>1804.0601185977689</v>
      </c>
      <c r="L151">
        <v>3785.860707130319</v>
      </c>
      <c r="M151" t="s">
        <v>16</v>
      </c>
    </row>
    <row r="152" spans="1:13" x14ac:dyDescent="0.3">
      <c r="A152" t="s">
        <v>172</v>
      </c>
      <c r="B152">
        <v>2017</v>
      </c>
      <c r="C152">
        <v>615.6204976082297</v>
      </c>
      <c r="D152">
        <v>23.714246177321961</v>
      </c>
      <c r="E152">
        <v>161.14346315709989</v>
      </c>
      <c r="F152">
        <v>1.2176136930095049</v>
      </c>
      <c r="G152" t="s">
        <v>18</v>
      </c>
      <c r="H152">
        <v>3.1060020459882201</v>
      </c>
      <c r="I152" t="s">
        <v>15</v>
      </c>
      <c r="J152">
        <v>60447.725603542938</v>
      </c>
      <c r="K152">
        <v>1672.3153162214751</v>
      </c>
      <c r="L152">
        <v>3614.612927191386</v>
      </c>
      <c r="M152" t="s">
        <v>16</v>
      </c>
    </row>
    <row r="153" spans="1:13" x14ac:dyDescent="0.3">
      <c r="A153" t="s">
        <v>173</v>
      </c>
      <c r="B153">
        <v>2021</v>
      </c>
      <c r="C153">
        <v>480.26284720957551</v>
      </c>
      <c r="D153">
        <v>24.23365631894789</v>
      </c>
      <c r="E153">
        <v>180.86968856087881</v>
      </c>
      <c r="F153">
        <v>1.272571947993008</v>
      </c>
      <c r="G153" t="s">
        <v>14</v>
      </c>
      <c r="H153">
        <v>2.485237799703186</v>
      </c>
      <c r="I153" t="s">
        <v>23</v>
      </c>
      <c r="J153">
        <v>47832.430511055281</v>
      </c>
      <c r="K153">
        <v>1872.3254830084391</v>
      </c>
      <c r="L153">
        <v>2554.7070178310291</v>
      </c>
      <c r="M153" t="s">
        <v>24</v>
      </c>
    </row>
    <row r="154" spans="1:13" x14ac:dyDescent="0.3">
      <c r="A154" t="s">
        <v>174</v>
      </c>
      <c r="B154">
        <v>2020</v>
      </c>
      <c r="C154">
        <v>615.6204976082297</v>
      </c>
      <c r="D154">
        <v>23.252672334530288</v>
      </c>
      <c r="E154">
        <v>205.88811841527101</v>
      </c>
      <c r="F154">
        <v>1.5171801866071819</v>
      </c>
      <c r="G154" t="s">
        <v>27</v>
      </c>
      <c r="H154">
        <v>4.5698868496406462</v>
      </c>
      <c r="I154" t="s">
        <v>15</v>
      </c>
      <c r="J154">
        <v>89262.996799329849</v>
      </c>
      <c r="K154">
        <v>2134.7401934830691</v>
      </c>
      <c r="L154">
        <v>4181.4454551346234</v>
      </c>
      <c r="M154" t="s">
        <v>16</v>
      </c>
    </row>
    <row r="155" spans="1:13" x14ac:dyDescent="0.3">
      <c r="A155" t="s">
        <v>175</v>
      </c>
      <c r="B155">
        <v>2022</v>
      </c>
      <c r="C155">
        <v>735.33564916620446</v>
      </c>
      <c r="D155">
        <v>22.683307621660049</v>
      </c>
      <c r="E155">
        <v>211.03101485057789</v>
      </c>
      <c r="F155">
        <v>2.2736850190060909</v>
      </c>
      <c r="G155" t="s">
        <v>18</v>
      </c>
      <c r="H155" s="2">
        <v>6.1309994045921981</v>
      </c>
      <c r="I155" t="s">
        <v>19</v>
      </c>
      <c r="J155">
        <v>120395.9936923879</v>
      </c>
      <c r="K155">
        <v>2223.994399456084</v>
      </c>
      <c r="L155">
        <v>5413.5025574629499</v>
      </c>
      <c r="M155" t="s">
        <v>20</v>
      </c>
    </row>
    <row r="156" spans="1:13" x14ac:dyDescent="0.3">
      <c r="A156" t="s">
        <v>176</v>
      </c>
      <c r="B156">
        <v>2023</v>
      </c>
      <c r="C156">
        <v>400</v>
      </c>
      <c r="D156">
        <v>26.8710040046378</v>
      </c>
      <c r="E156">
        <v>122.16469748473099</v>
      </c>
      <c r="F156">
        <v>0.83070736400515144</v>
      </c>
      <c r="G156" t="s">
        <v>18</v>
      </c>
      <c r="H156">
        <v>2.3491615730506621</v>
      </c>
      <c r="I156" t="s">
        <v>23</v>
      </c>
      <c r="J156">
        <v>45720.04911796566</v>
      </c>
      <c r="K156">
        <v>1263.182343047567</v>
      </c>
      <c r="L156">
        <v>3619.433834679875</v>
      </c>
      <c r="M156" t="s">
        <v>24</v>
      </c>
    </row>
    <row r="157" spans="1:13" x14ac:dyDescent="0.3">
      <c r="A157" t="s">
        <v>177</v>
      </c>
      <c r="B157">
        <v>2019</v>
      </c>
      <c r="C157">
        <v>694.98933931074725</v>
      </c>
      <c r="D157">
        <v>19.644534571144039</v>
      </c>
      <c r="E157">
        <v>193.0292310626692</v>
      </c>
      <c r="F157">
        <v>2.7299745501336341</v>
      </c>
      <c r="G157" t="s">
        <v>14</v>
      </c>
      <c r="H157" s="2">
        <v>7.4912823657588827</v>
      </c>
      <c r="I157" t="s">
        <v>19</v>
      </c>
      <c r="J157">
        <v>147758.85627704431</v>
      </c>
      <c r="K157">
        <v>2066.7910381333741</v>
      </c>
      <c r="L157">
        <v>7149.1918414012962</v>
      </c>
      <c r="M157" t="s">
        <v>20</v>
      </c>
    </row>
    <row r="158" spans="1:13" x14ac:dyDescent="0.3">
      <c r="A158" t="s">
        <v>178</v>
      </c>
      <c r="B158">
        <v>2015</v>
      </c>
      <c r="C158">
        <v>633.30456909647546</v>
      </c>
      <c r="D158">
        <v>21.237550808585539</v>
      </c>
      <c r="E158">
        <v>178.51131244869521</v>
      </c>
      <c r="F158">
        <v>1.8534236125494721</v>
      </c>
      <c r="G158" t="s">
        <v>18</v>
      </c>
      <c r="H158">
        <v>4.6541133783866266</v>
      </c>
      <c r="I158" t="s">
        <v>15</v>
      </c>
      <c r="J158">
        <v>91204.483262618101</v>
      </c>
      <c r="K158">
        <v>1877.784305114425</v>
      </c>
      <c r="L158">
        <v>4857.0266038654763</v>
      </c>
      <c r="M158" t="s">
        <v>16</v>
      </c>
    </row>
    <row r="159" spans="1:13" x14ac:dyDescent="0.3">
      <c r="A159" t="s">
        <v>179</v>
      </c>
      <c r="B159">
        <v>2017</v>
      </c>
      <c r="C159">
        <v>611.08493546295256</v>
      </c>
      <c r="D159">
        <v>23.42639107592478</v>
      </c>
      <c r="E159">
        <v>140.74937600078039</v>
      </c>
      <c r="F159">
        <v>1.680127701398245</v>
      </c>
      <c r="G159" t="s">
        <v>14</v>
      </c>
      <c r="H159">
        <v>3.4387241549444201</v>
      </c>
      <c r="I159" t="s">
        <v>15</v>
      </c>
      <c r="J159">
        <v>67282.982953810686</v>
      </c>
      <c r="K159">
        <v>1491.500145077717</v>
      </c>
      <c r="L159">
        <v>4511.0946301855574</v>
      </c>
      <c r="M159" t="s">
        <v>16</v>
      </c>
    </row>
    <row r="160" spans="1:13" x14ac:dyDescent="0.3">
      <c r="A160" t="s">
        <v>180</v>
      </c>
      <c r="B160">
        <v>2024</v>
      </c>
      <c r="C160">
        <v>522.29741604366438</v>
      </c>
      <c r="D160">
        <v>24.302039763806579</v>
      </c>
      <c r="E160">
        <v>200.014837998833</v>
      </c>
      <c r="F160">
        <v>1.2734846217025719</v>
      </c>
      <c r="G160" t="s">
        <v>14</v>
      </c>
      <c r="H160">
        <v>2.5632397404877501</v>
      </c>
      <c r="I160" t="s">
        <v>23</v>
      </c>
      <c r="J160">
        <v>49200.972198681549</v>
      </c>
      <c r="K160">
        <v>2063.822611073459</v>
      </c>
      <c r="L160">
        <v>2383.9729216403239</v>
      </c>
      <c r="M160" t="s">
        <v>24</v>
      </c>
    </row>
    <row r="161" spans="1:13" x14ac:dyDescent="0.3">
      <c r="A161" t="s">
        <v>181</v>
      </c>
      <c r="B161">
        <v>2022</v>
      </c>
      <c r="C161">
        <v>537.98096070563838</v>
      </c>
      <c r="D161">
        <v>23.423082851601031</v>
      </c>
      <c r="E161">
        <v>145.06500579317151</v>
      </c>
      <c r="F161">
        <v>1.6187106608884281</v>
      </c>
      <c r="G161" t="s">
        <v>14</v>
      </c>
      <c r="H161">
        <v>3.0971959826438442</v>
      </c>
      <c r="I161" t="s">
        <v>15</v>
      </c>
      <c r="J161">
        <v>60412.334061900743</v>
      </c>
      <c r="K161">
        <v>1531.5855909761369</v>
      </c>
      <c r="L161">
        <v>3944.430818482545</v>
      </c>
      <c r="M161" t="s">
        <v>16</v>
      </c>
    </row>
    <row r="162" spans="1:13" x14ac:dyDescent="0.3">
      <c r="A162" t="s">
        <v>182</v>
      </c>
      <c r="B162">
        <v>2020</v>
      </c>
      <c r="C162">
        <v>750</v>
      </c>
      <c r="D162">
        <v>18</v>
      </c>
      <c r="E162">
        <v>229.08989458821651</v>
      </c>
      <c r="F162">
        <v>2.992464447254132</v>
      </c>
      <c r="G162" t="s">
        <v>14</v>
      </c>
      <c r="H162" s="2">
        <v>7.6076839840382586</v>
      </c>
      <c r="I162" t="s">
        <v>19</v>
      </c>
      <c r="J162">
        <v>149713.15751252029</v>
      </c>
      <c r="K162">
        <v>2440.522168244871</v>
      </c>
      <c r="L162">
        <v>6134.4723461450139</v>
      </c>
      <c r="M162" t="s">
        <v>20</v>
      </c>
    </row>
    <row r="163" spans="1:13" x14ac:dyDescent="0.3">
      <c r="A163" t="s">
        <v>183</v>
      </c>
      <c r="B163">
        <v>2022</v>
      </c>
      <c r="C163">
        <v>718.74570041332038</v>
      </c>
      <c r="D163">
        <v>20.069263493573491</v>
      </c>
      <c r="E163">
        <v>178.880544315604</v>
      </c>
      <c r="F163">
        <v>2.6311593617355751</v>
      </c>
      <c r="G163" t="s">
        <v>14</v>
      </c>
      <c r="H163">
        <v>5.8296235630601023</v>
      </c>
      <c r="I163" t="s">
        <v>19</v>
      </c>
      <c r="J163">
        <v>114672.1078499592</v>
      </c>
      <c r="K163">
        <v>1920.363411242819</v>
      </c>
      <c r="L163">
        <v>5971.3753750258047</v>
      </c>
      <c r="M163" t="s">
        <v>20</v>
      </c>
    </row>
    <row r="164" spans="1:13" x14ac:dyDescent="0.3">
      <c r="A164" t="s">
        <v>184</v>
      </c>
      <c r="B164">
        <v>2023</v>
      </c>
      <c r="C164">
        <v>579.70367072208876</v>
      </c>
      <c r="D164">
        <v>20.914638780250009</v>
      </c>
      <c r="E164">
        <v>190.30198239003471</v>
      </c>
      <c r="F164">
        <v>2.3559403949628481</v>
      </c>
      <c r="G164" t="s">
        <v>18</v>
      </c>
      <c r="H164">
        <v>5.1001775445593998</v>
      </c>
      <c r="I164" t="s">
        <v>19</v>
      </c>
      <c r="J164">
        <v>99982.734047539503</v>
      </c>
      <c r="K164">
        <v>2020.8168436484891</v>
      </c>
      <c r="L164">
        <v>4947.6395825672853</v>
      </c>
      <c r="M164" t="s">
        <v>20</v>
      </c>
    </row>
    <row r="165" spans="1:13" x14ac:dyDescent="0.3">
      <c r="A165" t="s">
        <v>185</v>
      </c>
      <c r="B165">
        <v>2018</v>
      </c>
      <c r="C165">
        <v>665.81227273733168</v>
      </c>
      <c r="D165">
        <v>21.999489563291579</v>
      </c>
      <c r="E165">
        <v>198.13432586342449</v>
      </c>
      <c r="F165">
        <v>2.5875208914782282</v>
      </c>
      <c r="G165" t="s">
        <v>27</v>
      </c>
      <c r="H165">
        <v>5.9426679710010006</v>
      </c>
      <c r="I165" t="s">
        <v>19</v>
      </c>
      <c r="J165">
        <v>116742.6401168119</v>
      </c>
      <c r="K165">
        <v>2110.7193032081559</v>
      </c>
      <c r="L165">
        <v>5530.9410369901207</v>
      </c>
      <c r="M165" t="s">
        <v>20</v>
      </c>
    </row>
    <row r="166" spans="1:13" x14ac:dyDescent="0.3">
      <c r="A166" t="s">
        <v>186</v>
      </c>
      <c r="B166">
        <v>2015</v>
      </c>
      <c r="C166">
        <v>619.87258600972211</v>
      </c>
      <c r="D166">
        <v>20.65049792661668</v>
      </c>
      <c r="E166">
        <v>221.26778967615189</v>
      </c>
      <c r="F166">
        <v>2.8733469135610621</v>
      </c>
      <c r="G166" t="s">
        <v>27</v>
      </c>
      <c r="H166">
        <v>4.6140373920673463</v>
      </c>
      <c r="I166" t="s">
        <v>15</v>
      </c>
      <c r="J166">
        <v>89924.402598907356</v>
      </c>
      <c r="K166">
        <v>2356.3452424395718</v>
      </c>
      <c r="L166">
        <v>3816.266011418887</v>
      </c>
      <c r="M166" t="s">
        <v>16</v>
      </c>
    </row>
    <row r="167" spans="1:13" x14ac:dyDescent="0.3">
      <c r="A167" t="s">
        <v>187</v>
      </c>
      <c r="B167">
        <v>2015</v>
      </c>
      <c r="C167">
        <v>750</v>
      </c>
      <c r="D167">
        <v>18.93049397233062</v>
      </c>
      <c r="E167">
        <v>222.9989463015043</v>
      </c>
      <c r="F167">
        <v>2.5980445095461082</v>
      </c>
      <c r="G167" t="s">
        <v>18</v>
      </c>
      <c r="H167" s="2">
        <v>6.380235899370911</v>
      </c>
      <c r="I167" t="s">
        <v>19</v>
      </c>
      <c r="J167">
        <v>125244.82629892589</v>
      </c>
      <c r="K167">
        <v>2359.8916884923478</v>
      </c>
      <c r="L167">
        <v>5307.2277388688281</v>
      </c>
      <c r="M167" t="s">
        <v>20</v>
      </c>
    </row>
    <row r="168" spans="1:13" x14ac:dyDescent="0.3">
      <c r="A168" t="s">
        <v>188</v>
      </c>
      <c r="B168">
        <v>2024</v>
      </c>
      <c r="C168">
        <v>543.32900932119776</v>
      </c>
      <c r="D168">
        <v>22.767018960753369</v>
      </c>
      <c r="E168">
        <v>142.69078391218301</v>
      </c>
      <c r="F168">
        <v>1.9925391905795</v>
      </c>
      <c r="G168" t="s">
        <v>18</v>
      </c>
      <c r="H168">
        <v>2.286296766149893</v>
      </c>
      <c r="I168" t="s">
        <v>23</v>
      </c>
      <c r="J168">
        <v>44199.400524347053</v>
      </c>
      <c r="K168">
        <v>1526.534798650805</v>
      </c>
      <c r="L168">
        <v>2895.4073345338579</v>
      </c>
      <c r="M168" t="s">
        <v>24</v>
      </c>
    </row>
    <row r="169" spans="1:13" x14ac:dyDescent="0.3">
      <c r="A169" t="s">
        <v>189</v>
      </c>
      <c r="B169">
        <v>2018</v>
      </c>
      <c r="C169">
        <v>630.90596275961389</v>
      </c>
      <c r="D169">
        <v>23.377945125060702</v>
      </c>
      <c r="E169">
        <v>198.48573109893161</v>
      </c>
      <c r="F169">
        <v>2.309985290349573</v>
      </c>
      <c r="G169" t="s">
        <v>27</v>
      </c>
      <c r="H169">
        <v>5.3962232629644582</v>
      </c>
      <c r="I169" t="s">
        <v>19</v>
      </c>
      <c r="J169">
        <v>105824.1086837824</v>
      </c>
      <c r="K169">
        <v>2100.3565755067948</v>
      </c>
      <c r="L169">
        <v>5038.3877631943551</v>
      </c>
      <c r="M169" t="s">
        <v>20</v>
      </c>
    </row>
    <row r="170" spans="1:13" x14ac:dyDescent="0.3">
      <c r="A170" t="s">
        <v>190</v>
      </c>
      <c r="B170">
        <v>2021</v>
      </c>
      <c r="C170">
        <v>540.14840894633494</v>
      </c>
      <c r="D170">
        <v>23.11539720469494</v>
      </c>
      <c r="E170">
        <v>171.07122376356429</v>
      </c>
      <c r="F170">
        <v>1.3976068148879031</v>
      </c>
      <c r="G170" t="s">
        <v>27</v>
      </c>
      <c r="H170">
        <v>2.9518786858549459</v>
      </c>
      <c r="I170" t="s">
        <v>23</v>
      </c>
      <c r="J170">
        <v>57256.981138718867</v>
      </c>
      <c r="K170">
        <v>1780.592578380038</v>
      </c>
      <c r="L170">
        <v>3215.6138262022068</v>
      </c>
      <c r="M170" t="s">
        <v>24</v>
      </c>
    </row>
    <row r="171" spans="1:13" x14ac:dyDescent="0.3">
      <c r="A171" t="s">
        <v>191</v>
      </c>
      <c r="B171">
        <v>2016</v>
      </c>
      <c r="C171">
        <v>424.84904558728641</v>
      </c>
      <c r="D171">
        <v>25.589927989040891</v>
      </c>
      <c r="E171">
        <v>141.97195956544471</v>
      </c>
      <c r="F171">
        <v>1.2383591599716199</v>
      </c>
      <c r="G171" t="s">
        <v>27</v>
      </c>
      <c r="H171">
        <v>2.7209878868338531</v>
      </c>
      <c r="I171" t="s">
        <v>23</v>
      </c>
      <c r="J171">
        <v>52938.120183024039</v>
      </c>
      <c r="K171">
        <v>1481.6375536530279</v>
      </c>
      <c r="L171">
        <v>3572.94670700694</v>
      </c>
      <c r="M171" t="s">
        <v>24</v>
      </c>
    </row>
    <row r="172" spans="1:13" x14ac:dyDescent="0.3">
      <c r="A172" t="s">
        <v>192</v>
      </c>
      <c r="B172">
        <v>2017</v>
      </c>
      <c r="C172">
        <v>625.67483674442269</v>
      </c>
      <c r="D172">
        <v>23.648880789945451</v>
      </c>
      <c r="E172">
        <v>189.30558437623199</v>
      </c>
      <c r="F172">
        <v>2.2189421146277821</v>
      </c>
      <c r="G172" t="s">
        <v>27</v>
      </c>
      <c r="H172">
        <v>4.0512780002984092</v>
      </c>
      <c r="I172" t="s">
        <v>15</v>
      </c>
      <c r="J172">
        <v>79021.557056474485</v>
      </c>
      <c r="K172">
        <v>2004.0029494937089</v>
      </c>
      <c r="L172">
        <v>3943.1856662904861</v>
      </c>
      <c r="M172" t="s">
        <v>16</v>
      </c>
    </row>
    <row r="173" spans="1:13" x14ac:dyDescent="0.3">
      <c r="A173" t="s">
        <v>193</v>
      </c>
      <c r="B173">
        <v>2015</v>
      </c>
      <c r="C173">
        <v>543.88389421219085</v>
      </c>
      <c r="D173">
        <v>26.78976493803534</v>
      </c>
      <c r="E173">
        <v>180.10679131856111</v>
      </c>
      <c r="F173">
        <v>1.789274266266585</v>
      </c>
      <c r="G173" t="s">
        <v>27</v>
      </c>
      <c r="H173">
        <v>2.550794394880652</v>
      </c>
      <c r="I173" t="s">
        <v>23</v>
      </c>
      <c r="J173">
        <v>49125.356271114091</v>
      </c>
      <c r="K173">
        <v>1890.5316264989401</v>
      </c>
      <c r="L173">
        <v>2598.4942850223001</v>
      </c>
      <c r="M173" t="s">
        <v>24</v>
      </c>
    </row>
    <row r="174" spans="1:13" x14ac:dyDescent="0.3">
      <c r="A174" t="s">
        <v>194</v>
      </c>
      <c r="B174">
        <v>2019</v>
      </c>
      <c r="C174">
        <v>572.8240310817522</v>
      </c>
      <c r="D174">
        <v>24.478797540423159</v>
      </c>
      <c r="E174">
        <v>157.29416138620601</v>
      </c>
      <c r="F174">
        <v>1.4814795097929689</v>
      </c>
      <c r="G174" t="s">
        <v>14</v>
      </c>
      <c r="H174">
        <v>2.56494192961136</v>
      </c>
      <c r="I174" t="s">
        <v>23</v>
      </c>
      <c r="J174">
        <v>49651.823002875499</v>
      </c>
      <c r="K174">
        <v>1647.0155893517081</v>
      </c>
      <c r="L174">
        <v>3014.654100658468</v>
      </c>
      <c r="M174" t="s">
        <v>24</v>
      </c>
    </row>
    <row r="175" spans="1:13" x14ac:dyDescent="0.3">
      <c r="A175" t="s">
        <v>195</v>
      </c>
      <c r="B175">
        <v>2015</v>
      </c>
      <c r="C175">
        <v>562.04352880148872</v>
      </c>
      <c r="D175">
        <v>21.74309049863643</v>
      </c>
      <c r="E175">
        <v>167.5393716500179</v>
      </c>
      <c r="F175">
        <v>2.048963987459488</v>
      </c>
      <c r="G175" t="s">
        <v>18</v>
      </c>
      <c r="H175">
        <v>3.8684798563477649</v>
      </c>
      <c r="I175" t="s">
        <v>15</v>
      </c>
      <c r="J175">
        <v>75591.755211082142</v>
      </c>
      <c r="K175">
        <v>1777.8419158731531</v>
      </c>
      <c r="L175">
        <v>4251.8828325608856</v>
      </c>
      <c r="M175" t="s">
        <v>16</v>
      </c>
    </row>
    <row r="176" spans="1:13" x14ac:dyDescent="0.3">
      <c r="A176" t="s">
        <v>196</v>
      </c>
      <c r="B176">
        <v>2022</v>
      </c>
      <c r="C176">
        <v>750</v>
      </c>
      <c r="D176">
        <v>18</v>
      </c>
      <c r="E176">
        <v>228.62575105048171</v>
      </c>
      <c r="F176">
        <v>2.5784161013884042</v>
      </c>
      <c r="G176" t="s">
        <v>14</v>
      </c>
      <c r="H176" s="2">
        <v>7.8770631717290511</v>
      </c>
      <c r="I176" t="s">
        <v>19</v>
      </c>
      <c r="J176">
        <v>155126.08511900681</v>
      </c>
      <c r="K176">
        <v>2415.1783155742369</v>
      </c>
      <c r="L176">
        <v>6422.9661271252244</v>
      </c>
      <c r="M176" t="s">
        <v>20</v>
      </c>
    </row>
    <row r="177" spans="1:13" x14ac:dyDescent="0.3">
      <c r="A177" t="s">
        <v>197</v>
      </c>
      <c r="B177">
        <v>2015</v>
      </c>
      <c r="C177">
        <v>509.45727838196512</v>
      </c>
      <c r="D177">
        <v>20.00806950865681</v>
      </c>
      <c r="E177">
        <v>151.72217563560909</v>
      </c>
      <c r="F177">
        <v>0.98911030928884625</v>
      </c>
      <c r="G177" t="s">
        <v>27</v>
      </c>
      <c r="H177">
        <v>3.051981619336031</v>
      </c>
      <c r="I177" t="s">
        <v>15</v>
      </c>
      <c r="J177">
        <v>59472.955114900084</v>
      </c>
      <c r="K177">
        <v>1566.677271820533</v>
      </c>
      <c r="L177">
        <v>3796.1203742868151</v>
      </c>
      <c r="M177" t="s">
        <v>16</v>
      </c>
    </row>
    <row r="178" spans="1:13" x14ac:dyDescent="0.3">
      <c r="A178" t="s">
        <v>198</v>
      </c>
      <c r="B178">
        <v>2015</v>
      </c>
      <c r="C178">
        <v>434.60204392304729</v>
      </c>
      <c r="D178">
        <v>25.613321575080231</v>
      </c>
      <c r="E178">
        <v>150.69220143552329</v>
      </c>
      <c r="F178">
        <v>1.5310751316737681</v>
      </c>
      <c r="G178" t="s">
        <v>27</v>
      </c>
      <c r="H178">
        <v>2.1029666109905012</v>
      </c>
      <c r="I178" t="s">
        <v>23</v>
      </c>
      <c r="J178">
        <v>40475.856448871098</v>
      </c>
      <c r="K178">
        <v>1583.4757709389221</v>
      </c>
      <c r="L178">
        <v>2556.1399291175098</v>
      </c>
      <c r="M178" t="s">
        <v>24</v>
      </c>
    </row>
    <row r="179" spans="1:13" x14ac:dyDescent="0.3">
      <c r="A179" t="s">
        <v>199</v>
      </c>
      <c r="B179">
        <v>2016</v>
      </c>
      <c r="C179">
        <v>657.77035089441779</v>
      </c>
      <c r="D179">
        <v>20.937975686204041</v>
      </c>
      <c r="E179">
        <v>192.72795074959359</v>
      </c>
      <c r="F179">
        <v>2.5182648437614259</v>
      </c>
      <c r="G179" t="s">
        <v>27</v>
      </c>
      <c r="H179" s="2">
        <v>6.5801865380234652</v>
      </c>
      <c r="I179" t="s">
        <v>19</v>
      </c>
      <c r="J179">
        <v>129550.5380107853</v>
      </c>
      <c r="K179">
        <v>2053.1927496840071</v>
      </c>
      <c r="L179">
        <v>6309.7114496787281</v>
      </c>
      <c r="M179" t="s">
        <v>20</v>
      </c>
    </row>
    <row r="180" spans="1:13" x14ac:dyDescent="0.3">
      <c r="A180" t="s">
        <v>200</v>
      </c>
      <c r="B180">
        <v>2016</v>
      </c>
      <c r="C180">
        <v>608.34963399933326</v>
      </c>
      <c r="D180">
        <v>20.15568482991592</v>
      </c>
      <c r="E180">
        <v>244.90856507239829</v>
      </c>
      <c r="F180">
        <v>2.862752557189463</v>
      </c>
      <c r="G180" t="s">
        <v>14</v>
      </c>
      <c r="H180" s="2">
        <v>6.8414778623046768</v>
      </c>
      <c r="I180" t="s">
        <v>19</v>
      </c>
      <c r="J180">
        <v>134237.33396751009</v>
      </c>
      <c r="K180">
        <v>2592.2232785834558</v>
      </c>
      <c r="L180">
        <v>5178.4634092501956</v>
      </c>
      <c r="M180" t="s">
        <v>20</v>
      </c>
    </row>
    <row r="181" spans="1:13" x14ac:dyDescent="0.3">
      <c r="A181" t="s">
        <v>201</v>
      </c>
      <c r="B181">
        <v>2020</v>
      </c>
      <c r="C181">
        <v>624.13516006567193</v>
      </c>
      <c r="D181">
        <v>20.608071137070279</v>
      </c>
      <c r="E181">
        <v>180.61148988711889</v>
      </c>
      <c r="F181">
        <v>1.5591342170558029</v>
      </c>
      <c r="G181" t="s">
        <v>18</v>
      </c>
      <c r="H181">
        <v>4.0778259265364047</v>
      </c>
      <c r="I181" t="s">
        <v>15</v>
      </c>
      <c r="J181">
        <v>79672.446921004113</v>
      </c>
      <c r="K181">
        <v>1884.071609723979</v>
      </c>
      <c r="L181">
        <v>4228.7377247129334</v>
      </c>
      <c r="M181" t="s">
        <v>16</v>
      </c>
    </row>
    <row r="182" spans="1:13" x14ac:dyDescent="0.3">
      <c r="A182" t="s">
        <v>202</v>
      </c>
      <c r="B182">
        <v>2021</v>
      </c>
      <c r="C182">
        <v>500.73275076399312</v>
      </c>
      <c r="D182">
        <v>23.573185620620809</v>
      </c>
      <c r="E182">
        <v>186.79202076053201</v>
      </c>
      <c r="F182">
        <v>2.4933599401732041</v>
      </c>
      <c r="G182" t="s">
        <v>27</v>
      </c>
      <c r="H182">
        <v>4.7880428776376682</v>
      </c>
      <c r="I182" t="s">
        <v>15</v>
      </c>
      <c r="J182">
        <v>93768.269348139394</v>
      </c>
      <c r="K182">
        <v>1992.58820461398</v>
      </c>
      <c r="L182">
        <v>4705.8528767264752</v>
      </c>
      <c r="M182" t="s">
        <v>16</v>
      </c>
    </row>
    <row r="183" spans="1:13" x14ac:dyDescent="0.3">
      <c r="A183" t="s">
        <v>203</v>
      </c>
      <c r="B183">
        <v>2019</v>
      </c>
      <c r="C183">
        <v>750</v>
      </c>
      <c r="D183">
        <v>19.57937333770624</v>
      </c>
      <c r="E183">
        <v>197.4112710682908</v>
      </c>
      <c r="F183">
        <v>1.8812000533884701</v>
      </c>
      <c r="G183" t="s">
        <v>14</v>
      </c>
      <c r="H183">
        <v>5.8986420958565802</v>
      </c>
      <c r="I183" t="s">
        <v>19</v>
      </c>
      <c r="J183">
        <v>115904.6692037793</v>
      </c>
      <c r="K183">
        <v>2068.1727133523318</v>
      </c>
      <c r="L183">
        <v>5604.2064792503561</v>
      </c>
      <c r="M183" t="s">
        <v>20</v>
      </c>
    </row>
    <row r="184" spans="1:13" x14ac:dyDescent="0.3">
      <c r="A184" t="s">
        <v>204</v>
      </c>
      <c r="B184">
        <v>2015</v>
      </c>
      <c r="C184">
        <v>411.9091226367172</v>
      </c>
      <c r="D184">
        <v>23.779202827309611</v>
      </c>
      <c r="E184">
        <v>133.37907495277901</v>
      </c>
      <c r="F184">
        <v>0.79943495692463173</v>
      </c>
      <c r="G184" t="s">
        <v>14</v>
      </c>
      <c r="H184">
        <v>2.2883535451822019</v>
      </c>
      <c r="I184" t="s">
        <v>23</v>
      </c>
      <c r="J184">
        <v>44393.308406270022</v>
      </c>
      <c r="K184">
        <v>1373.762497374021</v>
      </c>
      <c r="L184">
        <v>3231.5126152540088</v>
      </c>
      <c r="M184" t="s">
        <v>24</v>
      </c>
    </row>
    <row r="185" spans="1:13" x14ac:dyDescent="0.3">
      <c r="A185" t="s">
        <v>205</v>
      </c>
      <c r="B185">
        <v>2015</v>
      </c>
      <c r="C185">
        <v>750</v>
      </c>
      <c r="D185">
        <v>18</v>
      </c>
      <c r="E185">
        <v>250</v>
      </c>
      <c r="F185">
        <v>3</v>
      </c>
      <c r="G185" t="s">
        <v>27</v>
      </c>
      <c r="H185" s="2">
        <v>7.6948743895483158</v>
      </c>
      <c r="I185" t="s">
        <v>19</v>
      </c>
      <c r="J185">
        <v>151247.48779096629</v>
      </c>
      <c r="K185">
        <v>2650</v>
      </c>
      <c r="L185">
        <v>5707.4523694704267</v>
      </c>
      <c r="M185" t="s">
        <v>20</v>
      </c>
    </row>
    <row r="186" spans="1:13" x14ac:dyDescent="0.3">
      <c r="A186" t="s">
        <v>206</v>
      </c>
      <c r="B186">
        <v>2017</v>
      </c>
      <c r="C186">
        <v>674.85089948721566</v>
      </c>
      <c r="D186">
        <v>18.967510479023758</v>
      </c>
      <c r="E186">
        <v>234.68731304912811</v>
      </c>
      <c r="F186">
        <v>2.004573188288969</v>
      </c>
      <c r="G186" t="s">
        <v>14</v>
      </c>
      <c r="H186" s="2">
        <v>7.3200823237882853</v>
      </c>
      <c r="I186" t="s">
        <v>19</v>
      </c>
      <c r="J186">
        <v>143954.54468585999</v>
      </c>
      <c r="K186">
        <v>2447.1017899057301</v>
      </c>
      <c r="L186">
        <v>5882.6545458660948</v>
      </c>
      <c r="M186" t="s">
        <v>20</v>
      </c>
    </row>
    <row r="187" spans="1:13" x14ac:dyDescent="0.3">
      <c r="A187" t="s">
        <v>207</v>
      </c>
      <c r="B187">
        <v>2016</v>
      </c>
      <c r="C187">
        <v>584.03622950075294</v>
      </c>
      <c r="D187">
        <v>21.316245467661538</v>
      </c>
      <c r="E187">
        <v>156.8277332803714</v>
      </c>
      <c r="F187">
        <v>1.727746204194188</v>
      </c>
      <c r="G187" t="s">
        <v>18</v>
      </c>
      <c r="H187">
        <v>3.5653617400502839</v>
      </c>
      <c r="I187" t="s">
        <v>15</v>
      </c>
      <c r="J187">
        <v>69652.570157992246</v>
      </c>
      <c r="K187">
        <v>1654.664643013424</v>
      </c>
      <c r="L187">
        <v>4209.4674864837361</v>
      </c>
      <c r="M187" t="s">
        <v>16</v>
      </c>
    </row>
    <row r="188" spans="1:13" x14ac:dyDescent="0.3">
      <c r="A188" t="s">
        <v>208</v>
      </c>
      <c r="B188">
        <v>2019</v>
      </c>
      <c r="C188">
        <v>453.89510680988258</v>
      </c>
      <c r="D188">
        <v>25.329662077243441</v>
      </c>
      <c r="E188">
        <v>148.59303065009871</v>
      </c>
      <c r="F188">
        <v>1.1214982143654979</v>
      </c>
      <c r="G188" t="s">
        <v>18</v>
      </c>
      <c r="H188">
        <v>2.0918272417423078</v>
      </c>
      <c r="I188" t="s">
        <v>23</v>
      </c>
      <c r="J188">
        <v>40294.539617626913</v>
      </c>
      <c r="K188">
        <v>1542.005217219262</v>
      </c>
      <c r="L188">
        <v>2613.126023677863</v>
      </c>
      <c r="M188" t="s">
        <v>24</v>
      </c>
    </row>
    <row r="189" spans="1:13" x14ac:dyDescent="0.3">
      <c r="A189" t="s">
        <v>209</v>
      </c>
      <c r="B189">
        <v>2024</v>
      </c>
      <c r="C189">
        <v>750</v>
      </c>
      <c r="D189">
        <v>19.143400057479379</v>
      </c>
      <c r="E189">
        <v>250</v>
      </c>
      <c r="F189">
        <v>2.6544075018890219</v>
      </c>
      <c r="G189" t="s">
        <v>18</v>
      </c>
      <c r="H189" s="2">
        <v>7.6006178484768974</v>
      </c>
      <c r="I189" t="s">
        <v>19</v>
      </c>
      <c r="J189">
        <v>149379.63659444349</v>
      </c>
      <c r="K189">
        <v>2632.7203750944509</v>
      </c>
      <c r="L189">
        <v>5673.9651505558913</v>
      </c>
      <c r="M189" t="s">
        <v>20</v>
      </c>
    </row>
    <row r="190" spans="1:13" x14ac:dyDescent="0.3">
      <c r="A190" t="s">
        <v>210</v>
      </c>
      <c r="B190">
        <v>2020</v>
      </c>
      <c r="C190">
        <v>621.20810293196928</v>
      </c>
      <c r="D190">
        <v>23.403186715000981</v>
      </c>
      <c r="E190">
        <v>168.88348571398569</v>
      </c>
      <c r="F190">
        <v>2.004467827764</v>
      </c>
      <c r="G190" t="s">
        <v>18</v>
      </c>
      <c r="H190">
        <v>5.0062393034915553</v>
      </c>
      <c r="I190" t="s">
        <v>19</v>
      </c>
      <c r="J190">
        <v>98335.727821303051</v>
      </c>
      <c r="K190">
        <v>1789.058248528057</v>
      </c>
      <c r="L190">
        <v>5496.5078919151192</v>
      </c>
      <c r="M190" t="s">
        <v>20</v>
      </c>
    </row>
    <row r="191" spans="1:13" x14ac:dyDescent="0.3">
      <c r="A191" t="s">
        <v>211</v>
      </c>
      <c r="B191">
        <v>2021</v>
      </c>
      <c r="C191">
        <v>682.770680809954</v>
      </c>
      <c r="D191">
        <v>21.718604122831401</v>
      </c>
      <c r="E191">
        <v>209.60957687654681</v>
      </c>
      <c r="F191">
        <v>1.882075667823174</v>
      </c>
      <c r="G191" t="s">
        <v>27</v>
      </c>
      <c r="H191">
        <v>5.2362646904003753</v>
      </c>
      <c r="I191" t="s">
        <v>19</v>
      </c>
      <c r="J191">
        <v>102535.0942558509</v>
      </c>
      <c r="K191">
        <v>2190.1995521566259</v>
      </c>
      <c r="L191">
        <v>4681.5411935815409</v>
      </c>
      <c r="M191" t="s">
        <v>20</v>
      </c>
    </row>
    <row r="192" spans="1:13" x14ac:dyDescent="0.3">
      <c r="A192" t="s">
        <v>212</v>
      </c>
      <c r="B192">
        <v>2018</v>
      </c>
      <c r="C192">
        <v>670.8428914618313</v>
      </c>
      <c r="D192">
        <v>18.36082898222325</v>
      </c>
      <c r="E192">
        <v>250</v>
      </c>
      <c r="F192">
        <v>2.870108851436064</v>
      </c>
      <c r="G192" t="s">
        <v>27</v>
      </c>
      <c r="H192" s="2">
        <v>6.1037826163888456</v>
      </c>
      <c r="I192" t="s">
        <v>19</v>
      </c>
      <c r="J192">
        <v>119432.1468852051</v>
      </c>
      <c r="K192">
        <v>2643.5054425718031</v>
      </c>
      <c r="L192">
        <v>4517.9459426046224</v>
      </c>
      <c r="M192" t="s">
        <v>20</v>
      </c>
    </row>
    <row r="193" spans="1:13" x14ac:dyDescent="0.3">
      <c r="A193" t="s">
        <v>213</v>
      </c>
      <c r="B193">
        <v>2021</v>
      </c>
      <c r="C193">
        <v>666.80892942929745</v>
      </c>
      <c r="D193">
        <v>21.10445160855398</v>
      </c>
      <c r="E193">
        <v>216.1756717813754</v>
      </c>
      <c r="F193">
        <v>2.8210700597395721</v>
      </c>
      <c r="G193" t="s">
        <v>27</v>
      </c>
      <c r="H193">
        <v>5.695106986339483</v>
      </c>
      <c r="I193" t="s">
        <v>19</v>
      </c>
      <c r="J193">
        <v>111599.32950598891</v>
      </c>
      <c r="K193">
        <v>2302.8102208007331</v>
      </c>
      <c r="L193">
        <v>4846.2234750366724</v>
      </c>
      <c r="M193" t="s">
        <v>20</v>
      </c>
    </row>
    <row r="194" spans="1:13" x14ac:dyDescent="0.3">
      <c r="A194" t="s">
        <v>214</v>
      </c>
      <c r="B194">
        <v>2022</v>
      </c>
      <c r="C194">
        <v>750</v>
      </c>
      <c r="D194">
        <v>18</v>
      </c>
      <c r="E194">
        <v>209.70766141621181</v>
      </c>
      <c r="F194">
        <v>2.6890754825149159</v>
      </c>
      <c r="G194" t="s">
        <v>18</v>
      </c>
      <c r="H194" s="2">
        <v>7.6633496273645427</v>
      </c>
      <c r="I194" t="s">
        <v>19</v>
      </c>
      <c r="J194">
        <v>151035.46215900299</v>
      </c>
      <c r="K194">
        <v>2231.5303882878638</v>
      </c>
      <c r="L194">
        <v>6768.2458169384172</v>
      </c>
      <c r="M194" t="s">
        <v>20</v>
      </c>
    </row>
    <row r="195" spans="1:13" x14ac:dyDescent="0.3">
      <c r="A195" t="s">
        <v>215</v>
      </c>
      <c r="B195">
        <v>2015</v>
      </c>
      <c r="C195">
        <v>708.92984497037116</v>
      </c>
      <c r="D195">
        <v>18</v>
      </c>
      <c r="E195">
        <v>247.27581251337219</v>
      </c>
      <c r="F195">
        <v>2.9781292078502482</v>
      </c>
      <c r="G195" t="s">
        <v>18</v>
      </c>
      <c r="H195" s="2">
        <v>7.665509582751004</v>
      </c>
      <c r="I195" t="s">
        <v>19</v>
      </c>
      <c r="J195">
        <v>150688.52706949381</v>
      </c>
      <c r="K195">
        <v>2621.664585526235</v>
      </c>
      <c r="L195">
        <v>5747.8186912780384</v>
      </c>
      <c r="M195" t="s">
        <v>20</v>
      </c>
    </row>
    <row r="196" spans="1:13" x14ac:dyDescent="0.3">
      <c r="A196" t="s">
        <v>216</v>
      </c>
      <c r="B196">
        <v>2020</v>
      </c>
      <c r="C196">
        <v>651.12516364642568</v>
      </c>
      <c r="D196">
        <v>18</v>
      </c>
      <c r="E196">
        <v>198.44357254106421</v>
      </c>
      <c r="F196">
        <v>2.3534750591348179</v>
      </c>
      <c r="G196" t="s">
        <v>14</v>
      </c>
      <c r="H196" s="2">
        <v>7.2031936013300228</v>
      </c>
      <c r="I196" t="s">
        <v>19</v>
      </c>
      <c r="J196">
        <v>141961.76254823309</v>
      </c>
      <c r="K196">
        <v>2102.109478367383</v>
      </c>
      <c r="L196">
        <v>6753.3001496424713</v>
      </c>
      <c r="M196" t="s">
        <v>20</v>
      </c>
    </row>
    <row r="197" spans="1:13" x14ac:dyDescent="0.3">
      <c r="A197" t="s">
        <v>217</v>
      </c>
      <c r="B197">
        <v>2022</v>
      </c>
      <c r="C197">
        <v>589.47577804247794</v>
      </c>
      <c r="D197">
        <v>18</v>
      </c>
      <c r="E197">
        <v>250</v>
      </c>
      <c r="F197">
        <v>2.6401723929122092</v>
      </c>
      <c r="G197" t="s">
        <v>14</v>
      </c>
      <c r="H197">
        <v>5.8184215846760674</v>
      </c>
      <c r="I197" t="s">
        <v>19</v>
      </c>
      <c r="J197">
        <v>113736.4230738757</v>
      </c>
      <c r="K197">
        <v>2632.00861964561</v>
      </c>
      <c r="L197">
        <v>4321.2785180464143</v>
      </c>
      <c r="M197" t="s">
        <v>20</v>
      </c>
    </row>
    <row r="198" spans="1:13" x14ac:dyDescent="0.3">
      <c r="A198" t="s">
        <v>218</v>
      </c>
      <c r="B198">
        <v>2019</v>
      </c>
      <c r="C198">
        <v>700.29131831093775</v>
      </c>
      <c r="D198">
        <v>18.642135537978909</v>
      </c>
      <c r="E198">
        <v>250</v>
      </c>
      <c r="F198">
        <v>2.9408826799224941</v>
      </c>
      <c r="G198" t="s">
        <v>18</v>
      </c>
      <c r="H198" s="2">
        <v>6.8056957680943988</v>
      </c>
      <c r="I198" t="s">
        <v>19</v>
      </c>
      <c r="J198">
        <v>133466.87122789191</v>
      </c>
      <c r="K198">
        <v>2647.0441339961249</v>
      </c>
      <c r="L198">
        <v>5042.1097825219431</v>
      </c>
      <c r="M198" t="s">
        <v>20</v>
      </c>
    </row>
    <row r="199" spans="1:13" x14ac:dyDescent="0.3">
      <c r="A199" t="s">
        <v>219</v>
      </c>
      <c r="B199">
        <v>2018</v>
      </c>
      <c r="C199">
        <v>640.8246856061287</v>
      </c>
      <c r="D199">
        <v>22.114570546698001</v>
      </c>
      <c r="E199">
        <v>200.3626688621776</v>
      </c>
      <c r="F199">
        <v>2.3061119721557839</v>
      </c>
      <c r="G199" t="s">
        <v>18</v>
      </c>
      <c r="H199" s="2">
        <v>6.0630100542978909</v>
      </c>
      <c r="I199" t="s">
        <v>19</v>
      </c>
      <c r="J199">
        <v>119141.2687987283</v>
      </c>
      <c r="K199">
        <v>2118.9322872295652</v>
      </c>
      <c r="L199">
        <v>5622.7029771914804</v>
      </c>
      <c r="M199" t="s">
        <v>20</v>
      </c>
    </row>
    <row r="200" spans="1:13" x14ac:dyDescent="0.3">
      <c r="A200" t="s">
        <v>220</v>
      </c>
      <c r="B200">
        <v>2016</v>
      </c>
      <c r="C200">
        <v>530.71601044638544</v>
      </c>
      <c r="D200">
        <v>24.584473210601811</v>
      </c>
      <c r="E200">
        <v>157.0904482082158</v>
      </c>
      <c r="F200">
        <v>2.2051287206608441</v>
      </c>
      <c r="G200" t="s">
        <v>18</v>
      </c>
      <c r="H200">
        <v>5.4402022500316001</v>
      </c>
      <c r="I200" t="s">
        <v>19</v>
      </c>
      <c r="J200">
        <v>107122.8840825168</v>
      </c>
      <c r="K200">
        <v>1681.1609181152</v>
      </c>
      <c r="L200">
        <v>6371.9589795494094</v>
      </c>
      <c r="M200" t="s">
        <v>20</v>
      </c>
    </row>
    <row r="201" spans="1:13" x14ac:dyDescent="0.3">
      <c r="A201" t="s">
        <v>221</v>
      </c>
      <c r="B201">
        <v>2020</v>
      </c>
      <c r="C201">
        <v>546.87840526347622</v>
      </c>
      <c r="D201">
        <v>23.67586961323553</v>
      </c>
      <c r="E201">
        <v>134.3888659969592</v>
      </c>
      <c r="F201">
        <v>1.3378085274567799</v>
      </c>
      <c r="G201" t="s">
        <v>18</v>
      </c>
      <c r="H201">
        <v>2.7710021194034611</v>
      </c>
      <c r="I201" t="s">
        <v>23</v>
      </c>
      <c r="J201">
        <v>54009.263301726787</v>
      </c>
      <c r="K201">
        <v>1410.7790863424309</v>
      </c>
      <c r="L201">
        <v>3828.328887533381</v>
      </c>
      <c r="M201"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C3B42-5EDA-49A4-BE2F-724454E82900}">
  <dimension ref="A1:I96"/>
  <sheetViews>
    <sheetView topLeftCell="A81" workbookViewId="0">
      <selection activeCell="C96" sqref="C96"/>
    </sheetView>
  </sheetViews>
  <sheetFormatPr defaultRowHeight="14.4" x14ac:dyDescent="0.3"/>
  <cols>
    <col min="1" max="1" width="10.77734375" bestFit="1" customWidth="1"/>
    <col min="2" max="2" width="21.44140625" bestFit="1" customWidth="1"/>
    <col min="3" max="5" width="23.88671875" bestFit="1" customWidth="1"/>
    <col min="6" max="6" width="22.88671875" bestFit="1" customWidth="1"/>
    <col min="7" max="7" width="23.88671875" bestFit="1" customWidth="1"/>
    <col min="8" max="8" width="27.6640625" bestFit="1" customWidth="1"/>
    <col min="9" max="9" width="28.6640625" bestFit="1" customWidth="1"/>
  </cols>
  <sheetData>
    <row r="1" spans="1:3" x14ac:dyDescent="0.3">
      <c r="A1" s="8" t="s">
        <v>242</v>
      </c>
      <c r="B1" s="8"/>
    </row>
    <row r="2" spans="1:3" x14ac:dyDescent="0.3">
      <c r="A2" s="6" t="s">
        <v>243</v>
      </c>
    </row>
    <row r="4" spans="1:3" x14ac:dyDescent="0.3">
      <c r="A4" s="6" t="s">
        <v>244</v>
      </c>
    </row>
    <row r="6" spans="1:3" x14ac:dyDescent="0.3">
      <c r="A6" s="8" t="s">
        <v>245</v>
      </c>
      <c r="B6" s="8"/>
    </row>
    <row r="7" spans="1:3" x14ac:dyDescent="0.3">
      <c r="A7" s="3" t="s">
        <v>228</v>
      </c>
      <c r="B7" t="s">
        <v>223</v>
      </c>
    </row>
    <row r="8" spans="1:3" x14ac:dyDescent="0.3">
      <c r="A8" s="4" t="s">
        <v>14</v>
      </c>
      <c r="B8" s="5">
        <v>5.0829166143243443</v>
      </c>
    </row>
    <row r="9" spans="1:3" x14ac:dyDescent="0.3">
      <c r="A9" s="4" t="s">
        <v>27</v>
      </c>
      <c r="B9" s="5">
        <v>4.9802752030231874</v>
      </c>
    </row>
    <row r="10" spans="1:3" x14ac:dyDescent="0.3">
      <c r="A10" s="4" t="s">
        <v>18</v>
      </c>
      <c r="B10" s="5">
        <v>5.0791907682218396</v>
      </c>
    </row>
    <row r="11" spans="1:3" x14ac:dyDescent="0.3">
      <c r="A11" s="4" t="s">
        <v>222</v>
      </c>
      <c r="B11" s="5">
        <v>5.0474326169382211</v>
      </c>
    </row>
    <row r="14" spans="1:3" x14ac:dyDescent="0.3">
      <c r="A14" s="8" t="s">
        <v>246</v>
      </c>
      <c r="B14" s="8"/>
      <c r="C14" s="8"/>
    </row>
    <row r="15" spans="1:3" x14ac:dyDescent="0.3">
      <c r="A15" t="s">
        <v>247</v>
      </c>
    </row>
    <row r="17" spans="1:3" x14ac:dyDescent="0.3">
      <c r="A17" s="8" t="s">
        <v>248</v>
      </c>
      <c r="B17" s="8"/>
      <c r="C17" s="8"/>
    </row>
    <row r="18" spans="1:3" x14ac:dyDescent="0.3">
      <c r="A18" s="3" t="s">
        <v>229</v>
      </c>
      <c r="B18" t="s">
        <v>224</v>
      </c>
    </row>
    <row r="19" spans="1:3" x14ac:dyDescent="0.3">
      <c r="A19" s="4" t="s">
        <v>19</v>
      </c>
      <c r="B19" s="5">
        <v>217.76334403854582</v>
      </c>
    </row>
    <row r="20" spans="1:3" x14ac:dyDescent="0.3">
      <c r="A20" s="4" t="s">
        <v>23</v>
      </c>
      <c r="B20" s="5">
        <v>156.5218962913564</v>
      </c>
    </row>
    <row r="21" spans="1:3" x14ac:dyDescent="0.3">
      <c r="A21" s="4" t="s">
        <v>15</v>
      </c>
      <c r="B21" s="5">
        <v>181.93846036677095</v>
      </c>
    </row>
    <row r="22" spans="1:3" x14ac:dyDescent="0.3">
      <c r="A22" s="4" t="s">
        <v>222</v>
      </c>
      <c r="B22" s="5">
        <v>196.16550041172337</v>
      </c>
    </row>
    <row r="30" spans="1:3" x14ac:dyDescent="0.3">
      <c r="A30" s="8" t="s">
        <v>249</v>
      </c>
      <c r="B30" s="8"/>
      <c r="C30" s="8"/>
    </row>
    <row r="31" spans="1:3" ht="18" x14ac:dyDescent="0.3">
      <c r="A31" s="10" t="s">
        <v>250</v>
      </c>
    </row>
    <row r="32" spans="1:3" x14ac:dyDescent="0.3">
      <c r="A32" s="9"/>
    </row>
    <row r="33" spans="1:9" x14ac:dyDescent="0.3">
      <c r="A33" s="9" t="s">
        <v>251</v>
      </c>
    </row>
    <row r="34" spans="1:9" x14ac:dyDescent="0.3">
      <c r="A34" s="9"/>
    </row>
    <row r="35" spans="1:9" x14ac:dyDescent="0.3">
      <c r="A35" s="9" t="s">
        <v>252</v>
      </c>
    </row>
    <row r="36" spans="1:9" x14ac:dyDescent="0.3">
      <c r="A36" s="9"/>
    </row>
    <row r="37" spans="1:9" x14ac:dyDescent="0.3">
      <c r="A37" s="9" t="s">
        <v>253</v>
      </c>
    </row>
    <row r="39" spans="1:9" x14ac:dyDescent="0.3">
      <c r="A39" s="8" t="s">
        <v>254</v>
      </c>
      <c r="B39" s="8"/>
      <c r="C39" s="8"/>
    </row>
    <row r="40" spans="1:9" x14ac:dyDescent="0.3">
      <c r="B40" s="3" t="s">
        <v>225</v>
      </c>
    </row>
    <row r="41" spans="1:9" x14ac:dyDescent="0.3">
      <c r="B41" t="s">
        <v>14</v>
      </c>
      <c r="D41" t="s">
        <v>27</v>
      </c>
      <c r="F41" t="s">
        <v>18</v>
      </c>
      <c r="H41" t="s">
        <v>227</v>
      </c>
      <c r="I41" t="s">
        <v>226</v>
      </c>
    </row>
    <row r="42" spans="1:9" x14ac:dyDescent="0.3">
      <c r="A42" s="3" t="s">
        <v>1</v>
      </c>
      <c r="B42" t="s">
        <v>223</v>
      </c>
      <c r="C42" t="s">
        <v>224</v>
      </c>
      <c r="D42" t="s">
        <v>223</v>
      </c>
      <c r="E42" t="s">
        <v>224</v>
      </c>
      <c r="F42" t="s">
        <v>223</v>
      </c>
      <c r="G42" t="s">
        <v>224</v>
      </c>
    </row>
    <row r="43" spans="1:9" x14ac:dyDescent="0.3">
      <c r="A43" s="4">
        <v>2015</v>
      </c>
      <c r="B43" s="5">
        <v>4.3563729907413649</v>
      </c>
      <c r="C43" s="5">
        <v>179.49339348654351</v>
      </c>
      <c r="D43" s="5">
        <v>3.6433844455774462</v>
      </c>
      <c r="E43" s="5">
        <v>178.81301802109454</v>
      </c>
      <c r="F43" s="5">
        <v>5.2997661048318117</v>
      </c>
      <c r="G43" s="5">
        <v>200.22700175055141</v>
      </c>
      <c r="H43" s="5">
        <v>4.3234800245703831</v>
      </c>
      <c r="I43" s="5">
        <v>184.6359269819786</v>
      </c>
    </row>
    <row r="44" spans="1:9" x14ac:dyDescent="0.3">
      <c r="A44" s="4">
        <v>2016</v>
      </c>
      <c r="B44" s="5">
        <v>5.1153761229453094</v>
      </c>
      <c r="C44" s="5">
        <v>199.67386890799114</v>
      </c>
      <c r="D44" s="5">
        <v>4.1800156099667074</v>
      </c>
      <c r="E44" s="5">
        <v>181.93102411051734</v>
      </c>
      <c r="F44" s="5">
        <v>5.6665770680722893</v>
      </c>
      <c r="G44" s="5">
        <v>201.04153038533897</v>
      </c>
      <c r="H44" s="5">
        <v>5.0348115997611247</v>
      </c>
      <c r="I44" s="5">
        <v>194.93808919485693</v>
      </c>
    </row>
    <row r="45" spans="1:9" x14ac:dyDescent="0.3">
      <c r="A45" s="4">
        <v>2017</v>
      </c>
      <c r="B45" s="5">
        <v>5.7675742548358553</v>
      </c>
      <c r="C45" s="5">
        <v>206.76763033868355</v>
      </c>
      <c r="D45" s="5">
        <v>5.2025711464748587</v>
      </c>
      <c r="E45" s="5">
        <v>202.5176531862968</v>
      </c>
      <c r="F45" s="5">
        <v>4.7633746024150794</v>
      </c>
      <c r="G45" s="5">
        <v>185.94272363420237</v>
      </c>
      <c r="H45" s="5">
        <v>5.2489209333226743</v>
      </c>
      <c r="I45" s="5">
        <v>197.97688124956241</v>
      </c>
    </row>
    <row r="46" spans="1:9" x14ac:dyDescent="0.3">
      <c r="A46" s="4">
        <v>2018</v>
      </c>
      <c r="B46" s="5">
        <v>5.7588180740180235</v>
      </c>
      <c r="C46" s="5">
        <v>211.65436373803459</v>
      </c>
      <c r="D46" s="5">
        <v>5.4853356738980645</v>
      </c>
      <c r="E46" s="5">
        <v>205.05185846222912</v>
      </c>
      <c r="F46" s="5">
        <v>5.9160275807268929</v>
      </c>
      <c r="G46" s="5">
        <v>206.24973879170415</v>
      </c>
      <c r="H46" s="5">
        <v>5.6961331147238354</v>
      </c>
      <c r="I46" s="5">
        <v>207.58543809012954</v>
      </c>
    </row>
    <row r="47" spans="1:9" x14ac:dyDescent="0.3">
      <c r="A47" s="4">
        <v>2019</v>
      </c>
      <c r="B47" s="5">
        <v>5.6236327444081375</v>
      </c>
      <c r="C47" s="5">
        <v>194.03891071665655</v>
      </c>
      <c r="D47" s="5">
        <v>4.9827472149224077</v>
      </c>
      <c r="E47" s="5">
        <v>215.43996754243599</v>
      </c>
      <c r="F47" s="5">
        <v>4.6445909733250001</v>
      </c>
      <c r="G47" s="5">
        <v>193.01499356946331</v>
      </c>
      <c r="H47" s="5">
        <v>5.2186509192659205</v>
      </c>
      <c r="I47" s="5">
        <v>199.13319563630313</v>
      </c>
    </row>
    <row r="48" spans="1:9" x14ac:dyDescent="0.3">
      <c r="A48" s="4">
        <v>2020</v>
      </c>
      <c r="B48" s="5">
        <v>5.7547773262614568</v>
      </c>
      <c r="C48" s="5">
        <v>193.79961495093366</v>
      </c>
      <c r="D48" s="5">
        <v>5.1444292942547083</v>
      </c>
      <c r="E48" s="5">
        <v>209.20929083043842</v>
      </c>
      <c r="F48" s="5">
        <v>4.2460872915039634</v>
      </c>
      <c r="G48" s="5">
        <v>155.15498343811302</v>
      </c>
      <c r="H48" s="5">
        <v>5.0484313040067095</v>
      </c>
      <c r="I48" s="5">
        <v>186.05462973982839</v>
      </c>
    </row>
    <row r="49" spans="1:9" x14ac:dyDescent="0.3">
      <c r="A49" s="4">
        <v>2021</v>
      </c>
      <c r="B49" s="5">
        <v>4.5026317433119694</v>
      </c>
      <c r="C49" s="5">
        <v>186.23472007469263</v>
      </c>
      <c r="D49" s="5">
        <v>5.038207686791278</v>
      </c>
      <c r="E49" s="5">
        <v>195.2489681347619</v>
      </c>
      <c r="F49" s="5">
        <v>5.2418072118395411</v>
      </c>
      <c r="G49" s="5">
        <v>207.09836051159479</v>
      </c>
      <c r="H49" s="5">
        <v>4.9850899969666065</v>
      </c>
      <c r="I49" s="5">
        <v>197.27046978980343</v>
      </c>
    </row>
    <row r="50" spans="1:9" x14ac:dyDescent="0.3">
      <c r="A50" s="4">
        <v>2022</v>
      </c>
      <c r="B50" s="5">
        <v>4.9967407265351067</v>
      </c>
      <c r="C50" s="5">
        <v>194.28155461069383</v>
      </c>
      <c r="D50" s="5">
        <v>4.4783043139918197</v>
      </c>
      <c r="E50" s="5">
        <v>180.4634082326063</v>
      </c>
      <c r="F50" s="5">
        <v>5.7144061063043914</v>
      </c>
      <c r="G50" s="5">
        <v>201.19249422569044</v>
      </c>
      <c r="H50" s="5">
        <v>5.0487135005940624</v>
      </c>
      <c r="I50" s="5">
        <v>192.4796745855397</v>
      </c>
    </row>
    <row r="51" spans="1:9" x14ac:dyDescent="0.3">
      <c r="A51" s="4">
        <v>2023</v>
      </c>
      <c r="B51" s="5">
        <v>4.8370815471690953</v>
      </c>
      <c r="C51" s="5">
        <v>202.68544354662001</v>
      </c>
      <c r="D51" s="5">
        <v>5.4748325647187981</v>
      </c>
      <c r="E51" s="5">
        <v>213.3857479303997</v>
      </c>
      <c r="F51" s="5">
        <v>3.7091565545983149</v>
      </c>
      <c r="G51" s="5">
        <v>165.10668308777963</v>
      </c>
      <c r="H51" s="5">
        <v>4.7464256042913124</v>
      </c>
      <c r="I51" s="5">
        <v>196.5008447470438</v>
      </c>
    </row>
    <row r="52" spans="1:9" x14ac:dyDescent="0.3">
      <c r="A52" s="4">
        <v>2024</v>
      </c>
      <c r="B52" s="5">
        <v>4.1904623527951896</v>
      </c>
      <c r="C52" s="5">
        <v>196.1670713348324</v>
      </c>
      <c r="D52" s="5">
        <v>6.2253383400011231</v>
      </c>
      <c r="E52" s="5">
        <v>219.74359188662123</v>
      </c>
      <c r="F52" s="5">
        <v>5.2977121051210823</v>
      </c>
      <c r="G52" s="5">
        <v>195.98229384278724</v>
      </c>
      <c r="H52" s="5">
        <v>5.3386337559150281</v>
      </c>
      <c r="I52" s="5">
        <v>206.04540170083683</v>
      </c>
    </row>
    <row r="53" spans="1:9" x14ac:dyDescent="0.3">
      <c r="A53" s="4" t="s">
        <v>222</v>
      </c>
      <c r="B53" s="5">
        <v>5.0829166143243452</v>
      </c>
      <c r="C53" s="5">
        <v>196.16694566425519</v>
      </c>
      <c r="D53" s="5">
        <v>4.9802752030231892</v>
      </c>
      <c r="E53" s="5">
        <v>199.38734584070562</v>
      </c>
      <c r="F53" s="5">
        <v>5.0791907682218405</v>
      </c>
      <c r="G53" s="5">
        <v>192.50498189597442</v>
      </c>
      <c r="H53" s="5">
        <v>5.0474326169382184</v>
      </c>
      <c r="I53" s="5">
        <v>196.16550041172329</v>
      </c>
    </row>
    <row r="75" spans="1:6" x14ac:dyDescent="0.3">
      <c r="A75" s="7" t="s">
        <v>232</v>
      </c>
      <c r="B75" s="7"/>
      <c r="C75" s="7"/>
      <c r="D75" s="7"/>
      <c r="E75" s="7"/>
      <c r="F75" s="7"/>
    </row>
    <row r="77" spans="1:6" x14ac:dyDescent="0.3">
      <c r="A77" s="8" t="s">
        <v>255</v>
      </c>
      <c r="B77" s="8"/>
      <c r="C77" s="8"/>
    </row>
    <row r="78" spans="1:6" x14ac:dyDescent="0.3">
      <c r="A78" s="3" t="s">
        <v>228</v>
      </c>
      <c r="B78" t="s">
        <v>230</v>
      </c>
      <c r="C78" t="s">
        <v>231</v>
      </c>
      <c r="D78" t="s">
        <v>224</v>
      </c>
    </row>
    <row r="79" spans="1:6" x14ac:dyDescent="0.3">
      <c r="A79" s="4" t="s">
        <v>14</v>
      </c>
      <c r="B79" s="5">
        <v>616.63246866029772</v>
      </c>
      <c r="C79" s="5">
        <v>21.706329700946632</v>
      </c>
      <c r="D79" s="5">
        <v>196.16694566425517</v>
      </c>
    </row>
    <row r="80" spans="1:6" x14ac:dyDescent="0.3">
      <c r="A80" s="4" t="s">
        <v>27</v>
      </c>
      <c r="B80" s="5">
        <v>611.31595373413541</v>
      </c>
      <c r="C80" s="5">
        <v>21.996100267603865</v>
      </c>
      <c r="D80" s="5">
        <v>199.38734584070568</v>
      </c>
    </row>
    <row r="81" spans="1:6" x14ac:dyDescent="0.3">
      <c r="A81" s="4" t="s">
        <v>18</v>
      </c>
      <c r="B81" s="5">
        <v>619.23945662028564</v>
      </c>
      <c r="C81" s="5">
        <v>21.709304346485659</v>
      </c>
      <c r="D81" s="5">
        <v>192.50498189597442</v>
      </c>
    </row>
    <row r="82" spans="1:6" x14ac:dyDescent="0.3">
      <c r="A82" s="4" t="s">
        <v>222</v>
      </c>
      <c r="B82" s="5">
        <v>615.62049760822993</v>
      </c>
      <c r="C82" s="5">
        <v>21.804280361210818</v>
      </c>
      <c r="D82" s="5">
        <v>196.16550041172329</v>
      </c>
    </row>
    <row r="96" spans="1:6" x14ac:dyDescent="0.3">
      <c r="A96" s="7"/>
      <c r="B96" s="7"/>
      <c r="C96" s="7"/>
      <c r="D96" s="7"/>
      <c r="E96" s="7"/>
      <c r="F96" s="7"/>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67F88-C1BE-4AFB-8B9B-D1AF3695C94F}">
  <dimension ref="A1:M60"/>
  <sheetViews>
    <sheetView topLeftCell="A38" workbookViewId="0">
      <selection activeCell="K41" sqref="K41"/>
    </sheetView>
  </sheetViews>
  <sheetFormatPr defaultRowHeight="14.4" x14ac:dyDescent="0.3"/>
  <sheetData>
    <row r="1" spans="1:13" ht="23.4" x14ac:dyDescent="0.45">
      <c r="A1" s="18" t="s">
        <v>298</v>
      </c>
      <c r="B1" s="18"/>
      <c r="C1" s="18"/>
      <c r="D1" s="8"/>
      <c r="E1" s="8"/>
    </row>
    <row r="5" spans="1:13" x14ac:dyDescent="0.3">
      <c r="A5" s="8" t="s">
        <v>256</v>
      </c>
      <c r="B5" s="8"/>
      <c r="C5" s="8"/>
      <c r="D5" s="8"/>
      <c r="E5" s="8"/>
      <c r="F5" s="8"/>
      <c r="G5" s="8"/>
      <c r="H5" s="8"/>
      <c r="I5" s="8"/>
    </row>
    <row r="6" spans="1:13" x14ac:dyDescent="0.3">
      <c r="A6" s="12" t="s">
        <v>260</v>
      </c>
      <c r="B6" s="13"/>
      <c r="C6" s="13"/>
      <c r="D6" s="13"/>
      <c r="E6" s="13"/>
      <c r="F6" s="13"/>
      <c r="G6" s="13"/>
    </row>
    <row r="7" spans="1:13" x14ac:dyDescent="0.3">
      <c r="A7" s="9"/>
    </row>
    <row r="8" spans="1:13" x14ac:dyDescent="0.3">
      <c r="A8" s="11" t="s">
        <v>257</v>
      </c>
    </row>
    <row r="9" spans="1:13" x14ac:dyDescent="0.3">
      <c r="A9" s="11" t="s">
        <v>258</v>
      </c>
    </row>
    <row r="10" spans="1:13" x14ac:dyDescent="0.3">
      <c r="A10" s="11" t="s">
        <v>259</v>
      </c>
    </row>
    <row r="11" spans="1:13" ht="15.6" x14ac:dyDescent="0.3">
      <c r="A11" s="14" t="s">
        <v>261</v>
      </c>
      <c r="B11" s="15"/>
    </row>
    <row r="12" spans="1:13" x14ac:dyDescent="0.3">
      <c r="A12" s="11" t="s">
        <v>262</v>
      </c>
    </row>
    <row r="13" spans="1:13" x14ac:dyDescent="0.3">
      <c r="A13" s="11" t="s">
        <v>263</v>
      </c>
    </row>
    <row r="14" spans="1:13" x14ac:dyDescent="0.3">
      <c r="A14" t="s">
        <v>264</v>
      </c>
    </row>
    <row r="15" spans="1:13" x14ac:dyDescent="0.3">
      <c r="A15" s="11"/>
    </row>
    <row r="16" spans="1:13" x14ac:dyDescent="0.3">
      <c r="A16" s="8" t="s">
        <v>265</v>
      </c>
      <c r="B16" s="8"/>
      <c r="C16" s="8"/>
      <c r="D16" s="8"/>
      <c r="E16" s="8"/>
      <c r="F16" s="8"/>
      <c r="G16" s="8"/>
      <c r="H16" s="8"/>
      <c r="I16" s="8"/>
      <c r="J16" s="8"/>
      <c r="K16" s="8"/>
      <c r="L16" s="8"/>
      <c r="M16" s="8"/>
    </row>
    <row r="17" spans="1:7" x14ac:dyDescent="0.3">
      <c r="A17" s="12" t="s">
        <v>266</v>
      </c>
      <c r="B17" s="13"/>
      <c r="C17" s="13"/>
      <c r="D17" s="13"/>
    </row>
    <row r="18" spans="1:7" x14ac:dyDescent="0.3">
      <c r="A18" s="11" t="s">
        <v>267</v>
      </c>
    </row>
    <row r="19" spans="1:7" x14ac:dyDescent="0.3">
      <c r="A19" s="11" t="s">
        <v>268</v>
      </c>
    </row>
    <row r="20" spans="1:7" x14ac:dyDescent="0.3">
      <c r="A20" s="11" t="s">
        <v>269</v>
      </c>
    </row>
    <row r="21" spans="1:7" x14ac:dyDescent="0.3">
      <c r="A21" s="12" t="s">
        <v>274</v>
      </c>
      <c r="B21" s="13"/>
      <c r="C21" s="13"/>
    </row>
    <row r="22" spans="1:7" x14ac:dyDescent="0.3">
      <c r="A22" s="9" t="s">
        <v>270</v>
      </c>
    </row>
    <row r="23" spans="1:7" x14ac:dyDescent="0.3">
      <c r="A23" s="9" t="s">
        <v>271</v>
      </c>
      <c r="F23" s="13"/>
    </row>
    <row r="24" spans="1:7" x14ac:dyDescent="0.3">
      <c r="A24" s="16" t="s">
        <v>272</v>
      </c>
    </row>
    <row r="25" spans="1:7" x14ac:dyDescent="0.3">
      <c r="A25" s="16" t="s">
        <v>273</v>
      </c>
    </row>
    <row r="26" spans="1:7" x14ac:dyDescent="0.3">
      <c r="A26" s="9"/>
    </row>
    <row r="27" spans="1:7" x14ac:dyDescent="0.3">
      <c r="A27" s="8" t="s">
        <v>275</v>
      </c>
      <c r="B27" s="8"/>
      <c r="C27" s="8"/>
      <c r="D27" s="8"/>
      <c r="E27" s="8"/>
      <c r="F27" s="8"/>
      <c r="G27" s="8"/>
    </row>
    <row r="28" spans="1:7" x14ac:dyDescent="0.3">
      <c r="A28" s="12" t="s">
        <v>276</v>
      </c>
      <c r="B28" s="13"/>
      <c r="C28" s="13"/>
      <c r="D28" s="13"/>
      <c r="E28" s="13"/>
    </row>
    <row r="29" spans="1:7" x14ac:dyDescent="0.3">
      <c r="A29" s="9"/>
    </row>
    <row r="30" spans="1:7" x14ac:dyDescent="0.3">
      <c r="A30" s="11" t="s">
        <v>277</v>
      </c>
      <c r="C30" s="16" t="s">
        <v>278</v>
      </c>
    </row>
    <row r="31" spans="1:7" x14ac:dyDescent="0.3">
      <c r="A31" s="9"/>
      <c r="C31" s="16" t="s">
        <v>279</v>
      </c>
    </row>
    <row r="32" spans="1:7" x14ac:dyDescent="0.3">
      <c r="A32" s="9"/>
      <c r="C32" s="16" t="s">
        <v>286</v>
      </c>
    </row>
    <row r="33" spans="1:3" x14ac:dyDescent="0.3">
      <c r="A33" s="16"/>
    </row>
    <row r="34" spans="1:3" x14ac:dyDescent="0.3">
      <c r="A34" s="11" t="s">
        <v>280</v>
      </c>
      <c r="C34" s="16" t="s">
        <v>281</v>
      </c>
    </row>
    <row r="35" spans="1:3" x14ac:dyDescent="0.3">
      <c r="A35" s="16"/>
      <c r="C35" s="16" t="s">
        <v>282</v>
      </c>
    </row>
    <row r="36" spans="1:3" x14ac:dyDescent="0.3">
      <c r="A36" s="16"/>
      <c r="C36" s="16" t="s">
        <v>287</v>
      </c>
    </row>
    <row r="37" spans="1:3" x14ac:dyDescent="0.3">
      <c r="A37" s="16"/>
    </row>
    <row r="38" spans="1:3" x14ac:dyDescent="0.3">
      <c r="A38" s="11" t="s">
        <v>283</v>
      </c>
      <c r="C38" s="17" t="s">
        <v>284</v>
      </c>
    </row>
    <row r="39" spans="1:3" x14ac:dyDescent="0.3">
      <c r="A39" s="11"/>
      <c r="C39" s="16" t="s">
        <v>285</v>
      </c>
    </row>
    <row r="40" spans="1:3" x14ac:dyDescent="0.3">
      <c r="A40" s="16"/>
      <c r="C40" s="16" t="s">
        <v>287</v>
      </c>
    </row>
    <row r="41" spans="1:3" x14ac:dyDescent="0.3">
      <c r="A41" s="16"/>
    </row>
    <row r="42" spans="1:3" ht="18" x14ac:dyDescent="0.3">
      <c r="A42" s="10" t="s">
        <v>288</v>
      </c>
      <c r="B42" s="8"/>
      <c r="C42" s="17"/>
    </row>
    <row r="43" spans="1:3" x14ac:dyDescent="0.3">
      <c r="A43" s="9"/>
      <c r="C43" s="16"/>
    </row>
    <row r="44" spans="1:3" x14ac:dyDescent="0.3">
      <c r="A44" s="11" t="s">
        <v>289</v>
      </c>
      <c r="C44" s="16"/>
    </row>
    <row r="45" spans="1:3" x14ac:dyDescent="0.3">
      <c r="A45" s="11" t="s">
        <v>290</v>
      </c>
    </row>
    <row r="46" spans="1:3" x14ac:dyDescent="0.3">
      <c r="A46" s="11" t="s">
        <v>291</v>
      </c>
    </row>
    <row r="47" spans="1:3" x14ac:dyDescent="0.3">
      <c r="A47" s="9"/>
    </row>
    <row r="48" spans="1:3" ht="18" x14ac:dyDescent="0.3">
      <c r="A48" s="10" t="s">
        <v>292</v>
      </c>
      <c r="B48" s="8"/>
      <c r="C48" s="8"/>
    </row>
    <row r="49" spans="1:1" x14ac:dyDescent="0.3">
      <c r="A49" s="9" t="s">
        <v>293</v>
      </c>
    </row>
    <row r="50" spans="1:1" x14ac:dyDescent="0.3">
      <c r="A50" s="11" t="s">
        <v>294</v>
      </c>
    </row>
    <row r="51" spans="1:1" x14ac:dyDescent="0.3">
      <c r="A51" s="11" t="s">
        <v>295</v>
      </c>
    </row>
    <row r="52" spans="1:1" x14ac:dyDescent="0.3">
      <c r="A52" s="9" t="s">
        <v>296</v>
      </c>
    </row>
    <row r="53" spans="1:1" x14ac:dyDescent="0.3">
      <c r="A53" s="9" t="s">
        <v>297</v>
      </c>
    </row>
    <row r="54" spans="1:1" x14ac:dyDescent="0.3">
      <c r="A54" s="11"/>
    </row>
    <row r="55" spans="1:1" x14ac:dyDescent="0.3">
      <c r="A55" s="9"/>
    </row>
    <row r="56" spans="1:1" x14ac:dyDescent="0.3">
      <c r="A56" s="11"/>
    </row>
    <row r="57" spans="1:1" x14ac:dyDescent="0.3">
      <c r="A57" s="9"/>
    </row>
    <row r="58" spans="1:1" x14ac:dyDescent="0.3">
      <c r="A58" s="9"/>
    </row>
    <row r="59" spans="1:1" x14ac:dyDescent="0.3">
      <c r="A59" s="9"/>
    </row>
    <row r="60" spans="1:1" x14ac:dyDescent="0.3">
      <c r="A6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7CB6E-C98F-41DA-8AFF-CE3CF4C0EBFC}">
  <dimension ref="A1"/>
  <sheetViews>
    <sheetView tabSelected="1" topLeftCell="A9" workbookViewId="0">
      <selection activeCell="R4" sqref="R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m J w w 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Y n D 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J w w W 1 e i l c 9 5 A Q A A w g I A A B M A H A B G b 3 J t d W x h c y 9 T Z W N 0 a W 9 u M S 5 t I K I Y A C i g F A A A A A A A A A A A A A A A A A A A A A A A A A A A A G 1 Q W 0 v k M B R + H 5 j / E L o v H Q g V x R V U + r C 0 D i s s i 2 7 r g 9 i l H J t j J 2 w u c n K q z g 7 + d + N 0 R M X m J c l 3 y / k S s G P t n a j G f f 9 0 P p v P w g o I l Y C e d K u A o e 0 M g o t I L g z y f C b i q v x A H U a k C A 9 Z 6 b v B o u N 0 q Q 1 m h X c c L y F N i p P m K i C F J j w C r 5 r S P z r j Q Y W m h P W R K L z S r h f F C o x B 1 6 N I D x f T T P N l l K w L D 8 l C 3 p R o t N W M l C c y k d F o B u t C f i z F m e u 2 K f n + w f c D K S 4 H z 1 j x 2 m D + f s x + e 4 d / F 3 K s 9 C 2 5 I G 8 j p 8 R P B B X n T m K / G m 6 j c M f s 8 H R s L 8 X N D v 9 h T N W B A Q o 5 0 / A x M n a I B Z S o 1 / f 4 H l c T u H D n y Y 4 D v 5 I h n X h f b j b J E s i e l 7 E c R 5 V g f O J n K T b J N Q J F 8 N z x 0 W H 2 G r B F / 4 B 2 d / H X W m v f H G 6 w t 0 h b t k Z 7 j w Q 8 E L b F B L 9 E Y m 3 0 f 6 T 2 X 7 + 3 g g n J B Q b W n V b Y / p o W V F 6 b b d k v A 2 s 0 q q 2 9 C 9 P G k S + A s f e 0 / m R / X s x n 2 k 1 + 6 e k L U E s B A i 0 A F A A C A A g A m J w w W 3 T 5 L U a m A A A A 9 g A A A B I A A A A A A A A A A A A A A A A A A A A A A E N v b m Z p Z y 9 Q Y W N r Y W d l L n h t b F B L A Q I t A B Q A A g A I A J i c M F s P y u m r p A A A A O k A A A A T A A A A A A A A A A A A A A A A A P I A A A B b Q 2 9 u d G V u d F 9 U e X B l c 1 0 u e G 1 s U E s B A i 0 A F A A C A A g A m J w w W 1 e i l c 9 5 A Q A A w g I A A B M A A A A A A A A A A A A A A A A A 4 w 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Q 4 A A A A A A A A z 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n c m l f Z G F 0 Y V 9 j b G V h b m 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W M x O D R m Z m M t Y T d m O S 0 0 O D E 5 L T h m N 2 U t O D Y 4 Z W E 4 M T Q 3 O T J i I i A v P j x F b n R y e S B U e X B l P S J C d W Z m Z X J O Z X h 0 U m V m c m V z a C I g V m F s d W U 9 I m w x I i A v P j x F b n R y e S B U e X B l P S J S Z X N 1 b H R U e X B l I i B W Y W x 1 Z T 0 i c 1 R h Y m x l I i A v P j x F b n R y e S B U e X B l P S J O Y W 1 l V X B k Y X R l Z E F m d G V y R m l s b C I g V m F s d W U 9 I m w w I i A v P j x F b n R y e S B U e X B l P S J G a W x s V G F y Z 2 V 0 I i B W Y W x 1 Z T 0 i c 2 F n c m l f Z G F 0 Y V 9 j b G V h b m V k 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S 0 w O S 0 x N l Q x N D o w N j o 0 O S 4 x O T I x O T Q 3 W i I g L z 4 8 R W 5 0 c n k g V H l w Z T 0 i R m l s b E N v b H V t b l R 5 c G V z I i B W Y W x 1 Z T 0 i c 0 J n T U Z C U V V G Q m d V R y I g L z 4 8 R W 5 0 c n k g V H l w Z T 0 i R m l s b E N v b H V t b k 5 h b W V z I i B W Y W x 1 Z T 0 i c 1 s m c X V v d D t G Y X J t S U Q m c X V v d D s s J n F 1 b 3 Q 7 W W V h c i Z x d W 9 0 O y w m c X V v d D t S Y W l u Z m F s b F 9 t b S Z x d W 9 0 O y w m c X V v d D t U Z W 1 w Z X J h d H V y Z V 9 D J n F 1 b 3 Q 7 L C Z x d W 9 0 O 0 Z l c n R p b G l 6 Z X J f a 2 c v a G E m c X V v d D s s J n F 1 b 3 Q 7 U G V z d G l j a W R l X 0 w v a G E m c X V v d D s s J n F 1 b 3 Q 7 U 2 9 p b F R 5 c G U m c X V v d D s s J n F 1 b 3 Q 7 W W l l b G R f V G 9 u c y 9 o Y S Z x d W 9 0 O y w m c X V v d D t Z a W V s Z F 9 D Y X R l Z 2 9 y e 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F n c m l f Z G F 0 Y V 9 j b G V h b m V k L 0 F 1 d G 9 S Z W 1 v d m V k Q 2 9 s d W 1 u c z E u e 0 Z h c m 1 J R C w w f S Z x d W 9 0 O y w m c X V v d D t T Z W N 0 a W 9 u M S 9 h Z 3 J p X 2 R h d G F f Y 2 x l Y W 5 l Z C 9 B d X R v U m V t b 3 Z l Z E N v b H V t b n M x L n t Z Z W F y L D F 9 J n F 1 b 3 Q 7 L C Z x d W 9 0 O 1 N l Y 3 R p b 2 4 x L 2 F n c m l f Z G F 0 Y V 9 j b G V h b m V k L 0 F 1 d G 9 S Z W 1 v d m V k Q 2 9 s d W 1 u c z E u e 1 J h a W 5 m Y W x s X 2 1 t L D J 9 J n F 1 b 3 Q 7 L C Z x d W 9 0 O 1 N l Y 3 R p b 2 4 x L 2 F n c m l f Z G F 0 Y V 9 j b G V h b m V k L 0 F 1 d G 9 S Z W 1 v d m V k Q 2 9 s d W 1 u c z E u e 1 R l b X B l c m F 0 d X J l X 0 M s M 3 0 m c X V v d D s s J n F 1 b 3 Q 7 U 2 V j d G l v b j E v Y W d y a V 9 k Y X R h X 2 N s Z W F u Z W Q v Q X V 0 b 1 J l b W 9 2 Z W R D b 2 x 1 b W 5 z M S 5 7 R m V y d G l s a X p l c l 9 r Z y 9 o Y S w 0 f S Z x d W 9 0 O y w m c X V v d D t T Z W N 0 a W 9 u M S 9 h Z 3 J p X 2 R h d G F f Y 2 x l Y W 5 l Z C 9 B d X R v U m V t b 3 Z l Z E N v b H V t b n M x L n t Q Z X N 0 a W N p Z G V f T C 9 o Y S w 1 f S Z x d W 9 0 O y w m c X V v d D t T Z W N 0 a W 9 u M S 9 h Z 3 J p X 2 R h d G F f Y 2 x l Y W 5 l Z C 9 B d X R v U m V t b 3 Z l Z E N v b H V t b n M x L n t T b 2 l s V H l w Z S w 2 f S Z x d W 9 0 O y w m c X V v d D t T Z W N 0 a W 9 u M S 9 h Z 3 J p X 2 R h d G F f Y 2 x l Y W 5 l Z C 9 B d X R v U m V t b 3 Z l Z E N v b H V t b n M x L n t Z a W V s Z F 9 U b 2 5 z L 2 h h L D d 9 J n F 1 b 3 Q 7 L C Z x d W 9 0 O 1 N l Y 3 R p b 2 4 x L 2 F n c m l f Z G F 0 Y V 9 j b G V h b m V k L 0 F 1 d G 9 S Z W 1 v d m V k Q 2 9 s d W 1 u c z E u e 1 l p Z W x k X 0 N h d G V n b 3 J 5 L D h 9 J n F 1 b 3 Q 7 X S w m c X V v d D t D b 2 x 1 b W 5 D b 3 V u d C Z x d W 9 0 O z o 5 L C Z x d W 9 0 O 0 t l e U N v b H V t b k 5 h b W V z J n F 1 b 3 Q 7 O l t d L C Z x d W 9 0 O 0 N v b H V t b k l k Z W 5 0 a X R p Z X M m c X V v d D s 6 W y Z x d W 9 0 O 1 N l Y 3 R p b 2 4 x L 2 F n c m l f Z G F 0 Y V 9 j b G V h b m V k L 0 F 1 d G 9 S Z W 1 v d m V k Q 2 9 s d W 1 u c z E u e 0 Z h c m 1 J R C w w f S Z x d W 9 0 O y w m c X V v d D t T Z W N 0 a W 9 u M S 9 h Z 3 J p X 2 R h d G F f Y 2 x l Y W 5 l Z C 9 B d X R v U m V t b 3 Z l Z E N v b H V t b n M x L n t Z Z W F y L D F 9 J n F 1 b 3 Q 7 L C Z x d W 9 0 O 1 N l Y 3 R p b 2 4 x L 2 F n c m l f Z G F 0 Y V 9 j b G V h b m V k L 0 F 1 d G 9 S Z W 1 v d m V k Q 2 9 s d W 1 u c z E u e 1 J h a W 5 m Y W x s X 2 1 t L D J 9 J n F 1 b 3 Q 7 L C Z x d W 9 0 O 1 N l Y 3 R p b 2 4 x L 2 F n c m l f Z G F 0 Y V 9 j b G V h b m V k L 0 F 1 d G 9 S Z W 1 v d m V k Q 2 9 s d W 1 u c z E u e 1 R l b X B l c m F 0 d X J l X 0 M s M 3 0 m c X V v d D s s J n F 1 b 3 Q 7 U 2 V j d G l v b j E v Y W d y a V 9 k Y X R h X 2 N s Z W F u Z W Q v Q X V 0 b 1 J l b W 9 2 Z W R D b 2 x 1 b W 5 z M S 5 7 R m V y d G l s a X p l c l 9 r Z y 9 o Y S w 0 f S Z x d W 9 0 O y w m c X V v d D t T Z W N 0 a W 9 u M S 9 h Z 3 J p X 2 R h d G F f Y 2 x l Y W 5 l Z C 9 B d X R v U m V t b 3 Z l Z E N v b H V t b n M x L n t Q Z X N 0 a W N p Z G V f T C 9 o Y S w 1 f S Z x d W 9 0 O y w m c X V v d D t T Z W N 0 a W 9 u M S 9 h Z 3 J p X 2 R h d G F f Y 2 x l Y W 5 l Z C 9 B d X R v U m V t b 3 Z l Z E N v b H V t b n M x L n t T b 2 l s V H l w Z S w 2 f S Z x d W 9 0 O y w m c X V v d D t T Z W N 0 a W 9 u M S 9 h Z 3 J p X 2 R h d G F f Y 2 x l Y W 5 l Z C 9 B d X R v U m V t b 3 Z l Z E N v b H V t b n M x L n t Z a W V s Z F 9 U b 2 5 z L 2 h h L D d 9 J n F 1 b 3 Q 7 L C Z x d W 9 0 O 1 N l Y 3 R p b 2 4 x L 2 F n c m l f Z G F 0 Y V 9 j b G V h b m V k L 0 F 1 d G 9 S Z W 1 v d m V k Q 2 9 s d W 1 u c z E u e 1 l p Z W x k X 0 N h d G V n b 3 J 5 L D h 9 J n F 1 b 3 Q 7 X S w m c X V v d D t S Z W x h d G l v b n N o a X B J b m Z v J n F 1 b 3 Q 7 O l t d f S I g L z 4 8 L 1 N 0 Y W J s Z U V u d H J p Z X M + P C 9 J d G V t P j x J d G V t P j x J d G V t T G 9 j Y X R p b 2 4 + P E l 0 Z W 1 U e X B l P k Z v c m 1 1 b G E 8 L 0 l 0 Z W 1 U e X B l P j x J d G V t U G F 0 a D 5 T Z W N 0 a W 9 u M S 9 h Z 3 J p X 2 R h d G F f Y 2 x l Y W 5 l Z C 9 T b 3 V y Y 2 U 8 L 0 l 0 Z W 1 Q Y X R o P j w v S X R l b U x v Y 2 F 0 a W 9 u P j x T d G F i b G V F b n R y a W V z I C 8 + P C 9 J d G V t P j x J d G V t P j x J d G V t T G 9 j Y X R p b 2 4 + P E l 0 Z W 1 U e X B l P k Z v c m 1 1 b G E 8 L 0 l 0 Z W 1 U e X B l P j x J d G V t U G F 0 a D 5 T Z W N 0 a W 9 u M S 9 h Z 3 J p X 2 R h d G F f Y 2 x l Y W 5 l Z C 9 Q c m 9 t b 3 R l Z C U y M E h l Y W R l c n M 8 L 0 l 0 Z W 1 Q Y X R o P j w v S X R l b U x v Y 2 F 0 a W 9 u P j x T d G F i b G V F b n R y a W V z I C 8 + P C 9 J d G V t P j x J d G V t P j x J d G V t T G 9 j Y X R p b 2 4 + P E l 0 Z W 1 U e X B l P k Z v c m 1 1 b G E 8 L 0 l 0 Z W 1 U e X B l P j x J d G V t U G F 0 a D 5 T Z W N 0 a W 9 u M S 9 h Z 3 J p X 2 R h d G F f Y 2 x l Y W 5 l Z C 9 D a G F u Z 2 V k J T I w V H l w Z T w v S X R l b V B h d G g + P C 9 J d G V t T G 9 j Y X R p b 2 4 + P F N 0 Y W J s Z U V u d H J p Z X M g L z 4 8 L 0 l 0 Z W 0 + P C 9 J d G V t c z 4 8 L 0 x v Y 2 F s U G F j a 2 F n Z U 1 l d G F k Y X R h R m l s Z T 4 W A A A A U E s F B g A A A A A A A A A A A A A A A A A A A A A A A C Y B A A A B A A A A 0 I y d 3 w E V 0 R G M e g D A T 8 K X 6 w E A A A C i Z 3 1 R A 8 H I R p d 7 L G z a 3 j L 4 A A A A A A I A A A A A A B B m A A A A A Q A A I A A A A M p q G c w j N D v 7 a y V E / Q m 8 C j L M R o U i Q Y j 5 k o c t V n + K T z + H A A A A A A 6 A A A A A A g A A I A A A A B c N d j T 0 + z J 5 f Q / 2 a d C Y 0 f V z M a E 3 / A a Y 1 g j e y U f w g e 2 0 U A A A A H R I n e k w I z P B w H 5 g U y H f 5 3 o 4 D X L T S V C j + n S o U i D 2 1 h X Z 7 A E L R A I s 0 q S 1 7 t T g 4 M A 3 1 t p R a + 3 m g e b B 0 B 3 Z Z y G O l g x 6 t 4 l Y A 7 3 5 k w z y h U b 2 9 J Q O Q A A A A E d D P 0 X X l 8 K X K A O J v D z Z P o P t O y T t h 6 + v l G y x z e / + B j k Q R e h S h o s u 2 i w l 4 M F u w 2 7 y 8 P V t b d I C P z S L q k 5 R W 8 m H D Y U = < / D a t a M a s h u p > 
</file>

<file path=customXml/itemProps1.xml><?xml version="1.0" encoding="utf-8"?>
<ds:datastoreItem xmlns:ds="http://schemas.openxmlformats.org/officeDocument/2006/customXml" ds:itemID="{E49AA307-7A4C-4309-B39E-4228C79CB0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Agri_Raw_Data_</vt:lpstr>
      <vt:lpstr>Crop Yield ForeCasting</vt:lpstr>
      <vt:lpstr>Pivot Tables Analysis</vt:lpstr>
      <vt:lpstr>EDA Summery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swathilanke4@outlook.com</dc:creator>
  <cp:lastModifiedBy>swathilanke4@outlook.com</cp:lastModifiedBy>
  <dcterms:created xsi:type="dcterms:W3CDTF">2025-09-16T09:31:59Z</dcterms:created>
  <dcterms:modified xsi:type="dcterms:W3CDTF">2025-09-16T15:43:54Z</dcterms:modified>
</cp:coreProperties>
</file>