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13_ncr:1_{465A0EEE-F4B5-42C3-B29A-C8DE2E86D1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lectronic_products (2)" sheetId="1" r:id="rId1"/>
    <sheet name="Questions" sheetId="3" r:id="rId2"/>
    <sheet name="Assignment_Ques_Today" sheetId="4" r:id="rId3"/>
    <sheet name="Ques 16" sheetId="6" r:id="rId4"/>
  </sheets>
  <definedNames>
    <definedName name="_xlnm._FilterDatabase" localSheetId="0" hidden="1">'electronic_products (2)'!$A$1:$J$101</definedName>
    <definedName name="_xlnm._FilterDatabase" localSheetId="3" hidden="1">'Ques 16'!$A$1:$C$23</definedName>
    <definedName name="_xlnm.Extract" localSheetId="0">'electronic_products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M48" i="1"/>
  <c r="N44" i="1"/>
  <c r="N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M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N40" i="1" l="1"/>
  <c r="G87" i="1"/>
  <c r="G63" i="1"/>
  <c r="G39" i="1"/>
  <c r="G15" i="1"/>
  <c r="G2" i="1"/>
  <c r="G94" i="1"/>
  <c r="G86" i="1"/>
  <c r="G78" i="1"/>
  <c r="G70" i="1"/>
  <c r="G62" i="1"/>
  <c r="G54" i="1"/>
  <c r="G46" i="1"/>
  <c r="G38" i="1"/>
  <c r="G30" i="1"/>
  <c r="G22" i="1"/>
  <c r="G14" i="1"/>
  <c r="G6" i="1"/>
  <c r="G21" i="1"/>
  <c r="G71" i="1"/>
  <c r="G55" i="1"/>
  <c r="G23" i="1"/>
  <c r="G7" i="1"/>
  <c r="G93" i="1"/>
  <c r="G85" i="1"/>
  <c r="G61" i="1"/>
  <c r="G45" i="1"/>
  <c r="G29" i="1"/>
  <c r="G13" i="1"/>
  <c r="G100" i="1"/>
  <c r="G92" i="1"/>
  <c r="G84" i="1"/>
  <c r="G76" i="1"/>
  <c r="G68" i="1"/>
  <c r="G60" i="1"/>
  <c r="G52" i="1"/>
  <c r="G44" i="1"/>
  <c r="G36" i="1"/>
  <c r="G28" i="1"/>
  <c r="G20" i="1"/>
  <c r="G12" i="1"/>
  <c r="G26" i="1"/>
  <c r="G95" i="1"/>
  <c r="G47" i="1"/>
  <c r="G69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79" i="1"/>
  <c r="G31" i="1"/>
  <c r="G101" i="1"/>
  <c r="G77" i="1"/>
  <c r="G53" i="1"/>
  <c r="G37" i="1"/>
  <c r="G5" i="1"/>
  <c r="G98" i="1"/>
  <c r="G66" i="1"/>
  <c r="G18" i="1"/>
  <c r="G89" i="1"/>
  <c r="G65" i="1"/>
  <c r="G49" i="1"/>
  <c r="G25" i="1"/>
  <c r="G9" i="1"/>
  <c r="G80" i="1"/>
  <c r="G24" i="1"/>
  <c r="G82" i="1"/>
  <c r="G74" i="1"/>
  <c r="G58" i="1"/>
  <c r="G50" i="1"/>
  <c r="G42" i="1"/>
  <c r="G34" i="1"/>
  <c r="G10" i="1"/>
  <c r="G73" i="1"/>
  <c r="G96" i="1"/>
  <c r="G72" i="1"/>
  <c r="G64" i="1"/>
  <c r="G56" i="1"/>
  <c r="G48" i="1"/>
  <c r="G40" i="1"/>
  <c r="G32" i="1"/>
  <c r="G8" i="1"/>
  <c r="G4" i="1"/>
  <c r="G90" i="1"/>
  <c r="G97" i="1"/>
  <c r="G81" i="1"/>
  <c r="G57" i="1"/>
  <c r="G41" i="1"/>
  <c r="G33" i="1"/>
  <c r="G17" i="1"/>
  <c r="G88" i="1"/>
  <c r="G16" i="1"/>
  <c r="N32" i="1"/>
  <c r="N22" i="1"/>
  <c r="N28" i="1"/>
  <c r="N21" i="1"/>
  <c r="M7" i="1"/>
  <c r="N7" i="1" s="1"/>
  <c r="M3" i="1"/>
</calcChain>
</file>

<file path=xl/sharedStrings.xml><?xml version="1.0" encoding="utf-8"?>
<sst xmlns="http://schemas.openxmlformats.org/spreadsheetml/2006/main" count="296" uniqueCount="82">
  <si>
    <t>id number</t>
  </si>
  <si>
    <t>product name</t>
  </si>
  <si>
    <t>number of products sold</t>
  </si>
  <si>
    <t>Product price</t>
  </si>
  <si>
    <t>Product category</t>
  </si>
  <si>
    <t>iPhone 13</t>
  </si>
  <si>
    <t>Smartphone</t>
  </si>
  <si>
    <t>Garmin Fenix 6</t>
  </si>
  <si>
    <t>Smartwatch</t>
  </si>
  <si>
    <t>Bowers &amp; Wilkins PX7</t>
  </si>
  <si>
    <t>Headphones</t>
  </si>
  <si>
    <t>Fitbit Versa 3</t>
  </si>
  <si>
    <t>Jabra Elite 85H</t>
  </si>
  <si>
    <t>Sennheiser PXC 550-II</t>
  </si>
  <si>
    <t>Asus Zenbook</t>
  </si>
  <si>
    <t>Laptop</t>
  </si>
  <si>
    <t>Lenovo Tab M10</t>
  </si>
  <si>
    <t>Tablet</t>
  </si>
  <si>
    <t>Microsoft Surface Go</t>
  </si>
  <si>
    <t>Lenovo Thinkpad</t>
  </si>
  <si>
    <t>HP Spectre</t>
  </si>
  <si>
    <t>iPad Pro</t>
  </si>
  <si>
    <t>Dell XPS 15</t>
  </si>
  <si>
    <t>Bose QC 35 II</t>
  </si>
  <si>
    <t>Samsung Galaxy S22</t>
  </si>
  <si>
    <t>OnePlus 9</t>
  </si>
  <si>
    <t>Macbook Pro</t>
  </si>
  <si>
    <t>Sony WH-1000XM4</t>
  </si>
  <si>
    <t>Samsung Galaxy Tab S8</t>
  </si>
  <si>
    <t>Apple Watch Series 7</t>
  </si>
  <si>
    <t>Nokia 9</t>
  </si>
  <si>
    <t>Samsung Galaxy Watch 4</t>
  </si>
  <si>
    <t>Google Pixel 6</t>
  </si>
  <si>
    <t>Fossil Gen 6</t>
  </si>
  <si>
    <t>Calculate the total revenue generated from the sales of these products.</t>
  </si>
  <si>
    <t>Identify the top-selling product in each product category.</t>
  </si>
  <si>
    <t>calculate the average price for each product category.</t>
  </si>
  <si>
    <t>Find the missing values for the column "No of product sold"</t>
  </si>
  <si>
    <t>Replace the missing values with average quantity sold.</t>
  </si>
  <si>
    <t>create a bar chart to visualize the total sales for each product category.</t>
  </si>
  <si>
    <t>Find the first sold product of each category?</t>
  </si>
  <si>
    <t>find the product category with the highest sales.</t>
  </si>
  <si>
    <t>find the product with the highest price in the dataset using an index match formula.</t>
  </si>
  <si>
    <t>count the number of products in each category.</t>
  </si>
  <si>
    <t>Create an interactive dashboard and visualize revenue for each category</t>
  </si>
  <si>
    <t xml:space="preserve"> create a pivot chart to visualize the distribution of product prices in each category.</t>
  </si>
  <si>
    <t>calculate the total number of products sold for each product category using a pivot table.</t>
  </si>
  <si>
    <t>find the top 5 products with the highest sales in pivot table.</t>
  </si>
  <si>
    <t>Identify the product with least sale in each category in pivot table.</t>
  </si>
  <si>
    <t>calculate the total sales revenue for "Tablet" products?</t>
  </si>
  <si>
    <t>create a formula that finds the product with the highest sales and displays its name</t>
  </si>
  <si>
    <t>calculate the average price for "Laptop" products sold more than 200 units.</t>
  </si>
  <si>
    <t>create a formula that checks if a product's price is above average for its category and returns "Above Average" or "Below Average"</t>
  </si>
  <si>
    <t>Calculate the total sales revenue for "Headphones" and "Smartwatch" products sold more than 300 units</t>
  </si>
  <si>
    <t>Find product name with the highest sales among products in the "Smartphone" category?</t>
  </si>
  <si>
    <t>Categorize products into three groups based on their sales: "Low," "Medium," and "High"</t>
  </si>
  <si>
    <t>create a formula that checks if a product's name contains "Pro" and returns "Yes" or "No"</t>
  </si>
  <si>
    <t>Find the name of the product with the highest sales among "Smartwatch" products</t>
  </si>
  <si>
    <t>create a formula that checks if the product's price is within a specified range (e.g., between 500 and 1000) and returns "Within Range" or "Outside Range"?</t>
  </si>
  <si>
    <t>use the IF and COUNTIF functions to determine if there are multiple products with the same sales quantity, and if so, return "Multiple" or "Single"</t>
  </si>
  <si>
    <t>count the number of "Tablet" products with prices greater than 800 and quantity sold more than 200</t>
  </si>
  <si>
    <t>calculate the total sales revenue for "Laptop" products sold between two specific prices, say 800 and 1500</t>
  </si>
  <si>
    <t>find the highest product price for "Headphones" products</t>
  </si>
  <si>
    <t>counts the number of unique product names in the dataset</t>
  </si>
  <si>
    <t>Rank the "Smartphone" products based on their sales in descending order.</t>
  </si>
  <si>
    <t>Formula based question</t>
  </si>
  <si>
    <t>Revenue</t>
  </si>
  <si>
    <t>Ques 1:</t>
  </si>
  <si>
    <t>Ques 2:</t>
  </si>
  <si>
    <t>Ques 3</t>
  </si>
  <si>
    <t>Ques 4</t>
  </si>
  <si>
    <t>Ques 5</t>
  </si>
  <si>
    <t>Ques 6</t>
  </si>
  <si>
    <t>Ques 9</t>
  </si>
  <si>
    <t>Ques 10</t>
  </si>
  <si>
    <t>Ques 11</t>
  </si>
  <si>
    <t>Ques 12</t>
  </si>
  <si>
    <t>Ques 13</t>
  </si>
  <si>
    <t>Ques 14</t>
  </si>
  <si>
    <t>Ques 15</t>
  </si>
  <si>
    <t>RANK</t>
  </si>
  <si>
    <t>Ques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</si>
</sst>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74151"/>
      <name val="Segoe UI"/>
      <family val="2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16" fillId="0" borderId="11" xfId="0" applyFont="1" applyFill="1" applyBorder="1" applyAlignment="1">
      <alignment horizontal="center" vertical="center"/>
    </xf>
    <xf numFmtId="0" fontId="16" fillId="0" borderId="0" xfId="0" applyFont="1"/>
    <xf numFmtId="0" fontId="16" fillId="33" borderId="0" xfId="0" applyFont="1" applyFill="1" applyBorder="1" applyAlignment="1">
      <alignment horizontal="left" vertical="center"/>
    </xf>
    <xf numFmtId="0" fontId="16" fillId="33" borderId="12" xfId="0" applyFont="1" applyFill="1" applyBorder="1" applyAlignment="1">
      <alignment horizontal="center" vertical="center"/>
    </xf>
    <xf numFmtId="0" fontId="0" fillId="34" borderId="0" xfId="0" applyFill="1"/>
    <xf numFmtId="0" fontId="0" fillId="33" borderId="0" xfId="0" applyFill="1"/>
    <xf numFmtId="0" fontId="16" fillId="33" borderId="11" xfId="0" applyFont="1" applyFill="1" applyBorder="1" applyAlignment="1">
      <alignment horizontal="center" vertical="center"/>
    </xf>
    <xf numFmtId="0" fontId="18" fillId="35" borderId="0" xfId="0" applyFont="1" applyFill="1" applyAlignment="1">
      <alignment wrapText="1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selection activeCell="A3" sqref="A3"/>
    </sheetView>
  </sheetViews>
  <sheetFormatPr defaultRowHeight="14.5" x14ac:dyDescent="0.35"/>
  <cols>
    <col min="1" max="1" width="10.1796875" bestFit="1" customWidth="1"/>
    <col min="2" max="3" width="23" bestFit="1" customWidth="1"/>
    <col min="4" max="4" width="12.7265625" bestFit="1" customWidth="1"/>
    <col min="5" max="5" width="15.1796875" bestFit="1" customWidth="1"/>
    <col min="6" max="8" width="11.26953125" customWidth="1"/>
    <col min="9" max="9" width="11.54296875" bestFit="1" customWidth="1"/>
    <col min="10" max="12" width="11.54296875" customWidth="1"/>
    <col min="13" max="13" width="10.7265625" customWidth="1"/>
    <col min="14" max="14" width="21.81640625" bestFit="1" customWidth="1"/>
    <col min="15" max="15" width="30" customWidth="1"/>
    <col min="16" max="16" width="14.4531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66</v>
      </c>
      <c r="G1" s="12" t="s">
        <v>70</v>
      </c>
      <c r="H1" s="12" t="s">
        <v>81</v>
      </c>
      <c r="I1" s="12" t="s">
        <v>74</v>
      </c>
      <c r="J1" s="9" t="s">
        <v>75</v>
      </c>
      <c r="M1" s="9" t="s">
        <v>67</v>
      </c>
      <c r="O1" s="2"/>
      <c r="R1" s="10" t="s">
        <v>69</v>
      </c>
    </row>
    <row r="2" spans="1:18" x14ac:dyDescent="0.35">
      <c r="A2" s="2">
        <v>1</v>
      </c>
      <c r="B2" s="2" t="s">
        <v>5</v>
      </c>
      <c r="C2" s="2">
        <v>385</v>
      </c>
      <c r="D2" s="2">
        <v>68.08</v>
      </c>
      <c r="E2" s="2" t="s">
        <v>6</v>
      </c>
      <c r="F2">
        <f>C2*D2</f>
        <v>26210.799999999999</v>
      </c>
      <c r="G2" t="str">
        <f>IF(D2&gt;AVERAGEIF($F$2:$F$101,F2,$D$2:$D$101),"Above Average","Below Average")</f>
        <v>Below Average</v>
      </c>
      <c r="H2" t="str">
        <f t="shared" ref="H2:H66" si="0">IF(ISNUMBER(SEARCH("Pro",B2)),"Yes","No")</f>
        <v>No</v>
      </c>
      <c r="I2" t="str">
        <f>IF(AND(D2&gt;500,D2&lt;1000),"Within range","out of range")</f>
        <v>out of range</v>
      </c>
      <c r="J2" t="str">
        <f>IF(COUNTIF(C:C,C2)=1,"Single","Multiple")</f>
        <v>Single</v>
      </c>
      <c r="M2" t="s">
        <v>49</v>
      </c>
      <c r="R2" t="s">
        <v>51</v>
      </c>
    </row>
    <row r="3" spans="1:18" x14ac:dyDescent="0.35">
      <c r="A3" s="2">
        <v>2</v>
      </c>
      <c r="B3" s="2" t="s">
        <v>7</v>
      </c>
      <c r="C3" s="2">
        <v>259</v>
      </c>
      <c r="D3" s="2">
        <v>1258.06</v>
      </c>
      <c r="E3" s="2" t="s">
        <v>8</v>
      </c>
      <c r="F3">
        <f t="shared" ref="F3:F66" si="1">C3*D3</f>
        <v>325837.53999999998</v>
      </c>
      <c r="G3" t="str">
        <f t="shared" ref="G3:G66" si="2">IF(D3&gt;AVERAGEIF($F$2:$F$101,F3,$D$2:$D$101),"Above Average","Below Average")</f>
        <v>Below Average</v>
      </c>
      <c r="H3" t="str">
        <f t="shared" si="0"/>
        <v>No</v>
      </c>
      <c r="I3" t="str">
        <f t="shared" ref="I3:I66" si="3">IF(AND(D3&gt;500,D3&lt;1000),"Within range","out of range")</f>
        <v>out of range</v>
      </c>
      <c r="J3" t="str">
        <f t="shared" ref="J3:J66" si="4">IF(COUNTIF(C:C,C3)=1,"Single","Multiple")</f>
        <v>Multiple</v>
      </c>
      <c r="M3">
        <f>SUMIF(E:E,"Tablet",F:F)</f>
        <v>5099070.5699999994</v>
      </c>
    </row>
    <row r="4" spans="1:18" x14ac:dyDescent="0.35">
      <c r="A4" s="2">
        <v>3</v>
      </c>
      <c r="B4" s="2" t="s">
        <v>9</v>
      </c>
      <c r="C4" s="2">
        <v>153</v>
      </c>
      <c r="D4" s="2">
        <v>1230.9000000000001</v>
      </c>
      <c r="E4" s="2" t="s">
        <v>10</v>
      </c>
      <c r="F4">
        <f t="shared" si="1"/>
        <v>188327.7</v>
      </c>
      <c r="G4" t="str">
        <f t="shared" si="2"/>
        <v>Below Average</v>
      </c>
      <c r="H4" t="str">
        <f t="shared" si="0"/>
        <v>No</v>
      </c>
      <c r="I4" t="str">
        <f t="shared" si="3"/>
        <v>out of range</v>
      </c>
      <c r="J4" t="str">
        <f t="shared" si="4"/>
        <v>Single</v>
      </c>
      <c r="O4" s="2"/>
      <c r="P4" s="2"/>
    </row>
    <row r="5" spans="1:18" x14ac:dyDescent="0.35">
      <c r="A5" s="2">
        <v>4</v>
      </c>
      <c r="B5" s="2" t="s">
        <v>11</v>
      </c>
      <c r="C5" s="2">
        <v>451</v>
      </c>
      <c r="D5" s="2">
        <v>845.5</v>
      </c>
      <c r="E5" s="2" t="s">
        <v>8</v>
      </c>
      <c r="F5">
        <f t="shared" si="1"/>
        <v>381320.5</v>
      </c>
      <c r="G5" t="str">
        <f t="shared" si="2"/>
        <v>Below Average</v>
      </c>
      <c r="H5" t="str">
        <f t="shared" si="0"/>
        <v>No</v>
      </c>
      <c r="I5" t="str">
        <f t="shared" si="3"/>
        <v>Within range</v>
      </c>
      <c r="J5" t="str">
        <f t="shared" si="4"/>
        <v>Single</v>
      </c>
      <c r="M5" s="8" t="s">
        <v>68</v>
      </c>
      <c r="O5" s="2"/>
      <c r="P5" s="2"/>
    </row>
    <row r="6" spans="1:18" x14ac:dyDescent="0.35">
      <c r="A6" s="2">
        <v>5</v>
      </c>
      <c r="B6" s="2" t="s">
        <v>12</v>
      </c>
      <c r="C6" s="2">
        <v>183</v>
      </c>
      <c r="D6" s="2">
        <v>1608.76</v>
      </c>
      <c r="E6" s="2" t="s">
        <v>10</v>
      </c>
      <c r="F6">
        <f t="shared" si="1"/>
        <v>294403.08</v>
      </c>
      <c r="G6" t="str">
        <f t="shared" si="2"/>
        <v>Below Average</v>
      </c>
      <c r="H6" t="str">
        <f t="shared" si="0"/>
        <v>No</v>
      </c>
      <c r="I6" t="str">
        <f t="shared" si="3"/>
        <v>out of range</v>
      </c>
      <c r="J6" t="str">
        <f t="shared" si="4"/>
        <v>Single</v>
      </c>
      <c r="M6" s="7" t="s">
        <v>50</v>
      </c>
      <c r="O6" s="2"/>
      <c r="P6" s="2"/>
    </row>
    <row r="7" spans="1:18" x14ac:dyDescent="0.35">
      <c r="A7" s="2">
        <v>6</v>
      </c>
      <c r="B7" s="2" t="s">
        <v>13</v>
      </c>
      <c r="C7" s="2">
        <v>345</v>
      </c>
      <c r="D7" s="2">
        <v>1512.27</v>
      </c>
      <c r="E7" s="2" t="s">
        <v>10</v>
      </c>
      <c r="F7">
        <f t="shared" si="1"/>
        <v>521733.14999999997</v>
      </c>
      <c r="G7" t="str">
        <f t="shared" si="2"/>
        <v>Below Average</v>
      </c>
      <c r="H7" t="str">
        <f t="shared" si="0"/>
        <v>No</v>
      </c>
      <c r="I7" t="str">
        <f t="shared" si="3"/>
        <v>out of range</v>
      </c>
      <c r="J7" t="str">
        <f t="shared" si="4"/>
        <v>Single</v>
      </c>
      <c r="M7">
        <f>MAX(F:F)</f>
        <v>898253.01</v>
      </c>
      <c r="N7" t="str">
        <f>INDEX(B:B,MATCH(M7,F:F,0))</f>
        <v>Jabra Elite 85H</v>
      </c>
      <c r="O7" s="2"/>
    </row>
    <row r="8" spans="1:18" x14ac:dyDescent="0.35">
      <c r="A8" s="2">
        <v>7</v>
      </c>
      <c r="B8" s="2" t="s">
        <v>14</v>
      </c>
      <c r="C8" s="2"/>
      <c r="D8" s="2">
        <v>500.74</v>
      </c>
      <c r="E8" s="2" t="s">
        <v>15</v>
      </c>
      <c r="F8">
        <f t="shared" si="1"/>
        <v>0</v>
      </c>
      <c r="G8" t="str">
        <f t="shared" si="2"/>
        <v>Below Average</v>
      </c>
      <c r="H8" t="str">
        <f t="shared" si="0"/>
        <v>No</v>
      </c>
      <c r="I8" t="str">
        <f t="shared" si="3"/>
        <v>Within range</v>
      </c>
      <c r="J8" t="str">
        <f t="shared" si="4"/>
        <v>Multiple</v>
      </c>
      <c r="O8" s="2"/>
    </row>
    <row r="9" spans="1:18" x14ac:dyDescent="0.35">
      <c r="A9" s="2">
        <v>8</v>
      </c>
      <c r="B9" s="2" t="s">
        <v>16</v>
      </c>
      <c r="C9" s="2">
        <v>377</v>
      </c>
      <c r="D9" s="2">
        <v>744.44</v>
      </c>
      <c r="E9" s="2" t="s">
        <v>17</v>
      </c>
      <c r="F9">
        <f t="shared" si="1"/>
        <v>280653.88</v>
      </c>
      <c r="G9" t="str">
        <f t="shared" si="2"/>
        <v>Below Average</v>
      </c>
      <c r="H9" t="str">
        <f t="shared" si="0"/>
        <v>No</v>
      </c>
      <c r="I9" t="str">
        <f t="shared" si="3"/>
        <v>Within range</v>
      </c>
      <c r="J9" t="str">
        <f t="shared" si="4"/>
        <v>Single</v>
      </c>
      <c r="M9" s="11" t="s">
        <v>69</v>
      </c>
      <c r="O9" s="2"/>
    </row>
    <row r="10" spans="1:18" x14ac:dyDescent="0.35">
      <c r="A10" s="2">
        <v>9</v>
      </c>
      <c r="B10" s="2" t="s">
        <v>18</v>
      </c>
      <c r="C10" s="2">
        <v>404</v>
      </c>
      <c r="D10" s="2">
        <v>1016.09</v>
      </c>
      <c r="E10" s="2" t="s">
        <v>17</v>
      </c>
      <c r="F10">
        <f t="shared" si="1"/>
        <v>410500.36</v>
      </c>
      <c r="G10" t="str">
        <f t="shared" si="2"/>
        <v>Below Average</v>
      </c>
      <c r="H10" t="str">
        <f t="shared" si="0"/>
        <v>No</v>
      </c>
      <c r="I10" t="str">
        <f t="shared" si="3"/>
        <v>out of range</v>
      </c>
      <c r="J10" t="str">
        <f t="shared" si="4"/>
        <v>Single</v>
      </c>
      <c r="M10" t="s">
        <v>51</v>
      </c>
      <c r="O10" s="2"/>
    </row>
    <row r="11" spans="1:18" x14ac:dyDescent="0.35">
      <c r="A11" s="2">
        <v>10</v>
      </c>
      <c r="B11" s="2" t="s">
        <v>16</v>
      </c>
      <c r="C11" s="2">
        <v>258</v>
      </c>
      <c r="D11" s="2">
        <v>199.79</v>
      </c>
      <c r="E11" s="2" t="s">
        <v>17</v>
      </c>
      <c r="F11">
        <f t="shared" si="1"/>
        <v>51545.82</v>
      </c>
      <c r="G11" t="str">
        <f t="shared" si="2"/>
        <v>Below Average</v>
      </c>
      <c r="H11" t="str">
        <f t="shared" si="0"/>
        <v>No</v>
      </c>
      <c r="I11" t="str">
        <f t="shared" si="3"/>
        <v>out of range</v>
      </c>
      <c r="J11" t="str">
        <f t="shared" si="4"/>
        <v>Single</v>
      </c>
      <c r="M11">
        <f>AVERAGEIFS(D:D,E:E,"Laptop",C:C,"&gt;200")</f>
        <v>917.84076923076907</v>
      </c>
      <c r="O11" s="2"/>
    </row>
    <row r="12" spans="1:18" x14ac:dyDescent="0.35">
      <c r="A12" s="2">
        <v>11</v>
      </c>
      <c r="B12" s="2" t="s">
        <v>18</v>
      </c>
      <c r="C12" s="2">
        <v>86</v>
      </c>
      <c r="D12" s="2">
        <v>425.73</v>
      </c>
      <c r="E12" s="2" t="s">
        <v>17</v>
      </c>
      <c r="F12">
        <f t="shared" si="1"/>
        <v>36612.78</v>
      </c>
      <c r="G12" t="str">
        <f t="shared" si="2"/>
        <v>Below Average</v>
      </c>
      <c r="H12" t="str">
        <f t="shared" si="0"/>
        <v>No</v>
      </c>
      <c r="I12" t="str">
        <f t="shared" si="3"/>
        <v>out of range</v>
      </c>
      <c r="J12" t="str">
        <f t="shared" si="4"/>
        <v>Single</v>
      </c>
      <c r="O12" s="2"/>
    </row>
    <row r="13" spans="1:18" x14ac:dyDescent="0.35">
      <c r="A13" s="2">
        <v>12</v>
      </c>
      <c r="B13" s="2" t="s">
        <v>19</v>
      </c>
      <c r="C13" s="2">
        <v>386</v>
      </c>
      <c r="D13" s="2">
        <v>1186.54</v>
      </c>
      <c r="E13" s="2" t="s">
        <v>15</v>
      </c>
      <c r="F13">
        <f t="shared" si="1"/>
        <v>458004.44</v>
      </c>
      <c r="G13" t="str">
        <f t="shared" si="2"/>
        <v>Below Average</v>
      </c>
      <c r="H13" t="str">
        <f t="shared" si="0"/>
        <v>No</v>
      </c>
      <c r="I13" t="str">
        <f t="shared" si="3"/>
        <v>out of range</v>
      </c>
      <c r="J13" t="str">
        <f t="shared" si="4"/>
        <v>Single</v>
      </c>
      <c r="O13" s="2"/>
    </row>
    <row r="14" spans="1:18" x14ac:dyDescent="0.35">
      <c r="A14" s="2">
        <v>13</v>
      </c>
      <c r="B14" s="2" t="s">
        <v>20</v>
      </c>
      <c r="C14" s="2">
        <v>56</v>
      </c>
      <c r="D14" s="2">
        <v>771.14</v>
      </c>
      <c r="E14" s="2" t="s">
        <v>15</v>
      </c>
      <c r="F14">
        <f t="shared" si="1"/>
        <v>43183.839999999997</v>
      </c>
      <c r="G14" t="str">
        <f t="shared" si="2"/>
        <v>Below Average</v>
      </c>
      <c r="H14" t="str">
        <f t="shared" si="0"/>
        <v>No</v>
      </c>
      <c r="I14" t="str">
        <f t="shared" si="3"/>
        <v>Within range</v>
      </c>
      <c r="J14" t="str">
        <f t="shared" si="4"/>
        <v>Multiple</v>
      </c>
      <c r="O14" s="2"/>
    </row>
    <row r="15" spans="1:18" x14ac:dyDescent="0.35">
      <c r="A15" s="2">
        <v>14</v>
      </c>
      <c r="B15" s="2" t="s">
        <v>21</v>
      </c>
      <c r="C15" s="2">
        <v>427</v>
      </c>
      <c r="D15" s="2">
        <v>99.21</v>
      </c>
      <c r="E15" s="2" t="s">
        <v>17</v>
      </c>
      <c r="F15">
        <f t="shared" si="1"/>
        <v>42362.67</v>
      </c>
      <c r="G15" t="str">
        <f t="shared" si="2"/>
        <v>Below Average</v>
      </c>
      <c r="H15" t="str">
        <f t="shared" si="0"/>
        <v>Yes</v>
      </c>
      <c r="I15" t="str">
        <f t="shared" si="3"/>
        <v>out of range</v>
      </c>
      <c r="J15" t="str">
        <f t="shared" si="4"/>
        <v>Single</v>
      </c>
      <c r="O15" s="2"/>
    </row>
    <row r="16" spans="1:18" x14ac:dyDescent="0.35">
      <c r="A16" s="2">
        <v>15</v>
      </c>
      <c r="B16" s="2" t="s">
        <v>22</v>
      </c>
      <c r="C16" s="2">
        <v>32</v>
      </c>
      <c r="D16" s="2">
        <v>968</v>
      </c>
      <c r="E16" s="2" t="s">
        <v>15</v>
      </c>
      <c r="F16">
        <f t="shared" si="1"/>
        <v>30976</v>
      </c>
      <c r="G16" t="str">
        <f t="shared" si="2"/>
        <v>Below Average</v>
      </c>
      <c r="H16" t="str">
        <f t="shared" si="0"/>
        <v>No</v>
      </c>
      <c r="I16" t="str">
        <f t="shared" si="3"/>
        <v>Within range</v>
      </c>
      <c r="J16" t="str">
        <f t="shared" si="4"/>
        <v>Single</v>
      </c>
      <c r="O16" s="2"/>
    </row>
    <row r="17" spans="1:15" x14ac:dyDescent="0.35">
      <c r="A17" s="2">
        <v>16</v>
      </c>
      <c r="B17" s="2" t="s">
        <v>22</v>
      </c>
      <c r="C17" s="2"/>
      <c r="D17" s="2">
        <v>820.83</v>
      </c>
      <c r="E17" s="2" t="s">
        <v>15</v>
      </c>
      <c r="F17">
        <f t="shared" si="1"/>
        <v>0</v>
      </c>
      <c r="G17" t="str">
        <f t="shared" si="2"/>
        <v>Below Average</v>
      </c>
      <c r="H17" t="str">
        <f t="shared" si="0"/>
        <v>No</v>
      </c>
      <c r="I17" t="str">
        <f t="shared" si="3"/>
        <v>Within range</v>
      </c>
      <c r="J17" t="str">
        <f t="shared" si="4"/>
        <v>Multiple</v>
      </c>
      <c r="O17" s="2"/>
    </row>
    <row r="18" spans="1:15" x14ac:dyDescent="0.35">
      <c r="A18" s="2">
        <v>17</v>
      </c>
      <c r="B18" s="2" t="s">
        <v>23</v>
      </c>
      <c r="C18" s="2">
        <v>187</v>
      </c>
      <c r="D18" s="2">
        <v>341.63</v>
      </c>
      <c r="E18" s="2" t="s">
        <v>10</v>
      </c>
      <c r="F18">
        <f t="shared" si="1"/>
        <v>63884.81</v>
      </c>
      <c r="G18" t="str">
        <f t="shared" si="2"/>
        <v>Below Average</v>
      </c>
      <c r="H18" t="str">
        <f t="shared" si="0"/>
        <v>No</v>
      </c>
      <c r="I18" t="str">
        <f t="shared" si="3"/>
        <v>out of range</v>
      </c>
      <c r="J18" t="str">
        <f t="shared" si="4"/>
        <v>Single</v>
      </c>
      <c r="M18" s="11" t="s">
        <v>71</v>
      </c>
      <c r="O18" s="2"/>
    </row>
    <row r="19" spans="1:15" x14ac:dyDescent="0.35">
      <c r="A19" s="2">
        <v>18</v>
      </c>
      <c r="B19" s="2" t="s">
        <v>24</v>
      </c>
      <c r="C19" s="2">
        <v>218</v>
      </c>
      <c r="D19" s="2">
        <v>618.17999999999995</v>
      </c>
      <c r="E19" s="2" t="s">
        <v>6</v>
      </c>
      <c r="F19">
        <f t="shared" si="1"/>
        <v>134763.24</v>
      </c>
      <c r="G19" t="str">
        <f t="shared" si="2"/>
        <v>Below Average</v>
      </c>
      <c r="H19" t="str">
        <f t="shared" si="0"/>
        <v>No</v>
      </c>
      <c r="I19" t="str">
        <f t="shared" si="3"/>
        <v>Within range</v>
      </c>
      <c r="J19" t="str">
        <f t="shared" si="4"/>
        <v>Single</v>
      </c>
      <c r="M19" t="s">
        <v>53</v>
      </c>
      <c r="O19" s="2"/>
    </row>
    <row r="20" spans="1:15" x14ac:dyDescent="0.35">
      <c r="A20" s="2">
        <v>19</v>
      </c>
      <c r="B20" s="2" t="s">
        <v>21</v>
      </c>
      <c r="C20" s="2">
        <v>480</v>
      </c>
      <c r="D20" s="2">
        <v>1323.18</v>
      </c>
      <c r="E20" s="2" t="s">
        <v>17</v>
      </c>
      <c r="F20">
        <f t="shared" si="1"/>
        <v>635126.4</v>
      </c>
      <c r="G20" t="str">
        <f t="shared" si="2"/>
        <v>Below Average</v>
      </c>
      <c r="H20" t="str">
        <f t="shared" si="0"/>
        <v>Yes</v>
      </c>
      <c r="I20" t="str">
        <f t="shared" si="3"/>
        <v>out of range</v>
      </c>
      <c r="J20" t="str">
        <f t="shared" si="4"/>
        <v>Single</v>
      </c>
      <c r="O20" s="2"/>
    </row>
    <row r="21" spans="1:15" x14ac:dyDescent="0.35">
      <c r="A21" s="2">
        <v>20</v>
      </c>
      <c r="B21" s="2" t="s">
        <v>25</v>
      </c>
      <c r="C21" s="2">
        <v>1</v>
      </c>
      <c r="D21" s="2">
        <v>1484.93</v>
      </c>
      <c r="E21" s="2" t="s">
        <v>6</v>
      </c>
      <c r="F21">
        <f t="shared" si="1"/>
        <v>1484.93</v>
      </c>
      <c r="G21" t="str">
        <f t="shared" si="2"/>
        <v>Below Average</v>
      </c>
      <c r="H21" t="str">
        <f t="shared" si="0"/>
        <v>No</v>
      </c>
      <c r="I21" t="str">
        <f t="shared" si="3"/>
        <v>out of range</v>
      </c>
      <c r="J21" t="str">
        <f t="shared" si="4"/>
        <v>Single</v>
      </c>
      <c r="M21" t="s">
        <v>10</v>
      </c>
      <c r="N21">
        <f>SUMIFS(F:F,E:E,M21,C:C,"&gt;300")</f>
        <v>3153335.08</v>
      </c>
      <c r="O21" s="2"/>
    </row>
    <row r="22" spans="1:15" x14ac:dyDescent="0.35">
      <c r="A22" s="2">
        <v>21</v>
      </c>
      <c r="B22" s="2" t="s">
        <v>25</v>
      </c>
      <c r="C22" s="2">
        <v>217</v>
      </c>
      <c r="D22" s="2">
        <v>871.37</v>
      </c>
      <c r="E22" s="2" t="s">
        <v>6</v>
      </c>
      <c r="F22">
        <f t="shared" si="1"/>
        <v>189087.29</v>
      </c>
      <c r="G22" t="str">
        <f t="shared" si="2"/>
        <v>Below Average</v>
      </c>
      <c r="H22" t="str">
        <f t="shared" si="0"/>
        <v>No</v>
      </c>
      <c r="I22" t="str">
        <f t="shared" si="3"/>
        <v>Within range</v>
      </c>
      <c r="J22" t="str">
        <f t="shared" si="4"/>
        <v>Multiple</v>
      </c>
      <c r="M22" t="s">
        <v>8</v>
      </c>
      <c r="N22">
        <f>SUMIFS(F:F,E:E,M22,C:C,"&gt;300")</f>
        <v>870430.81</v>
      </c>
      <c r="O22" s="2"/>
    </row>
    <row r="23" spans="1:15" x14ac:dyDescent="0.35">
      <c r="A23" s="2">
        <v>22</v>
      </c>
      <c r="B23" s="2" t="s">
        <v>14</v>
      </c>
      <c r="C23" s="2">
        <v>205</v>
      </c>
      <c r="D23" s="2">
        <v>672.06</v>
      </c>
      <c r="E23" s="2" t="s">
        <v>15</v>
      </c>
      <c r="F23">
        <f t="shared" si="1"/>
        <v>137772.29999999999</v>
      </c>
      <c r="G23" t="str">
        <f t="shared" si="2"/>
        <v>Below Average</v>
      </c>
      <c r="H23" t="str">
        <f t="shared" si="0"/>
        <v>No</v>
      </c>
      <c r="I23" t="str">
        <f t="shared" si="3"/>
        <v>Within range</v>
      </c>
      <c r="J23" t="str">
        <f t="shared" si="4"/>
        <v>Single</v>
      </c>
      <c r="O23" s="2"/>
    </row>
    <row r="24" spans="1:15" x14ac:dyDescent="0.35">
      <c r="A24" s="2">
        <v>23</v>
      </c>
      <c r="B24" s="2" t="s">
        <v>26</v>
      </c>
      <c r="C24" s="2">
        <v>498</v>
      </c>
      <c r="D24" s="2">
        <v>979.43</v>
      </c>
      <c r="E24" s="2" t="s">
        <v>15</v>
      </c>
      <c r="F24">
        <f t="shared" si="1"/>
        <v>487756.13999999996</v>
      </c>
      <c r="G24" t="str">
        <f t="shared" si="2"/>
        <v>Below Average</v>
      </c>
      <c r="H24" t="str">
        <f t="shared" si="0"/>
        <v>Yes</v>
      </c>
      <c r="I24" t="str">
        <f t="shared" si="3"/>
        <v>Within range</v>
      </c>
      <c r="J24" t="str">
        <f t="shared" si="4"/>
        <v>Multiple</v>
      </c>
      <c r="O24" s="2"/>
    </row>
    <row r="25" spans="1:15" x14ac:dyDescent="0.35">
      <c r="A25" s="2">
        <v>24</v>
      </c>
      <c r="B25" s="2" t="s">
        <v>27</v>
      </c>
      <c r="C25" s="2"/>
      <c r="D25" s="2">
        <v>677.92</v>
      </c>
      <c r="E25" s="2" t="s">
        <v>10</v>
      </c>
      <c r="F25">
        <f t="shared" si="1"/>
        <v>0</v>
      </c>
      <c r="G25" t="str">
        <f t="shared" si="2"/>
        <v>Below Average</v>
      </c>
      <c r="H25" t="str">
        <f t="shared" si="0"/>
        <v>No</v>
      </c>
      <c r="I25" t="str">
        <f t="shared" si="3"/>
        <v>Within range</v>
      </c>
      <c r="J25" t="str">
        <f t="shared" si="4"/>
        <v>Multiple</v>
      </c>
      <c r="M25" s="11" t="s">
        <v>72</v>
      </c>
      <c r="O25" s="2"/>
    </row>
    <row r="26" spans="1:15" x14ac:dyDescent="0.35">
      <c r="A26" s="2">
        <v>25</v>
      </c>
      <c r="B26" s="2" t="s">
        <v>25</v>
      </c>
      <c r="C26" s="2">
        <v>78</v>
      </c>
      <c r="D26" s="2">
        <v>798.68</v>
      </c>
      <c r="E26" s="2" t="s">
        <v>6</v>
      </c>
      <c r="F26">
        <f t="shared" si="1"/>
        <v>62297.039999999994</v>
      </c>
      <c r="G26" t="str">
        <f t="shared" si="2"/>
        <v>Below Average</v>
      </c>
      <c r="H26" t="str">
        <f t="shared" si="0"/>
        <v>No</v>
      </c>
      <c r="I26" t="str">
        <f t="shared" si="3"/>
        <v>Within range</v>
      </c>
      <c r="J26" t="str">
        <f t="shared" si="4"/>
        <v>Single</v>
      </c>
      <c r="M26" t="s">
        <v>54</v>
      </c>
      <c r="O26" s="2"/>
    </row>
    <row r="27" spans="1:15" x14ac:dyDescent="0.35">
      <c r="A27" s="2">
        <v>26</v>
      </c>
      <c r="B27" s="2" t="s">
        <v>23</v>
      </c>
      <c r="C27" s="2">
        <v>40</v>
      </c>
      <c r="D27" s="2">
        <v>536.98</v>
      </c>
      <c r="E27" s="2" t="s">
        <v>10</v>
      </c>
      <c r="F27">
        <f t="shared" si="1"/>
        <v>21479.200000000001</v>
      </c>
      <c r="G27" t="str">
        <f t="shared" si="2"/>
        <v>Below Average</v>
      </c>
      <c r="H27" t="str">
        <f t="shared" si="0"/>
        <v>No</v>
      </c>
      <c r="I27" t="str">
        <f t="shared" si="3"/>
        <v>Within range</v>
      </c>
      <c r="J27" t="str">
        <f t="shared" si="4"/>
        <v>Single</v>
      </c>
      <c r="O27" s="2"/>
    </row>
    <row r="28" spans="1:15" x14ac:dyDescent="0.35">
      <c r="A28" s="2">
        <v>27</v>
      </c>
      <c r="B28" s="2" t="s">
        <v>28</v>
      </c>
      <c r="C28" s="2">
        <v>259</v>
      </c>
      <c r="D28" s="2">
        <v>1662.27</v>
      </c>
      <c r="E28" s="2" t="s">
        <v>17</v>
      </c>
      <c r="F28">
        <f t="shared" si="1"/>
        <v>430527.93</v>
      </c>
      <c r="G28" t="str">
        <f t="shared" si="2"/>
        <v>Below Average</v>
      </c>
      <c r="H28" t="str">
        <f t="shared" si="0"/>
        <v>No</v>
      </c>
      <c r="I28" t="str">
        <f t="shared" si="3"/>
        <v>out of range</v>
      </c>
      <c r="J28" t="str">
        <f t="shared" si="4"/>
        <v>Multiple</v>
      </c>
      <c r="M28" t="s">
        <v>6</v>
      </c>
      <c r="N28" t="str">
        <f>INDEX(B:B,MATCH(_xlfn.MAXIFS(F:F,E:E,M28),F:F,0))</f>
        <v>Nokia 9</v>
      </c>
      <c r="O28" s="2"/>
    </row>
    <row r="29" spans="1:15" x14ac:dyDescent="0.35">
      <c r="A29" s="2">
        <v>28</v>
      </c>
      <c r="B29" s="2" t="s">
        <v>23</v>
      </c>
      <c r="C29" s="2">
        <v>112</v>
      </c>
      <c r="D29" s="2">
        <v>1521.41</v>
      </c>
      <c r="E29" s="2" t="s">
        <v>10</v>
      </c>
      <c r="F29">
        <f t="shared" si="1"/>
        <v>170397.92</v>
      </c>
      <c r="G29" t="str">
        <f t="shared" si="2"/>
        <v>Below Average</v>
      </c>
      <c r="H29" t="str">
        <f t="shared" si="0"/>
        <v>No</v>
      </c>
      <c r="I29" t="str">
        <f t="shared" si="3"/>
        <v>out of range</v>
      </c>
      <c r="J29" t="str">
        <f t="shared" si="4"/>
        <v>Single</v>
      </c>
      <c r="O29" s="2"/>
    </row>
    <row r="30" spans="1:15" x14ac:dyDescent="0.35">
      <c r="A30" s="2">
        <v>29</v>
      </c>
      <c r="B30" s="2" t="s">
        <v>5</v>
      </c>
      <c r="C30" s="2">
        <v>95</v>
      </c>
      <c r="D30" s="2">
        <v>1912.29</v>
      </c>
      <c r="E30" s="2" t="s">
        <v>6</v>
      </c>
      <c r="F30">
        <f t="shared" si="1"/>
        <v>181667.55</v>
      </c>
      <c r="G30" t="str">
        <f t="shared" si="2"/>
        <v>Below Average</v>
      </c>
      <c r="H30" t="str">
        <f t="shared" si="0"/>
        <v>No</v>
      </c>
      <c r="I30" t="str">
        <f t="shared" si="3"/>
        <v>out of range</v>
      </c>
      <c r="J30" t="str">
        <f t="shared" si="4"/>
        <v>Single</v>
      </c>
      <c r="M30" s="11" t="s">
        <v>73</v>
      </c>
    </row>
    <row r="31" spans="1:15" x14ac:dyDescent="0.35">
      <c r="A31" s="2">
        <v>30</v>
      </c>
      <c r="B31" s="2" t="s">
        <v>29</v>
      </c>
      <c r="C31" s="2">
        <v>52</v>
      </c>
      <c r="D31" s="2">
        <v>1732.86</v>
      </c>
      <c r="E31" s="2" t="s">
        <v>8</v>
      </c>
      <c r="F31">
        <f t="shared" si="1"/>
        <v>90108.72</v>
      </c>
      <c r="G31" t="str">
        <f t="shared" si="2"/>
        <v>Below Average</v>
      </c>
      <c r="H31" t="str">
        <f t="shared" si="0"/>
        <v>No</v>
      </c>
      <c r="I31" t="str">
        <f t="shared" si="3"/>
        <v>out of range</v>
      </c>
      <c r="J31" t="str">
        <f t="shared" si="4"/>
        <v>Single</v>
      </c>
      <c r="M31" t="s">
        <v>57</v>
      </c>
    </row>
    <row r="32" spans="1:15" x14ac:dyDescent="0.35">
      <c r="A32" s="2">
        <v>31</v>
      </c>
      <c r="B32" s="2" t="s">
        <v>30</v>
      </c>
      <c r="C32" s="2">
        <v>259</v>
      </c>
      <c r="D32" s="2">
        <v>354.01</v>
      </c>
      <c r="E32" s="2" t="s">
        <v>6</v>
      </c>
      <c r="F32">
        <f t="shared" si="1"/>
        <v>91688.59</v>
      </c>
      <c r="G32" t="str">
        <f t="shared" si="2"/>
        <v>Below Average</v>
      </c>
      <c r="H32" t="str">
        <f t="shared" si="0"/>
        <v>No</v>
      </c>
      <c r="I32" t="str">
        <f t="shared" si="3"/>
        <v>out of range</v>
      </c>
      <c r="J32" t="str">
        <f t="shared" si="4"/>
        <v>Multiple</v>
      </c>
      <c r="M32" t="s">
        <v>8</v>
      </c>
      <c r="N32" t="str">
        <f>INDEX(B:B,MATCH(_xlfn.MAXIFS(F:F,E:E,M32),F:F,0))</f>
        <v>Samsung Galaxy Watch 4</v>
      </c>
    </row>
    <row r="33" spans="1:14" x14ac:dyDescent="0.35">
      <c r="A33" s="2">
        <v>32</v>
      </c>
      <c r="B33" s="2" t="s">
        <v>18</v>
      </c>
      <c r="C33" s="2">
        <v>28</v>
      </c>
      <c r="D33" s="2">
        <v>235.45</v>
      </c>
      <c r="E33" s="2" t="s">
        <v>17</v>
      </c>
      <c r="F33">
        <f t="shared" si="1"/>
        <v>6592.5999999999995</v>
      </c>
      <c r="G33" t="str">
        <f t="shared" si="2"/>
        <v>Below Average</v>
      </c>
      <c r="H33" t="str">
        <f t="shared" si="0"/>
        <v>No</v>
      </c>
      <c r="I33" t="str">
        <f t="shared" si="3"/>
        <v>out of range</v>
      </c>
      <c r="J33" t="str">
        <f t="shared" si="4"/>
        <v>Single</v>
      </c>
    </row>
    <row r="34" spans="1:14" x14ac:dyDescent="0.35">
      <c r="A34" s="2">
        <v>33</v>
      </c>
      <c r="B34" s="2" t="s">
        <v>31</v>
      </c>
      <c r="C34" s="2">
        <v>196</v>
      </c>
      <c r="D34" s="2">
        <v>1330.62</v>
      </c>
      <c r="E34" s="2" t="s">
        <v>8</v>
      </c>
      <c r="F34">
        <f t="shared" si="1"/>
        <v>260801.52</v>
      </c>
      <c r="G34" t="str">
        <f t="shared" si="2"/>
        <v>Below Average</v>
      </c>
      <c r="H34" t="str">
        <f t="shared" si="0"/>
        <v>No</v>
      </c>
      <c r="I34" t="str">
        <f t="shared" si="3"/>
        <v>out of range</v>
      </c>
      <c r="J34" t="str">
        <f t="shared" si="4"/>
        <v>Single</v>
      </c>
      <c r="M34" s="11" t="s">
        <v>76</v>
      </c>
    </row>
    <row r="35" spans="1:14" x14ac:dyDescent="0.35">
      <c r="A35" s="2">
        <v>34</v>
      </c>
      <c r="B35" s="2" t="s">
        <v>18</v>
      </c>
      <c r="C35" s="2">
        <v>70</v>
      </c>
      <c r="D35" s="2">
        <v>417.39</v>
      </c>
      <c r="E35" s="2" t="s">
        <v>17</v>
      </c>
      <c r="F35">
        <f t="shared" si="1"/>
        <v>29217.3</v>
      </c>
      <c r="G35" t="str">
        <f t="shared" si="2"/>
        <v>Below Average</v>
      </c>
      <c r="H35" t="str">
        <f t="shared" si="0"/>
        <v>No</v>
      </c>
      <c r="I35" t="str">
        <f t="shared" si="3"/>
        <v>out of range</v>
      </c>
      <c r="J35" t="str">
        <f t="shared" si="4"/>
        <v>Multiple</v>
      </c>
      <c r="M35" t="s">
        <v>60</v>
      </c>
    </row>
    <row r="36" spans="1:14" x14ac:dyDescent="0.35">
      <c r="A36" s="2">
        <v>35</v>
      </c>
      <c r="B36" s="2" t="s">
        <v>14</v>
      </c>
      <c r="C36" s="2">
        <v>442</v>
      </c>
      <c r="D36" s="2">
        <v>459.17</v>
      </c>
      <c r="E36" s="2" t="s">
        <v>15</v>
      </c>
      <c r="F36">
        <f t="shared" si="1"/>
        <v>202953.14</v>
      </c>
      <c r="G36" t="str">
        <f t="shared" si="2"/>
        <v>Below Average</v>
      </c>
      <c r="H36" t="str">
        <f t="shared" si="0"/>
        <v>No</v>
      </c>
      <c r="I36" t="str">
        <f t="shared" si="3"/>
        <v>out of range</v>
      </c>
      <c r="J36" t="str">
        <f t="shared" si="4"/>
        <v>Single</v>
      </c>
      <c r="M36" t="s">
        <v>17</v>
      </c>
      <c r="N36">
        <f>COUNTIFS(E:E,M36,D:D,"&gt;800",C:C,"&gt;200")</f>
        <v>10</v>
      </c>
    </row>
    <row r="37" spans="1:14" x14ac:dyDescent="0.35">
      <c r="A37" s="2">
        <v>36</v>
      </c>
      <c r="B37" s="2" t="s">
        <v>18</v>
      </c>
      <c r="C37" s="2">
        <v>89</v>
      </c>
      <c r="D37" s="2">
        <v>1080.3499999999999</v>
      </c>
      <c r="E37" s="2" t="s">
        <v>17</v>
      </c>
      <c r="F37">
        <f t="shared" si="1"/>
        <v>96151.15</v>
      </c>
      <c r="G37" t="str">
        <f t="shared" si="2"/>
        <v>Below Average</v>
      </c>
      <c r="H37" t="str">
        <f t="shared" si="0"/>
        <v>No</v>
      </c>
      <c r="I37" t="str">
        <f t="shared" si="3"/>
        <v>out of range</v>
      </c>
      <c r="J37" t="str">
        <f t="shared" si="4"/>
        <v>Single</v>
      </c>
    </row>
    <row r="38" spans="1:14" x14ac:dyDescent="0.35">
      <c r="A38" s="2">
        <v>37</v>
      </c>
      <c r="B38" s="2" t="s">
        <v>16</v>
      </c>
      <c r="C38" s="2">
        <v>498</v>
      </c>
      <c r="D38" s="2">
        <v>1421.37</v>
      </c>
      <c r="E38" s="2" t="s">
        <v>17</v>
      </c>
      <c r="F38">
        <f t="shared" si="1"/>
        <v>707842.25999999989</v>
      </c>
      <c r="G38" t="str">
        <f t="shared" si="2"/>
        <v>Below Average</v>
      </c>
      <c r="H38" t="str">
        <f t="shared" si="0"/>
        <v>No</v>
      </c>
      <c r="I38" t="str">
        <f t="shared" si="3"/>
        <v>out of range</v>
      </c>
      <c r="J38" t="str">
        <f t="shared" si="4"/>
        <v>Multiple</v>
      </c>
      <c r="M38" s="11" t="s">
        <v>77</v>
      </c>
    </row>
    <row r="39" spans="1:14" x14ac:dyDescent="0.35">
      <c r="A39" s="2">
        <v>38</v>
      </c>
      <c r="B39" s="2" t="s">
        <v>19</v>
      </c>
      <c r="C39" s="2">
        <v>281</v>
      </c>
      <c r="D39" s="2">
        <v>1495.24</v>
      </c>
      <c r="E39" s="2" t="s">
        <v>15</v>
      </c>
      <c r="F39">
        <f t="shared" si="1"/>
        <v>420162.44</v>
      </c>
      <c r="G39" t="str">
        <f t="shared" si="2"/>
        <v>Below Average</v>
      </c>
      <c r="H39" t="str">
        <f t="shared" si="0"/>
        <v>No</v>
      </c>
      <c r="I39" t="str">
        <f t="shared" si="3"/>
        <v>out of range</v>
      </c>
      <c r="J39" t="str">
        <f t="shared" si="4"/>
        <v>Multiple</v>
      </c>
      <c r="M39" t="s">
        <v>61</v>
      </c>
    </row>
    <row r="40" spans="1:14" x14ac:dyDescent="0.35">
      <c r="A40" s="2">
        <v>39</v>
      </c>
      <c r="B40" s="2" t="s">
        <v>19</v>
      </c>
      <c r="C40" s="2">
        <v>361</v>
      </c>
      <c r="D40" s="2">
        <v>1241.02</v>
      </c>
      <c r="E40" s="2" t="s">
        <v>15</v>
      </c>
      <c r="F40">
        <f t="shared" si="1"/>
        <v>448008.22</v>
      </c>
      <c r="G40" t="str">
        <f t="shared" si="2"/>
        <v>Below Average</v>
      </c>
      <c r="H40" t="str">
        <f t="shared" si="0"/>
        <v>No</v>
      </c>
      <c r="I40" t="str">
        <f t="shared" si="3"/>
        <v>out of range</v>
      </c>
      <c r="J40" t="str">
        <f t="shared" si="4"/>
        <v>Multiple</v>
      </c>
      <c r="M40" t="s">
        <v>15</v>
      </c>
      <c r="N40">
        <f>SUMIFS(F:F,E:E,M40,D:D,"&gt;800",D:D,"&lt;1500")</f>
        <v>3596674.37</v>
      </c>
    </row>
    <row r="41" spans="1:14" x14ac:dyDescent="0.35">
      <c r="A41" s="2">
        <v>40</v>
      </c>
      <c r="B41" s="2" t="s">
        <v>19</v>
      </c>
      <c r="C41" s="2">
        <v>3</v>
      </c>
      <c r="D41" s="2">
        <v>870.61</v>
      </c>
      <c r="E41" s="2" t="s">
        <v>15</v>
      </c>
      <c r="F41">
        <f t="shared" si="1"/>
        <v>2611.83</v>
      </c>
      <c r="G41" t="str">
        <f t="shared" si="2"/>
        <v>Below Average</v>
      </c>
      <c r="H41" t="str">
        <f t="shared" si="0"/>
        <v>No</v>
      </c>
      <c r="I41" t="str">
        <f t="shared" si="3"/>
        <v>Within range</v>
      </c>
      <c r="J41" t="str">
        <f t="shared" si="4"/>
        <v>Multiple</v>
      </c>
    </row>
    <row r="42" spans="1:14" x14ac:dyDescent="0.35">
      <c r="A42" s="2">
        <v>41</v>
      </c>
      <c r="B42" s="2" t="s">
        <v>31</v>
      </c>
      <c r="C42" s="2">
        <v>299</v>
      </c>
      <c r="D42" s="2">
        <v>1728.55</v>
      </c>
      <c r="E42" s="2" t="s">
        <v>8</v>
      </c>
      <c r="F42">
        <f t="shared" si="1"/>
        <v>516836.45</v>
      </c>
      <c r="G42" t="str">
        <f t="shared" si="2"/>
        <v>Below Average</v>
      </c>
      <c r="H42" t="str">
        <f t="shared" si="0"/>
        <v>No</v>
      </c>
      <c r="I42" t="str">
        <f t="shared" si="3"/>
        <v>out of range</v>
      </c>
      <c r="J42" t="str">
        <f t="shared" si="4"/>
        <v>Single</v>
      </c>
      <c r="M42" s="11" t="s">
        <v>78</v>
      </c>
    </row>
    <row r="43" spans="1:14" x14ac:dyDescent="0.35">
      <c r="A43" s="2">
        <v>42</v>
      </c>
      <c r="B43" s="2" t="s">
        <v>19</v>
      </c>
      <c r="C43" s="2">
        <v>395</v>
      </c>
      <c r="D43" s="2">
        <v>1140.57</v>
      </c>
      <c r="E43" s="2" t="s">
        <v>15</v>
      </c>
      <c r="F43">
        <f t="shared" si="1"/>
        <v>450525.14999999997</v>
      </c>
      <c r="G43" t="str">
        <f t="shared" si="2"/>
        <v>Below Average</v>
      </c>
      <c r="H43" t="str">
        <f t="shared" si="0"/>
        <v>No</v>
      </c>
      <c r="I43" t="str">
        <f t="shared" si="3"/>
        <v>out of range</v>
      </c>
      <c r="J43" t="str">
        <f t="shared" si="4"/>
        <v>Single</v>
      </c>
      <c r="M43" t="s">
        <v>62</v>
      </c>
    </row>
    <row r="44" spans="1:14" x14ac:dyDescent="0.35">
      <c r="A44" s="2">
        <v>43</v>
      </c>
      <c r="B44" s="2" t="s">
        <v>24</v>
      </c>
      <c r="C44" s="2">
        <v>155</v>
      </c>
      <c r="D44" s="2">
        <v>290.35000000000002</v>
      </c>
      <c r="E44" s="2" t="s">
        <v>6</v>
      </c>
      <c r="F44">
        <f t="shared" si="1"/>
        <v>45004.25</v>
      </c>
      <c r="G44" t="str">
        <f t="shared" si="2"/>
        <v>Below Average</v>
      </c>
      <c r="H44" t="str">
        <f t="shared" si="0"/>
        <v>No</v>
      </c>
      <c r="I44" t="str">
        <f t="shared" si="3"/>
        <v>out of range</v>
      </c>
      <c r="J44" t="str">
        <f t="shared" si="4"/>
        <v>Multiple</v>
      </c>
      <c r="M44" t="s">
        <v>10</v>
      </c>
      <c r="N44">
        <f>_xlfn.MAXIFS(D:D,E:E,M44)</f>
        <v>1940.9</v>
      </c>
    </row>
    <row r="45" spans="1:14" x14ac:dyDescent="0.35">
      <c r="A45" s="2">
        <v>44</v>
      </c>
      <c r="B45" s="2" t="s">
        <v>12</v>
      </c>
      <c r="C45" s="2">
        <v>45</v>
      </c>
      <c r="D45" s="2">
        <v>877.63</v>
      </c>
      <c r="E45" s="2" t="s">
        <v>10</v>
      </c>
      <c r="F45">
        <f t="shared" si="1"/>
        <v>39493.35</v>
      </c>
      <c r="G45" t="str">
        <f t="shared" si="2"/>
        <v>Below Average</v>
      </c>
      <c r="H45" t="str">
        <f t="shared" si="0"/>
        <v>No</v>
      </c>
      <c r="I45" t="str">
        <f t="shared" si="3"/>
        <v>Within range</v>
      </c>
      <c r="J45" t="str">
        <f t="shared" si="4"/>
        <v>Single</v>
      </c>
    </row>
    <row r="46" spans="1:14" x14ac:dyDescent="0.35">
      <c r="A46" s="2">
        <v>45</v>
      </c>
      <c r="B46" s="2" t="s">
        <v>30</v>
      </c>
      <c r="C46" s="2">
        <v>17</v>
      </c>
      <c r="D46" s="2">
        <v>442.26</v>
      </c>
      <c r="E46" s="2" t="s">
        <v>6</v>
      </c>
      <c r="F46">
        <f t="shared" si="1"/>
        <v>7518.42</v>
      </c>
      <c r="G46" t="str">
        <f t="shared" si="2"/>
        <v>Below Average</v>
      </c>
      <c r="H46" t="str">
        <f t="shared" si="0"/>
        <v>No</v>
      </c>
      <c r="I46" t="str">
        <f t="shared" si="3"/>
        <v>out of range</v>
      </c>
      <c r="J46" t="str">
        <f t="shared" si="4"/>
        <v>Single</v>
      </c>
      <c r="M46" t="s">
        <v>79</v>
      </c>
    </row>
    <row r="47" spans="1:14" x14ac:dyDescent="0.35">
      <c r="A47" s="2">
        <v>46</v>
      </c>
      <c r="B47" s="2" t="s">
        <v>13</v>
      </c>
      <c r="C47" s="2">
        <v>220</v>
      </c>
      <c r="D47" s="2">
        <v>1145.4000000000001</v>
      </c>
      <c r="E47" s="2" t="s">
        <v>10</v>
      </c>
      <c r="F47">
        <f t="shared" si="1"/>
        <v>251988.00000000003</v>
      </c>
      <c r="G47" t="str">
        <f t="shared" si="2"/>
        <v>Below Average</v>
      </c>
      <c r="H47" t="str">
        <f t="shared" si="0"/>
        <v>No</v>
      </c>
      <c r="I47" t="str">
        <f t="shared" si="3"/>
        <v>out of range</v>
      </c>
      <c r="J47" t="str">
        <f t="shared" si="4"/>
        <v>Single</v>
      </c>
      <c r="M47" s="11" t="s">
        <v>63</v>
      </c>
    </row>
    <row r="48" spans="1:14" x14ac:dyDescent="0.35">
      <c r="A48" s="2">
        <v>47</v>
      </c>
      <c r="B48" s="2" t="s">
        <v>27</v>
      </c>
      <c r="C48" s="2"/>
      <c r="D48" s="2">
        <v>1461.15</v>
      </c>
      <c r="E48" s="2" t="s">
        <v>10</v>
      </c>
      <c r="F48">
        <f t="shared" si="1"/>
        <v>0</v>
      </c>
      <c r="G48" t="str">
        <f t="shared" si="2"/>
        <v>Above Average</v>
      </c>
      <c r="H48" t="str">
        <f t="shared" si="0"/>
        <v>No</v>
      </c>
      <c r="I48" t="str">
        <f t="shared" si="3"/>
        <v>out of range</v>
      </c>
      <c r="J48" t="str">
        <f t="shared" si="4"/>
        <v>Multiple</v>
      </c>
      <c r="M48">
        <f>COUNTA(_xlfn.UNIQUE(B2:B101))</f>
        <v>24</v>
      </c>
    </row>
    <row r="49" spans="1:10" x14ac:dyDescent="0.35">
      <c r="A49" s="2">
        <v>48</v>
      </c>
      <c r="B49" s="2" t="s">
        <v>7</v>
      </c>
      <c r="C49" s="2">
        <v>374</v>
      </c>
      <c r="D49" s="2">
        <v>426.43</v>
      </c>
      <c r="E49" s="2" t="s">
        <v>8</v>
      </c>
      <c r="F49">
        <f t="shared" si="1"/>
        <v>159484.82</v>
      </c>
      <c r="G49" t="str">
        <f t="shared" si="2"/>
        <v>Below Average</v>
      </c>
      <c r="H49" t="str">
        <f t="shared" si="0"/>
        <v>No</v>
      </c>
      <c r="I49" t="str">
        <f t="shared" si="3"/>
        <v>out of range</v>
      </c>
      <c r="J49" t="str">
        <f t="shared" si="4"/>
        <v>Single</v>
      </c>
    </row>
    <row r="50" spans="1:10" x14ac:dyDescent="0.35">
      <c r="A50" s="2">
        <v>49</v>
      </c>
      <c r="B50" s="2" t="s">
        <v>21</v>
      </c>
      <c r="C50" s="2">
        <v>333</v>
      </c>
      <c r="D50" s="2">
        <v>404.55</v>
      </c>
      <c r="E50" s="2" t="s">
        <v>17</v>
      </c>
      <c r="F50">
        <f t="shared" si="1"/>
        <v>134715.15</v>
      </c>
      <c r="G50" t="str">
        <f t="shared" si="2"/>
        <v>Below Average</v>
      </c>
      <c r="H50" t="str">
        <f t="shared" si="0"/>
        <v>Yes</v>
      </c>
      <c r="I50" t="str">
        <f t="shared" si="3"/>
        <v>out of range</v>
      </c>
      <c r="J50" t="str">
        <f t="shared" si="4"/>
        <v>Single</v>
      </c>
    </row>
    <row r="51" spans="1:10" x14ac:dyDescent="0.35">
      <c r="A51" s="2">
        <v>50</v>
      </c>
      <c r="B51" s="2" t="s">
        <v>32</v>
      </c>
      <c r="C51" s="2">
        <v>194</v>
      </c>
      <c r="D51" s="2">
        <v>832.01</v>
      </c>
      <c r="E51" s="2" t="s">
        <v>6</v>
      </c>
      <c r="F51">
        <f t="shared" si="1"/>
        <v>161409.94</v>
      </c>
      <c r="G51" t="str">
        <f t="shared" si="2"/>
        <v>Below Average</v>
      </c>
      <c r="H51" t="str">
        <f t="shared" si="0"/>
        <v>No</v>
      </c>
      <c r="I51" t="str">
        <f t="shared" si="3"/>
        <v>Within range</v>
      </c>
      <c r="J51" t="str">
        <f t="shared" si="4"/>
        <v>Single</v>
      </c>
    </row>
    <row r="52" spans="1:10" x14ac:dyDescent="0.35">
      <c r="A52" s="2">
        <v>51</v>
      </c>
      <c r="B52" s="2" t="s">
        <v>11</v>
      </c>
      <c r="C52" s="2">
        <v>215</v>
      </c>
      <c r="D52" s="2">
        <v>1790.72</v>
      </c>
      <c r="E52" s="2" t="s">
        <v>8</v>
      </c>
      <c r="F52">
        <f t="shared" si="1"/>
        <v>385004.79999999999</v>
      </c>
      <c r="G52" t="str">
        <f t="shared" si="2"/>
        <v>Below Average</v>
      </c>
      <c r="H52" t="str">
        <f t="shared" si="0"/>
        <v>No</v>
      </c>
      <c r="I52" t="str">
        <f t="shared" si="3"/>
        <v>out of range</v>
      </c>
      <c r="J52" t="str">
        <f t="shared" si="4"/>
        <v>Single</v>
      </c>
    </row>
    <row r="53" spans="1:10" x14ac:dyDescent="0.35">
      <c r="A53" s="2">
        <v>52</v>
      </c>
      <c r="B53" s="2" t="s">
        <v>16</v>
      </c>
      <c r="C53" s="2">
        <v>5</v>
      </c>
      <c r="D53" s="2">
        <v>1453.74</v>
      </c>
      <c r="E53" s="2" t="s">
        <v>17</v>
      </c>
      <c r="F53">
        <f t="shared" si="1"/>
        <v>7268.7</v>
      </c>
      <c r="G53" t="str">
        <f t="shared" si="2"/>
        <v>Below Average</v>
      </c>
      <c r="H53" t="str">
        <f t="shared" si="0"/>
        <v>No</v>
      </c>
      <c r="I53" t="str">
        <f t="shared" si="3"/>
        <v>out of range</v>
      </c>
      <c r="J53" t="str">
        <f t="shared" si="4"/>
        <v>Single</v>
      </c>
    </row>
    <row r="54" spans="1:10" x14ac:dyDescent="0.35">
      <c r="A54" s="2">
        <v>53</v>
      </c>
      <c r="B54" s="2" t="s">
        <v>31</v>
      </c>
      <c r="C54" s="2">
        <v>166</v>
      </c>
      <c r="D54" s="2">
        <v>1879.75</v>
      </c>
      <c r="E54" s="2" t="s">
        <v>8</v>
      </c>
      <c r="F54">
        <f t="shared" si="1"/>
        <v>312038.5</v>
      </c>
      <c r="G54" t="str">
        <f t="shared" si="2"/>
        <v>Below Average</v>
      </c>
      <c r="H54" t="str">
        <f t="shared" si="0"/>
        <v>No</v>
      </c>
      <c r="I54" t="str">
        <f t="shared" si="3"/>
        <v>out of range</v>
      </c>
      <c r="J54" t="str">
        <f t="shared" si="4"/>
        <v>Single</v>
      </c>
    </row>
    <row r="55" spans="1:10" x14ac:dyDescent="0.35">
      <c r="A55" s="2">
        <v>54</v>
      </c>
      <c r="B55" s="2" t="s">
        <v>32</v>
      </c>
      <c r="C55" s="2">
        <v>369</v>
      </c>
      <c r="D55" s="2">
        <v>615.07000000000005</v>
      </c>
      <c r="E55" s="2" t="s">
        <v>6</v>
      </c>
      <c r="F55">
        <f t="shared" si="1"/>
        <v>226960.83000000002</v>
      </c>
      <c r="G55" t="str">
        <f t="shared" si="2"/>
        <v>Below Average</v>
      </c>
      <c r="H55" t="str">
        <f t="shared" si="0"/>
        <v>No</v>
      </c>
      <c r="I55" t="str">
        <f t="shared" si="3"/>
        <v>Within range</v>
      </c>
      <c r="J55" t="str">
        <f t="shared" si="4"/>
        <v>Single</v>
      </c>
    </row>
    <row r="56" spans="1:10" x14ac:dyDescent="0.35">
      <c r="A56" s="2">
        <v>55</v>
      </c>
      <c r="B56" s="2" t="s">
        <v>18</v>
      </c>
      <c r="C56" s="2">
        <v>217</v>
      </c>
      <c r="D56" s="2">
        <v>1175.1300000000001</v>
      </c>
      <c r="E56" s="2" t="s">
        <v>17</v>
      </c>
      <c r="F56">
        <f t="shared" si="1"/>
        <v>255003.21000000002</v>
      </c>
      <c r="G56" t="str">
        <f t="shared" si="2"/>
        <v>Below Average</v>
      </c>
      <c r="H56" t="str">
        <f t="shared" si="0"/>
        <v>No</v>
      </c>
      <c r="I56" t="str">
        <f t="shared" si="3"/>
        <v>out of range</v>
      </c>
      <c r="J56" t="str">
        <f t="shared" si="4"/>
        <v>Multiple</v>
      </c>
    </row>
    <row r="57" spans="1:10" x14ac:dyDescent="0.35">
      <c r="A57" s="2">
        <v>56</v>
      </c>
      <c r="B57" s="2" t="s">
        <v>5</v>
      </c>
      <c r="C57" s="2">
        <v>83</v>
      </c>
      <c r="D57" s="2">
        <v>836.5</v>
      </c>
      <c r="E57" s="2" t="s">
        <v>6</v>
      </c>
      <c r="F57">
        <f t="shared" si="1"/>
        <v>69429.5</v>
      </c>
      <c r="G57" t="str">
        <f t="shared" si="2"/>
        <v>Below Average</v>
      </c>
      <c r="H57" t="str">
        <f t="shared" si="0"/>
        <v>No</v>
      </c>
      <c r="I57" t="str">
        <f t="shared" si="3"/>
        <v>Within range</v>
      </c>
      <c r="J57" t="str">
        <f t="shared" si="4"/>
        <v>Single</v>
      </c>
    </row>
    <row r="58" spans="1:10" x14ac:dyDescent="0.35">
      <c r="A58" s="2">
        <v>57</v>
      </c>
      <c r="B58" s="2" t="s">
        <v>22</v>
      </c>
      <c r="C58" s="2">
        <v>331</v>
      </c>
      <c r="D58" s="2">
        <v>407.32</v>
      </c>
      <c r="E58" s="2" t="s">
        <v>15</v>
      </c>
      <c r="F58">
        <f t="shared" si="1"/>
        <v>134822.91999999998</v>
      </c>
      <c r="G58" t="str">
        <f t="shared" si="2"/>
        <v>Below Average</v>
      </c>
      <c r="H58" t="str">
        <f t="shared" si="0"/>
        <v>No</v>
      </c>
      <c r="I58" t="str">
        <f t="shared" si="3"/>
        <v>out of range</v>
      </c>
      <c r="J58" t="str">
        <f t="shared" si="4"/>
        <v>Single</v>
      </c>
    </row>
    <row r="59" spans="1:10" x14ac:dyDescent="0.35">
      <c r="A59" s="2">
        <v>58</v>
      </c>
      <c r="B59" s="2" t="s">
        <v>20</v>
      </c>
      <c r="C59" s="2">
        <v>318</v>
      </c>
      <c r="D59" s="2">
        <v>1260.19</v>
      </c>
      <c r="E59" s="2" t="s">
        <v>15</v>
      </c>
      <c r="F59">
        <f t="shared" si="1"/>
        <v>400740.42000000004</v>
      </c>
      <c r="G59" t="str">
        <f t="shared" si="2"/>
        <v>Below Average</v>
      </c>
      <c r="H59" t="str">
        <f t="shared" si="0"/>
        <v>No</v>
      </c>
      <c r="I59" t="str">
        <f t="shared" si="3"/>
        <v>out of range</v>
      </c>
      <c r="J59" t="str">
        <f t="shared" si="4"/>
        <v>Single</v>
      </c>
    </row>
    <row r="60" spans="1:10" x14ac:dyDescent="0.35">
      <c r="A60" s="2">
        <v>59</v>
      </c>
      <c r="B60" s="2" t="s">
        <v>33</v>
      </c>
      <c r="C60" s="2">
        <v>143</v>
      </c>
      <c r="D60" s="2">
        <v>1449.4</v>
      </c>
      <c r="E60" s="2" t="s">
        <v>8</v>
      </c>
      <c r="F60">
        <f t="shared" si="1"/>
        <v>207264.2</v>
      </c>
      <c r="G60" t="str">
        <f t="shared" si="2"/>
        <v>Below Average</v>
      </c>
      <c r="H60" t="str">
        <f t="shared" si="0"/>
        <v>No</v>
      </c>
      <c r="I60" t="str">
        <f t="shared" si="3"/>
        <v>out of range</v>
      </c>
      <c r="J60" t="str">
        <f t="shared" si="4"/>
        <v>Single</v>
      </c>
    </row>
    <row r="61" spans="1:10" x14ac:dyDescent="0.35">
      <c r="A61" s="2">
        <v>60</v>
      </c>
      <c r="B61" s="2" t="s">
        <v>9</v>
      </c>
      <c r="C61" s="2">
        <v>351</v>
      </c>
      <c r="D61" s="2">
        <v>1162.8</v>
      </c>
      <c r="E61" s="2" t="s">
        <v>10</v>
      </c>
      <c r="F61">
        <f t="shared" si="1"/>
        <v>408142.8</v>
      </c>
      <c r="G61" t="str">
        <f t="shared" si="2"/>
        <v>Below Average</v>
      </c>
      <c r="H61" t="str">
        <f t="shared" si="0"/>
        <v>No</v>
      </c>
      <c r="I61" t="str">
        <f t="shared" si="3"/>
        <v>out of range</v>
      </c>
      <c r="J61" t="str">
        <f t="shared" si="4"/>
        <v>Single</v>
      </c>
    </row>
    <row r="62" spans="1:10" x14ac:dyDescent="0.35">
      <c r="A62" s="2">
        <v>61</v>
      </c>
      <c r="B62" s="2" t="s">
        <v>9</v>
      </c>
      <c r="C62" s="2">
        <v>477</v>
      </c>
      <c r="D62" s="2">
        <v>1511.2</v>
      </c>
      <c r="E62" s="2" t="s">
        <v>10</v>
      </c>
      <c r="F62">
        <f t="shared" si="1"/>
        <v>720842.4</v>
      </c>
      <c r="G62" t="str">
        <f t="shared" si="2"/>
        <v>Below Average</v>
      </c>
      <c r="H62" t="str">
        <f t="shared" si="0"/>
        <v>No</v>
      </c>
      <c r="I62" t="str">
        <f t="shared" si="3"/>
        <v>out of range</v>
      </c>
      <c r="J62" t="str">
        <f t="shared" si="4"/>
        <v>Multiple</v>
      </c>
    </row>
    <row r="63" spans="1:10" x14ac:dyDescent="0.35">
      <c r="A63" s="2">
        <v>62</v>
      </c>
      <c r="B63" s="2" t="s">
        <v>27</v>
      </c>
      <c r="C63" s="2">
        <v>265</v>
      </c>
      <c r="D63" s="2">
        <v>820.71</v>
      </c>
      <c r="E63" s="2" t="s">
        <v>10</v>
      </c>
      <c r="F63">
        <f t="shared" si="1"/>
        <v>217488.15000000002</v>
      </c>
      <c r="G63" t="str">
        <f t="shared" si="2"/>
        <v>Below Average</v>
      </c>
      <c r="H63" t="str">
        <f t="shared" si="0"/>
        <v>No</v>
      </c>
      <c r="I63" t="str">
        <f t="shared" si="3"/>
        <v>Within range</v>
      </c>
      <c r="J63" t="str">
        <f t="shared" si="4"/>
        <v>Single</v>
      </c>
    </row>
    <row r="64" spans="1:10" x14ac:dyDescent="0.35">
      <c r="A64" s="2">
        <v>63</v>
      </c>
      <c r="B64" s="2" t="s">
        <v>25</v>
      </c>
      <c r="C64" s="2">
        <v>75</v>
      </c>
      <c r="D64" s="2">
        <v>830.08</v>
      </c>
      <c r="E64" s="2" t="s">
        <v>6</v>
      </c>
      <c r="F64">
        <f t="shared" si="1"/>
        <v>62256</v>
      </c>
      <c r="G64" t="str">
        <f t="shared" si="2"/>
        <v>Below Average</v>
      </c>
      <c r="H64" t="str">
        <f t="shared" si="0"/>
        <v>No</v>
      </c>
      <c r="I64" t="str">
        <f t="shared" si="3"/>
        <v>Within range</v>
      </c>
      <c r="J64" t="str">
        <f t="shared" si="4"/>
        <v>Single</v>
      </c>
    </row>
    <row r="65" spans="1:10" x14ac:dyDescent="0.35">
      <c r="A65" s="2">
        <v>64</v>
      </c>
      <c r="B65" s="2" t="s">
        <v>32</v>
      </c>
      <c r="C65" s="2">
        <v>47</v>
      </c>
      <c r="D65" s="2">
        <v>1207.2</v>
      </c>
      <c r="E65" s="2" t="s">
        <v>6</v>
      </c>
      <c r="F65">
        <f t="shared" si="1"/>
        <v>56738.400000000001</v>
      </c>
      <c r="G65" t="str">
        <f t="shared" si="2"/>
        <v>Below Average</v>
      </c>
      <c r="H65" t="str">
        <f t="shared" si="0"/>
        <v>No</v>
      </c>
      <c r="I65" t="str">
        <f t="shared" si="3"/>
        <v>out of range</v>
      </c>
      <c r="J65" t="str">
        <f t="shared" si="4"/>
        <v>Single</v>
      </c>
    </row>
    <row r="66" spans="1:10" x14ac:dyDescent="0.35">
      <c r="A66" s="2">
        <v>65</v>
      </c>
      <c r="B66" s="2" t="s">
        <v>5</v>
      </c>
      <c r="C66" s="2">
        <v>327</v>
      </c>
      <c r="D66" s="2">
        <v>854.43</v>
      </c>
      <c r="E66" s="2" t="s">
        <v>6</v>
      </c>
      <c r="F66">
        <f t="shared" si="1"/>
        <v>279398.61</v>
      </c>
      <c r="G66" t="str">
        <f t="shared" si="2"/>
        <v>Below Average</v>
      </c>
      <c r="H66" t="str">
        <f t="shared" si="0"/>
        <v>No</v>
      </c>
      <c r="I66" t="str">
        <f t="shared" si="3"/>
        <v>Within range</v>
      </c>
      <c r="J66" t="str">
        <f t="shared" si="4"/>
        <v>Single</v>
      </c>
    </row>
    <row r="67" spans="1:10" x14ac:dyDescent="0.35">
      <c r="A67" s="2">
        <v>66</v>
      </c>
      <c r="B67" s="2" t="s">
        <v>21</v>
      </c>
      <c r="C67" s="2">
        <v>280</v>
      </c>
      <c r="D67" s="2">
        <v>1192.52</v>
      </c>
      <c r="E67" s="2" t="s">
        <v>17</v>
      </c>
      <c r="F67">
        <f t="shared" ref="F67:F101" si="5">C67*D67</f>
        <v>333905.59999999998</v>
      </c>
      <c r="G67" t="str">
        <f t="shared" ref="G67:G101" si="6">IF(D67&gt;AVERAGEIF($F$2:$F$101,F67,$D$2:$D$101),"Above Average","Below Average")</f>
        <v>Below Average</v>
      </c>
      <c r="H67" t="str">
        <f t="shared" ref="H67:H101" si="7">IF(ISNUMBER(SEARCH("Pro",B67)),"Yes","No")</f>
        <v>Yes</v>
      </c>
      <c r="I67" t="str">
        <f t="shared" ref="I67:I101" si="8">IF(AND(D67&gt;500,D67&lt;1000),"Within range","out of range")</f>
        <v>out of range</v>
      </c>
      <c r="J67" t="str">
        <f t="shared" ref="J67:J101" si="9">IF(COUNTIF(C:C,C67)=1,"Single","Multiple")</f>
        <v>Single</v>
      </c>
    </row>
    <row r="68" spans="1:10" x14ac:dyDescent="0.35">
      <c r="A68" s="2">
        <v>67</v>
      </c>
      <c r="B68" s="2" t="s">
        <v>30</v>
      </c>
      <c r="C68" s="2">
        <v>434</v>
      </c>
      <c r="D68" s="2">
        <v>1767.46</v>
      </c>
      <c r="E68" s="2" t="s">
        <v>6</v>
      </c>
      <c r="F68">
        <f t="shared" si="5"/>
        <v>767077.64</v>
      </c>
      <c r="G68" t="str">
        <f t="shared" si="6"/>
        <v>Below Average</v>
      </c>
      <c r="H68" t="str">
        <f t="shared" si="7"/>
        <v>No</v>
      </c>
      <c r="I68" t="str">
        <f t="shared" si="8"/>
        <v>out of range</v>
      </c>
      <c r="J68" t="str">
        <f t="shared" si="9"/>
        <v>Single</v>
      </c>
    </row>
    <row r="69" spans="1:10" x14ac:dyDescent="0.35">
      <c r="A69" s="2">
        <v>68</v>
      </c>
      <c r="B69" s="2" t="s">
        <v>21</v>
      </c>
      <c r="C69" s="2">
        <v>213</v>
      </c>
      <c r="D69" s="2">
        <v>851.29</v>
      </c>
      <c r="E69" s="2" t="s">
        <v>17</v>
      </c>
      <c r="F69">
        <f t="shared" si="5"/>
        <v>181324.77</v>
      </c>
      <c r="G69" t="str">
        <f t="shared" si="6"/>
        <v>Below Average</v>
      </c>
      <c r="H69" t="str">
        <f t="shared" si="7"/>
        <v>Yes</v>
      </c>
      <c r="I69" t="str">
        <f t="shared" si="8"/>
        <v>Within range</v>
      </c>
      <c r="J69" t="str">
        <f t="shared" si="9"/>
        <v>Single</v>
      </c>
    </row>
    <row r="70" spans="1:10" x14ac:dyDescent="0.35">
      <c r="A70" s="2">
        <v>69</v>
      </c>
      <c r="B70" s="2" t="s">
        <v>23</v>
      </c>
      <c r="C70" s="2">
        <v>281</v>
      </c>
      <c r="D70" s="2">
        <v>1940.9</v>
      </c>
      <c r="E70" s="2" t="s">
        <v>10</v>
      </c>
      <c r="F70">
        <f t="shared" si="5"/>
        <v>545392.9</v>
      </c>
      <c r="G70" t="str">
        <f t="shared" si="6"/>
        <v>Below Average</v>
      </c>
      <c r="H70" t="str">
        <f t="shared" si="7"/>
        <v>No</v>
      </c>
      <c r="I70" t="str">
        <f t="shared" si="8"/>
        <v>out of range</v>
      </c>
      <c r="J70" t="str">
        <f t="shared" si="9"/>
        <v>Multiple</v>
      </c>
    </row>
    <row r="71" spans="1:10" x14ac:dyDescent="0.35">
      <c r="A71" s="2">
        <v>70</v>
      </c>
      <c r="B71" s="2" t="s">
        <v>9</v>
      </c>
      <c r="C71" s="2">
        <v>340</v>
      </c>
      <c r="D71" s="2">
        <v>307.82</v>
      </c>
      <c r="E71" s="2" t="s">
        <v>10</v>
      </c>
      <c r="F71">
        <f t="shared" si="5"/>
        <v>104658.8</v>
      </c>
      <c r="G71" t="str">
        <f t="shared" si="6"/>
        <v>Below Average</v>
      </c>
      <c r="H71" t="str">
        <f t="shared" si="7"/>
        <v>No</v>
      </c>
      <c r="I71" t="str">
        <f t="shared" si="8"/>
        <v>out of range</v>
      </c>
      <c r="J71" t="str">
        <f t="shared" si="9"/>
        <v>Multiple</v>
      </c>
    </row>
    <row r="72" spans="1:10" x14ac:dyDescent="0.35">
      <c r="A72" s="2">
        <v>71</v>
      </c>
      <c r="B72" s="2" t="s">
        <v>21</v>
      </c>
      <c r="C72" s="2">
        <v>335</v>
      </c>
      <c r="D72" s="2">
        <v>1241.6400000000001</v>
      </c>
      <c r="E72" s="2" t="s">
        <v>17</v>
      </c>
      <c r="F72">
        <f t="shared" si="5"/>
        <v>415949.4</v>
      </c>
      <c r="G72" t="str">
        <f t="shared" si="6"/>
        <v>Below Average</v>
      </c>
      <c r="H72" t="str">
        <f t="shared" si="7"/>
        <v>Yes</v>
      </c>
      <c r="I72" t="str">
        <f t="shared" si="8"/>
        <v>out of range</v>
      </c>
      <c r="J72" t="str">
        <f t="shared" si="9"/>
        <v>Single</v>
      </c>
    </row>
    <row r="73" spans="1:10" x14ac:dyDescent="0.35">
      <c r="A73" s="2">
        <v>72</v>
      </c>
      <c r="B73" s="2" t="s">
        <v>16</v>
      </c>
      <c r="C73" s="2">
        <v>398</v>
      </c>
      <c r="D73" s="2">
        <v>802.53</v>
      </c>
      <c r="E73" s="2" t="s">
        <v>17</v>
      </c>
      <c r="F73">
        <f t="shared" si="5"/>
        <v>319406.94</v>
      </c>
      <c r="G73" t="str">
        <f t="shared" si="6"/>
        <v>Below Average</v>
      </c>
      <c r="H73" t="str">
        <f t="shared" si="7"/>
        <v>No</v>
      </c>
      <c r="I73" t="str">
        <f t="shared" si="8"/>
        <v>Within range</v>
      </c>
      <c r="J73" t="str">
        <f t="shared" si="9"/>
        <v>Single</v>
      </c>
    </row>
    <row r="74" spans="1:10" x14ac:dyDescent="0.35">
      <c r="A74" s="2">
        <v>73</v>
      </c>
      <c r="B74" s="2" t="s">
        <v>29</v>
      </c>
      <c r="C74" s="2">
        <v>239</v>
      </c>
      <c r="D74" s="2">
        <v>958.99</v>
      </c>
      <c r="E74" s="2" t="s">
        <v>8</v>
      </c>
      <c r="F74">
        <f t="shared" si="5"/>
        <v>229198.61000000002</v>
      </c>
      <c r="G74" t="str">
        <f t="shared" si="6"/>
        <v>Below Average</v>
      </c>
      <c r="H74" t="str">
        <f t="shared" si="7"/>
        <v>No</v>
      </c>
      <c r="I74" t="str">
        <f t="shared" si="8"/>
        <v>Within range</v>
      </c>
      <c r="J74" t="str">
        <f t="shared" si="9"/>
        <v>Single</v>
      </c>
    </row>
    <row r="75" spans="1:10" x14ac:dyDescent="0.35">
      <c r="A75" s="2">
        <v>74</v>
      </c>
      <c r="B75" s="2" t="s">
        <v>26</v>
      </c>
      <c r="C75" s="2">
        <v>484</v>
      </c>
      <c r="D75" s="2">
        <v>80.23</v>
      </c>
      <c r="E75" s="2" t="s">
        <v>15</v>
      </c>
      <c r="F75">
        <f t="shared" si="5"/>
        <v>38831.32</v>
      </c>
      <c r="G75" t="str">
        <f t="shared" si="6"/>
        <v>Below Average</v>
      </c>
      <c r="H75" t="str">
        <f t="shared" si="7"/>
        <v>Yes</v>
      </c>
      <c r="I75" t="str">
        <f t="shared" si="8"/>
        <v>out of range</v>
      </c>
      <c r="J75" t="str">
        <f t="shared" si="9"/>
        <v>Single</v>
      </c>
    </row>
    <row r="76" spans="1:10" x14ac:dyDescent="0.35">
      <c r="A76" s="2">
        <v>75</v>
      </c>
      <c r="B76" s="2" t="s">
        <v>5</v>
      </c>
      <c r="C76" s="2">
        <v>163</v>
      </c>
      <c r="D76" s="2">
        <v>1779.66</v>
      </c>
      <c r="E76" s="2" t="s">
        <v>6</v>
      </c>
      <c r="F76">
        <f t="shared" si="5"/>
        <v>290084.58</v>
      </c>
      <c r="G76" t="str">
        <f t="shared" si="6"/>
        <v>Below Average</v>
      </c>
      <c r="H76" t="str">
        <f t="shared" si="7"/>
        <v>No</v>
      </c>
      <c r="I76" t="str">
        <f t="shared" si="8"/>
        <v>out of range</v>
      </c>
      <c r="J76" t="str">
        <f t="shared" si="9"/>
        <v>Single</v>
      </c>
    </row>
    <row r="77" spans="1:10" x14ac:dyDescent="0.35">
      <c r="A77" s="2">
        <v>76</v>
      </c>
      <c r="B77" s="2" t="s">
        <v>26</v>
      </c>
      <c r="C77" s="2">
        <v>477</v>
      </c>
      <c r="D77" s="2">
        <v>1389.2</v>
      </c>
      <c r="E77" s="2" t="s">
        <v>15</v>
      </c>
      <c r="F77">
        <f t="shared" si="5"/>
        <v>662648.4</v>
      </c>
      <c r="G77" t="str">
        <f t="shared" si="6"/>
        <v>Below Average</v>
      </c>
      <c r="H77" t="str">
        <f t="shared" si="7"/>
        <v>Yes</v>
      </c>
      <c r="I77" t="str">
        <f t="shared" si="8"/>
        <v>out of range</v>
      </c>
      <c r="J77" t="str">
        <f t="shared" si="9"/>
        <v>Multiple</v>
      </c>
    </row>
    <row r="78" spans="1:10" x14ac:dyDescent="0.35">
      <c r="A78" s="2">
        <v>77</v>
      </c>
      <c r="B78" s="2" t="s">
        <v>27</v>
      </c>
      <c r="C78" s="2">
        <v>439</v>
      </c>
      <c r="D78" s="2">
        <v>1138.28</v>
      </c>
      <c r="E78" s="2" t="s">
        <v>10</v>
      </c>
      <c r="F78">
        <f t="shared" si="5"/>
        <v>499704.92</v>
      </c>
      <c r="G78" t="str">
        <f t="shared" si="6"/>
        <v>Below Average</v>
      </c>
      <c r="H78" t="str">
        <f t="shared" si="7"/>
        <v>No</v>
      </c>
      <c r="I78" t="str">
        <f t="shared" si="8"/>
        <v>out of range</v>
      </c>
      <c r="J78" t="str">
        <f t="shared" si="9"/>
        <v>Single</v>
      </c>
    </row>
    <row r="79" spans="1:10" x14ac:dyDescent="0.35">
      <c r="A79" s="2">
        <v>78</v>
      </c>
      <c r="B79" s="2" t="s">
        <v>23</v>
      </c>
      <c r="C79" s="2">
        <v>150</v>
      </c>
      <c r="D79" s="2">
        <v>920.78</v>
      </c>
      <c r="E79" s="2" t="s">
        <v>10</v>
      </c>
      <c r="F79">
        <f t="shared" si="5"/>
        <v>138117</v>
      </c>
      <c r="G79" t="str">
        <f t="shared" si="6"/>
        <v>Below Average</v>
      </c>
      <c r="H79" t="str">
        <f t="shared" si="7"/>
        <v>No</v>
      </c>
      <c r="I79" t="str">
        <f t="shared" si="8"/>
        <v>Within range</v>
      </c>
      <c r="J79" t="str">
        <f t="shared" si="9"/>
        <v>Single</v>
      </c>
    </row>
    <row r="80" spans="1:10" x14ac:dyDescent="0.35">
      <c r="A80" s="2">
        <v>79</v>
      </c>
      <c r="B80" s="2" t="s">
        <v>24</v>
      </c>
      <c r="C80" s="2">
        <v>311</v>
      </c>
      <c r="D80" s="2">
        <v>520.46</v>
      </c>
      <c r="E80" s="2" t="s">
        <v>6</v>
      </c>
      <c r="F80">
        <f t="shared" si="5"/>
        <v>161863.06</v>
      </c>
      <c r="G80" t="str">
        <f t="shared" si="6"/>
        <v>Below Average</v>
      </c>
      <c r="H80" t="str">
        <f t="shared" si="7"/>
        <v>No</v>
      </c>
      <c r="I80" t="str">
        <f t="shared" si="8"/>
        <v>Within range</v>
      </c>
      <c r="J80" t="str">
        <f t="shared" si="9"/>
        <v>Single</v>
      </c>
    </row>
    <row r="81" spans="1:10" x14ac:dyDescent="0.35">
      <c r="A81" s="2">
        <v>80</v>
      </c>
      <c r="B81" s="2" t="s">
        <v>11</v>
      </c>
      <c r="C81" s="2">
        <v>70</v>
      </c>
      <c r="D81" s="2">
        <v>671.32</v>
      </c>
      <c r="E81" s="2" t="s">
        <v>8</v>
      </c>
      <c r="F81">
        <f t="shared" si="5"/>
        <v>46992.4</v>
      </c>
      <c r="G81" t="str">
        <f t="shared" si="6"/>
        <v>Below Average</v>
      </c>
      <c r="H81" t="str">
        <f t="shared" si="7"/>
        <v>No</v>
      </c>
      <c r="I81" t="str">
        <f t="shared" si="8"/>
        <v>Within range</v>
      </c>
      <c r="J81" t="str">
        <f t="shared" si="9"/>
        <v>Multiple</v>
      </c>
    </row>
    <row r="82" spans="1:10" x14ac:dyDescent="0.35">
      <c r="A82" s="2">
        <v>81</v>
      </c>
      <c r="B82" s="2" t="s">
        <v>26</v>
      </c>
      <c r="C82" s="2">
        <v>203</v>
      </c>
      <c r="D82" s="2">
        <v>1525.22</v>
      </c>
      <c r="E82" s="2" t="s">
        <v>15</v>
      </c>
      <c r="F82">
        <f t="shared" si="5"/>
        <v>309619.66000000003</v>
      </c>
      <c r="G82" t="str">
        <f t="shared" si="6"/>
        <v>Below Average</v>
      </c>
      <c r="H82" t="str">
        <f t="shared" si="7"/>
        <v>Yes</v>
      </c>
      <c r="I82" t="str">
        <f t="shared" si="8"/>
        <v>out of range</v>
      </c>
      <c r="J82" t="str">
        <f t="shared" si="9"/>
        <v>Single</v>
      </c>
    </row>
    <row r="83" spans="1:10" x14ac:dyDescent="0.35">
      <c r="A83" s="2">
        <v>82</v>
      </c>
      <c r="B83" s="2" t="s">
        <v>21</v>
      </c>
      <c r="C83" s="2">
        <v>73</v>
      </c>
      <c r="D83" s="2">
        <v>1734.42</v>
      </c>
      <c r="E83" s="2" t="s">
        <v>17</v>
      </c>
      <c r="F83">
        <f t="shared" si="5"/>
        <v>126612.66</v>
      </c>
      <c r="G83" t="str">
        <f t="shared" si="6"/>
        <v>Below Average</v>
      </c>
      <c r="H83" t="str">
        <f t="shared" si="7"/>
        <v>Yes</v>
      </c>
      <c r="I83" t="str">
        <f t="shared" si="8"/>
        <v>out of range</v>
      </c>
      <c r="J83" t="str">
        <f t="shared" si="9"/>
        <v>Single</v>
      </c>
    </row>
    <row r="84" spans="1:10" x14ac:dyDescent="0.35">
      <c r="A84" s="2">
        <v>83</v>
      </c>
      <c r="B84" s="2" t="s">
        <v>19</v>
      </c>
      <c r="C84" s="2">
        <v>328</v>
      </c>
      <c r="D84" s="2">
        <v>95.74</v>
      </c>
      <c r="E84" s="2" t="s">
        <v>15</v>
      </c>
      <c r="F84">
        <f t="shared" si="5"/>
        <v>31402.719999999998</v>
      </c>
      <c r="G84" t="str">
        <f t="shared" si="6"/>
        <v>Below Average</v>
      </c>
      <c r="H84" t="str">
        <f t="shared" si="7"/>
        <v>No</v>
      </c>
      <c r="I84" t="str">
        <f t="shared" si="8"/>
        <v>out of range</v>
      </c>
      <c r="J84" t="str">
        <f t="shared" si="9"/>
        <v>Single</v>
      </c>
    </row>
    <row r="85" spans="1:10" x14ac:dyDescent="0.35">
      <c r="A85" s="2">
        <v>84</v>
      </c>
      <c r="B85" s="2" t="s">
        <v>29</v>
      </c>
      <c r="C85" s="2">
        <v>361</v>
      </c>
      <c r="D85" s="2">
        <v>913.09</v>
      </c>
      <c r="E85" s="2" t="s">
        <v>8</v>
      </c>
      <c r="F85">
        <f t="shared" si="5"/>
        <v>329625.49</v>
      </c>
      <c r="G85" t="str">
        <f t="shared" si="6"/>
        <v>Below Average</v>
      </c>
      <c r="H85" t="str">
        <f t="shared" si="7"/>
        <v>No</v>
      </c>
      <c r="I85" t="str">
        <f t="shared" si="8"/>
        <v>Within range</v>
      </c>
      <c r="J85" t="str">
        <f t="shared" si="9"/>
        <v>Multiple</v>
      </c>
    </row>
    <row r="86" spans="1:10" x14ac:dyDescent="0.35">
      <c r="A86" s="2">
        <v>85</v>
      </c>
      <c r="B86" s="2" t="s">
        <v>12</v>
      </c>
      <c r="C86" s="2">
        <v>477</v>
      </c>
      <c r="D86" s="2">
        <v>1883.13</v>
      </c>
      <c r="E86" s="2" t="s">
        <v>10</v>
      </c>
      <c r="F86">
        <f t="shared" si="5"/>
        <v>898253.01</v>
      </c>
      <c r="G86" t="str">
        <f t="shared" si="6"/>
        <v>Below Average</v>
      </c>
      <c r="H86" t="str">
        <f t="shared" si="7"/>
        <v>No</v>
      </c>
      <c r="I86" t="str">
        <f t="shared" si="8"/>
        <v>out of range</v>
      </c>
      <c r="J86" t="str">
        <f t="shared" si="9"/>
        <v>Multiple</v>
      </c>
    </row>
    <row r="87" spans="1:10" x14ac:dyDescent="0.35">
      <c r="A87" s="2">
        <v>86</v>
      </c>
      <c r="B87" s="2" t="s">
        <v>9</v>
      </c>
      <c r="C87" s="2">
        <v>51</v>
      </c>
      <c r="D87" s="2">
        <v>1212.3900000000001</v>
      </c>
      <c r="E87" s="2" t="s">
        <v>10</v>
      </c>
      <c r="F87">
        <f t="shared" si="5"/>
        <v>61831.890000000007</v>
      </c>
      <c r="G87" t="str">
        <f t="shared" si="6"/>
        <v>Below Average</v>
      </c>
      <c r="H87" t="str">
        <f t="shared" si="7"/>
        <v>No</v>
      </c>
      <c r="I87" t="str">
        <f t="shared" si="8"/>
        <v>out of range</v>
      </c>
      <c r="J87" t="str">
        <f t="shared" si="9"/>
        <v>Single</v>
      </c>
    </row>
    <row r="88" spans="1:10" x14ac:dyDescent="0.35">
      <c r="A88" s="2">
        <v>87</v>
      </c>
      <c r="B88" s="2" t="s">
        <v>25</v>
      </c>
      <c r="C88" s="2">
        <v>155</v>
      </c>
      <c r="D88" s="2">
        <v>186.13</v>
      </c>
      <c r="E88" s="2" t="s">
        <v>6</v>
      </c>
      <c r="F88">
        <f t="shared" si="5"/>
        <v>28850.149999999998</v>
      </c>
      <c r="G88" t="str">
        <f t="shared" si="6"/>
        <v>Below Average</v>
      </c>
      <c r="H88" t="str">
        <f t="shared" si="7"/>
        <v>No</v>
      </c>
      <c r="I88" t="str">
        <f t="shared" si="8"/>
        <v>out of range</v>
      </c>
      <c r="J88" t="str">
        <f t="shared" si="9"/>
        <v>Multiple</v>
      </c>
    </row>
    <row r="89" spans="1:10" x14ac:dyDescent="0.35">
      <c r="A89" s="2">
        <v>88</v>
      </c>
      <c r="B89" s="2" t="s">
        <v>29</v>
      </c>
      <c r="C89" s="2">
        <v>56</v>
      </c>
      <c r="D89" s="2">
        <v>1276.3599999999999</v>
      </c>
      <c r="E89" s="2" t="s">
        <v>8</v>
      </c>
      <c r="F89">
        <f t="shared" si="5"/>
        <v>71476.159999999989</v>
      </c>
      <c r="G89" t="str">
        <f t="shared" si="6"/>
        <v>Below Average</v>
      </c>
      <c r="H89" t="str">
        <f t="shared" si="7"/>
        <v>No</v>
      </c>
      <c r="I89" t="str">
        <f t="shared" si="8"/>
        <v>out of range</v>
      </c>
      <c r="J89" t="str">
        <f t="shared" si="9"/>
        <v>Multiple</v>
      </c>
    </row>
    <row r="90" spans="1:10" x14ac:dyDescent="0.35">
      <c r="A90" s="2">
        <v>89</v>
      </c>
      <c r="B90" s="2" t="s">
        <v>22</v>
      </c>
      <c r="C90" s="2">
        <v>191</v>
      </c>
      <c r="D90" s="2">
        <v>1231.6300000000001</v>
      </c>
      <c r="E90" s="2" t="s">
        <v>15</v>
      </c>
      <c r="F90">
        <f t="shared" si="5"/>
        <v>235241.33000000002</v>
      </c>
      <c r="G90" t="str">
        <f t="shared" si="6"/>
        <v>Below Average</v>
      </c>
      <c r="H90" t="str">
        <f t="shared" si="7"/>
        <v>No</v>
      </c>
      <c r="I90" t="str">
        <f t="shared" si="8"/>
        <v>out of range</v>
      </c>
      <c r="J90" t="str">
        <f t="shared" si="9"/>
        <v>Single</v>
      </c>
    </row>
    <row r="91" spans="1:10" x14ac:dyDescent="0.35">
      <c r="A91" s="2">
        <v>90</v>
      </c>
      <c r="B91" s="2" t="s">
        <v>27</v>
      </c>
      <c r="C91" s="2">
        <v>240</v>
      </c>
      <c r="D91" s="2">
        <v>940.5</v>
      </c>
      <c r="E91" s="2" t="s">
        <v>10</v>
      </c>
      <c r="F91">
        <f t="shared" si="5"/>
        <v>225720</v>
      </c>
      <c r="G91" t="str">
        <f t="shared" si="6"/>
        <v>Below Average</v>
      </c>
      <c r="H91" t="str">
        <f t="shared" si="7"/>
        <v>No</v>
      </c>
      <c r="I91" t="str">
        <f t="shared" si="8"/>
        <v>Within range</v>
      </c>
      <c r="J91" t="str">
        <f t="shared" si="9"/>
        <v>Single</v>
      </c>
    </row>
    <row r="92" spans="1:10" x14ac:dyDescent="0.35">
      <c r="A92" s="2">
        <v>91</v>
      </c>
      <c r="B92" s="2" t="s">
        <v>23</v>
      </c>
      <c r="C92" s="2">
        <v>113</v>
      </c>
      <c r="D92" s="2">
        <v>1048.07</v>
      </c>
      <c r="E92" s="2" t="s">
        <v>10</v>
      </c>
      <c r="F92">
        <f t="shared" si="5"/>
        <v>118431.90999999999</v>
      </c>
      <c r="G92" t="str">
        <f t="shared" si="6"/>
        <v>Below Average</v>
      </c>
      <c r="H92" t="str">
        <f t="shared" si="7"/>
        <v>No</v>
      </c>
      <c r="I92" t="str">
        <f t="shared" si="8"/>
        <v>out of range</v>
      </c>
      <c r="J92" t="str">
        <f t="shared" si="9"/>
        <v>Single</v>
      </c>
    </row>
    <row r="93" spans="1:10" x14ac:dyDescent="0.35">
      <c r="A93" s="2">
        <v>92</v>
      </c>
      <c r="B93" s="2" t="s">
        <v>26</v>
      </c>
      <c r="C93" s="2">
        <v>88</v>
      </c>
      <c r="D93" s="2">
        <v>419.32</v>
      </c>
      <c r="E93" s="2" t="s">
        <v>15</v>
      </c>
      <c r="F93">
        <f t="shared" si="5"/>
        <v>36900.159999999996</v>
      </c>
      <c r="G93" t="str">
        <f t="shared" si="6"/>
        <v>Below Average</v>
      </c>
      <c r="H93" t="str">
        <f t="shared" si="7"/>
        <v>Yes</v>
      </c>
      <c r="I93" t="str">
        <f t="shared" si="8"/>
        <v>out of range</v>
      </c>
      <c r="J93" t="str">
        <f t="shared" si="9"/>
        <v>Single</v>
      </c>
    </row>
    <row r="94" spans="1:10" x14ac:dyDescent="0.35">
      <c r="A94" s="2">
        <v>93</v>
      </c>
      <c r="B94" s="2" t="s">
        <v>32</v>
      </c>
      <c r="C94" s="2">
        <v>284</v>
      </c>
      <c r="D94" s="2">
        <v>144.84</v>
      </c>
      <c r="E94" s="2" t="s">
        <v>6</v>
      </c>
      <c r="F94">
        <f t="shared" si="5"/>
        <v>41134.559999999998</v>
      </c>
      <c r="G94" t="str">
        <f t="shared" si="6"/>
        <v>Below Average</v>
      </c>
      <c r="H94" t="str">
        <f t="shared" si="7"/>
        <v>No</v>
      </c>
      <c r="I94" t="str">
        <f t="shared" si="8"/>
        <v>out of range</v>
      </c>
      <c r="J94" t="str">
        <f t="shared" si="9"/>
        <v>Single</v>
      </c>
    </row>
    <row r="95" spans="1:10" x14ac:dyDescent="0.35">
      <c r="A95" s="2">
        <v>94</v>
      </c>
      <c r="B95" s="2" t="s">
        <v>20</v>
      </c>
      <c r="C95" s="2">
        <v>3</v>
      </c>
      <c r="D95" s="2">
        <v>637.44000000000005</v>
      </c>
      <c r="E95" s="2" t="s">
        <v>15</v>
      </c>
      <c r="F95">
        <f t="shared" si="5"/>
        <v>1912.3200000000002</v>
      </c>
      <c r="G95" t="str">
        <f t="shared" si="6"/>
        <v>Below Average</v>
      </c>
      <c r="H95" t="str">
        <f t="shared" si="7"/>
        <v>No</v>
      </c>
      <c r="I95" t="str">
        <f t="shared" si="8"/>
        <v>Within range</v>
      </c>
      <c r="J95" t="str">
        <f t="shared" si="9"/>
        <v>Multiple</v>
      </c>
    </row>
    <row r="96" spans="1:10" x14ac:dyDescent="0.35">
      <c r="A96" s="2">
        <v>95</v>
      </c>
      <c r="B96" s="2" t="s">
        <v>28</v>
      </c>
      <c r="C96" s="2">
        <v>139</v>
      </c>
      <c r="D96" s="2">
        <v>1082.01</v>
      </c>
      <c r="E96" s="2" t="s">
        <v>17</v>
      </c>
      <c r="F96">
        <f t="shared" si="5"/>
        <v>150399.38999999998</v>
      </c>
      <c r="G96" t="str">
        <f t="shared" si="6"/>
        <v>Below Average</v>
      </c>
      <c r="H96" t="str">
        <f t="shared" si="7"/>
        <v>No</v>
      </c>
      <c r="I96" t="str">
        <f t="shared" si="8"/>
        <v>out of range</v>
      </c>
      <c r="J96" t="str">
        <f t="shared" si="9"/>
        <v>Single</v>
      </c>
    </row>
    <row r="97" spans="1:10" x14ac:dyDescent="0.35">
      <c r="A97" s="2">
        <v>96</v>
      </c>
      <c r="B97" s="2" t="s">
        <v>24</v>
      </c>
      <c r="C97" s="2">
        <v>441</v>
      </c>
      <c r="D97" s="2">
        <v>893.17</v>
      </c>
      <c r="E97" s="2" t="s">
        <v>6</v>
      </c>
      <c r="F97">
        <f t="shared" si="5"/>
        <v>393887.97</v>
      </c>
      <c r="G97" t="str">
        <f t="shared" si="6"/>
        <v>Below Average</v>
      </c>
      <c r="H97" t="str">
        <f t="shared" si="7"/>
        <v>No</v>
      </c>
      <c r="I97" t="str">
        <f t="shared" si="8"/>
        <v>Within range</v>
      </c>
      <c r="J97" t="str">
        <f t="shared" si="9"/>
        <v>Single</v>
      </c>
    </row>
    <row r="98" spans="1:10" x14ac:dyDescent="0.35">
      <c r="A98" s="2">
        <v>97</v>
      </c>
      <c r="B98" s="2" t="s">
        <v>26</v>
      </c>
      <c r="C98" s="2">
        <v>24</v>
      </c>
      <c r="D98" s="2">
        <v>678.87</v>
      </c>
      <c r="E98" s="2" t="s">
        <v>15</v>
      </c>
      <c r="F98">
        <f t="shared" si="5"/>
        <v>16292.880000000001</v>
      </c>
      <c r="G98" t="str">
        <f t="shared" si="6"/>
        <v>Below Average</v>
      </c>
      <c r="H98" t="str">
        <f t="shared" si="7"/>
        <v>Yes</v>
      </c>
      <c r="I98" t="str">
        <f t="shared" si="8"/>
        <v>Within range</v>
      </c>
      <c r="J98" t="str">
        <f t="shared" si="9"/>
        <v>Single</v>
      </c>
    </row>
    <row r="99" spans="1:10" x14ac:dyDescent="0.35">
      <c r="A99" s="2">
        <v>98</v>
      </c>
      <c r="B99" s="2" t="s">
        <v>18</v>
      </c>
      <c r="C99" s="2">
        <v>340</v>
      </c>
      <c r="D99" s="2">
        <v>1315.74</v>
      </c>
      <c r="E99" s="2" t="s">
        <v>17</v>
      </c>
      <c r="F99">
        <f t="shared" si="5"/>
        <v>447351.6</v>
      </c>
      <c r="G99" t="str">
        <f t="shared" si="6"/>
        <v>Below Average</v>
      </c>
      <c r="H99" t="str">
        <f t="shared" si="7"/>
        <v>No</v>
      </c>
      <c r="I99" t="str">
        <f t="shared" si="8"/>
        <v>out of range</v>
      </c>
      <c r="J99" t="str">
        <f t="shared" si="9"/>
        <v>Multiple</v>
      </c>
    </row>
    <row r="100" spans="1:10" x14ac:dyDescent="0.35">
      <c r="A100" s="2">
        <v>99</v>
      </c>
      <c r="B100" s="2" t="s">
        <v>24</v>
      </c>
      <c r="C100" s="2">
        <v>417</v>
      </c>
      <c r="D100" s="2">
        <v>1018.13</v>
      </c>
      <c r="E100" s="2" t="s">
        <v>6</v>
      </c>
      <c r="F100">
        <f t="shared" si="5"/>
        <v>424560.21</v>
      </c>
      <c r="G100" t="str">
        <f t="shared" si="6"/>
        <v>Below Average</v>
      </c>
      <c r="H100" t="str">
        <f t="shared" si="7"/>
        <v>No</v>
      </c>
      <c r="I100" t="str">
        <f t="shared" si="8"/>
        <v>out of range</v>
      </c>
      <c r="J100" t="str">
        <f t="shared" si="9"/>
        <v>Single</v>
      </c>
    </row>
    <row r="101" spans="1:10" x14ac:dyDescent="0.35">
      <c r="A101" s="2">
        <v>100</v>
      </c>
      <c r="B101" s="2" t="s">
        <v>13</v>
      </c>
      <c r="C101" s="2">
        <v>292</v>
      </c>
      <c r="D101" s="2">
        <v>415.59</v>
      </c>
      <c r="E101" s="2" t="s">
        <v>10</v>
      </c>
      <c r="F101">
        <f t="shared" si="5"/>
        <v>121352.28</v>
      </c>
      <c r="G101" t="str">
        <f t="shared" si="6"/>
        <v>Below Average</v>
      </c>
      <c r="H101" t="str">
        <f t="shared" si="7"/>
        <v>No</v>
      </c>
      <c r="I101" t="str">
        <f t="shared" si="8"/>
        <v>out of range</v>
      </c>
      <c r="J101" t="str">
        <f t="shared" si="9"/>
        <v>Single</v>
      </c>
    </row>
  </sheetData>
  <autoFilter ref="A1:J101" xr:uid="{00000000-0001-0000-0000-000000000000}"/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6"/>
  <sheetViews>
    <sheetView workbookViewId="0">
      <selection activeCell="B5" sqref="B5"/>
    </sheetView>
  </sheetViews>
  <sheetFormatPr defaultRowHeight="14.5" x14ac:dyDescent="0.35"/>
  <cols>
    <col min="2" max="2" width="109.26953125" customWidth="1"/>
  </cols>
  <sheetData>
    <row r="2" spans="1:2" ht="17.5" x14ac:dyDescent="0.45">
      <c r="A2">
        <v>1</v>
      </c>
      <c r="B2" s="3" t="s">
        <v>34</v>
      </c>
    </row>
    <row r="3" spans="1:2" ht="17.5" x14ac:dyDescent="0.45">
      <c r="A3">
        <v>2</v>
      </c>
      <c r="B3" s="3" t="s">
        <v>35</v>
      </c>
    </row>
    <row r="4" spans="1:2" ht="17.5" x14ac:dyDescent="0.45">
      <c r="A4">
        <v>3</v>
      </c>
      <c r="B4" s="3" t="s">
        <v>36</v>
      </c>
    </row>
    <row r="5" spans="1:2" ht="17.5" x14ac:dyDescent="0.45">
      <c r="A5">
        <v>4</v>
      </c>
      <c r="B5" s="3" t="s">
        <v>37</v>
      </c>
    </row>
    <row r="6" spans="1:2" ht="17.5" x14ac:dyDescent="0.45">
      <c r="A6">
        <v>5</v>
      </c>
      <c r="B6" s="3" t="s">
        <v>38</v>
      </c>
    </row>
    <row r="7" spans="1:2" ht="17.5" x14ac:dyDescent="0.45">
      <c r="A7">
        <v>6</v>
      </c>
      <c r="B7" s="3" t="s">
        <v>39</v>
      </c>
    </row>
    <row r="8" spans="1:2" ht="17.5" x14ac:dyDescent="0.45">
      <c r="A8">
        <v>7</v>
      </c>
      <c r="B8" s="3" t="s">
        <v>40</v>
      </c>
    </row>
    <row r="9" spans="1:2" ht="17.5" x14ac:dyDescent="0.45">
      <c r="A9">
        <v>8</v>
      </c>
      <c r="B9" s="3" t="s">
        <v>41</v>
      </c>
    </row>
    <row r="10" spans="1:2" ht="17.5" x14ac:dyDescent="0.45">
      <c r="A10">
        <v>9</v>
      </c>
      <c r="B10" s="3" t="s">
        <v>42</v>
      </c>
    </row>
    <row r="11" spans="1:2" ht="17.5" x14ac:dyDescent="0.45">
      <c r="A11">
        <v>10</v>
      </c>
      <c r="B11" s="3" t="s">
        <v>43</v>
      </c>
    </row>
    <row r="12" spans="1:2" ht="17.5" x14ac:dyDescent="0.45">
      <c r="A12">
        <v>11</v>
      </c>
      <c r="B12" s="3" t="s">
        <v>44</v>
      </c>
    </row>
    <row r="13" spans="1:2" ht="17.5" x14ac:dyDescent="0.45">
      <c r="A13">
        <v>12</v>
      </c>
      <c r="B13" s="3" t="s">
        <v>46</v>
      </c>
    </row>
    <row r="14" spans="1:2" ht="17.5" x14ac:dyDescent="0.45">
      <c r="A14">
        <v>13</v>
      </c>
      <c r="B14" s="3" t="s">
        <v>45</v>
      </c>
    </row>
    <row r="15" spans="1:2" ht="17.5" x14ac:dyDescent="0.45">
      <c r="A15">
        <v>14</v>
      </c>
      <c r="B15" s="3" t="s">
        <v>47</v>
      </c>
    </row>
    <row r="16" spans="1:2" ht="17.5" x14ac:dyDescent="0.45">
      <c r="A16">
        <v>15</v>
      </c>
      <c r="B16" s="3" t="s">
        <v>48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topLeftCell="A6" workbookViewId="0">
      <selection activeCell="B9" sqref="B9"/>
    </sheetView>
  </sheetViews>
  <sheetFormatPr defaultRowHeight="14.5" x14ac:dyDescent="0.35"/>
  <cols>
    <col min="2" max="2" width="111.1796875" customWidth="1"/>
  </cols>
  <sheetData>
    <row r="1" spans="1:2" x14ac:dyDescent="0.35">
      <c r="B1" s="5" t="s">
        <v>65</v>
      </c>
    </row>
    <row r="2" spans="1:2" ht="17.5" x14ac:dyDescent="0.45">
      <c r="A2">
        <v>1</v>
      </c>
      <c r="B2" s="3" t="s">
        <v>49</v>
      </c>
    </row>
    <row r="3" spans="1:2" ht="17.5" x14ac:dyDescent="0.45">
      <c r="A3">
        <v>2</v>
      </c>
      <c r="B3" s="3" t="s">
        <v>50</v>
      </c>
    </row>
    <row r="4" spans="1:2" ht="17.5" x14ac:dyDescent="0.45">
      <c r="A4">
        <v>3</v>
      </c>
      <c r="B4" s="3" t="s">
        <v>51</v>
      </c>
    </row>
    <row r="5" spans="1:2" ht="35" x14ac:dyDescent="0.45">
      <c r="A5">
        <v>4</v>
      </c>
      <c r="B5" s="13" t="s">
        <v>52</v>
      </c>
    </row>
    <row r="6" spans="1:2" ht="17.5" x14ac:dyDescent="0.45">
      <c r="A6">
        <v>5</v>
      </c>
      <c r="B6" s="3" t="s">
        <v>53</v>
      </c>
    </row>
    <row r="7" spans="1:2" ht="17.5" x14ac:dyDescent="0.45">
      <c r="A7">
        <v>6</v>
      </c>
      <c r="B7" s="3" t="s">
        <v>54</v>
      </c>
    </row>
    <row r="8" spans="1:2" ht="17.5" x14ac:dyDescent="0.45">
      <c r="A8">
        <v>7</v>
      </c>
      <c r="B8" s="14" t="s">
        <v>55</v>
      </c>
    </row>
    <row r="9" spans="1:2" ht="17.5" x14ac:dyDescent="0.45">
      <c r="A9">
        <v>8</v>
      </c>
      <c r="B9" s="14" t="s">
        <v>56</v>
      </c>
    </row>
    <row r="10" spans="1:2" ht="17.5" x14ac:dyDescent="0.45">
      <c r="A10">
        <v>9</v>
      </c>
      <c r="B10" s="3" t="s">
        <v>57</v>
      </c>
    </row>
    <row r="11" spans="1:2" ht="35" x14ac:dyDescent="0.45">
      <c r="A11">
        <v>10</v>
      </c>
      <c r="B11" s="4" t="s">
        <v>58</v>
      </c>
    </row>
    <row r="12" spans="1:2" ht="35" x14ac:dyDescent="0.45">
      <c r="A12">
        <v>11</v>
      </c>
      <c r="B12" s="4" t="s">
        <v>59</v>
      </c>
    </row>
    <row r="13" spans="1:2" ht="17.5" x14ac:dyDescent="0.45">
      <c r="A13">
        <v>12</v>
      </c>
      <c r="B13" s="3" t="s">
        <v>60</v>
      </c>
    </row>
    <row r="14" spans="1:2" ht="17.5" x14ac:dyDescent="0.45">
      <c r="A14">
        <v>13</v>
      </c>
      <c r="B14" s="3" t="s">
        <v>61</v>
      </c>
    </row>
    <row r="15" spans="1:2" ht="17.5" x14ac:dyDescent="0.45">
      <c r="A15">
        <v>14</v>
      </c>
      <c r="B15" s="3" t="s">
        <v>62</v>
      </c>
    </row>
    <row r="16" spans="1:2" ht="17.5" x14ac:dyDescent="0.45">
      <c r="A16">
        <v>15</v>
      </c>
      <c r="B16" s="3" t="s">
        <v>63</v>
      </c>
    </row>
    <row r="17" spans="1:2" ht="17.5" x14ac:dyDescent="0.45">
      <c r="A17">
        <v>16</v>
      </c>
      <c r="B17" s="3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99AF-FA58-4AED-858D-25D082D79DEC}">
  <dimension ref="A1:C23"/>
  <sheetViews>
    <sheetView workbookViewId="0">
      <selection activeCell="E2" sqref="E2"/>
    </sheetView>
  </sheetViews>
  <sheetFormatPr defaultRowHeight="14.5" x14ac:dyDescent="0.35"/>
  <cols>
    <col min="1" max="1" width="17.81640625" bestFit="1" customWidth="1"/>
  </cols>
  <sheetData>
    <row r="1" spans="1:3" x14ac:dyDescent="0.35">
      <c r="A1" s="1" t="s">
        <v>1</v>
      </c>
      <c r="B1" s="6" t="s">
        <v>66</v>
      </c>
      <c r="C1" s="7" t="s">
        <v>80</v>
      </c>
    </row>
    <row r="2" spans="1:3" x14ac:dyDescent="0.35">
      <c r="A2" s="2" t="s">
        <v>30</v>
      </c>
      <c r="B2">
        <v>767077.64</v>
      </c>
      <c r="C2">
        <f>RANK(B2,$B$2:$B$23,0)</f>
        <v>1</v>
      </c>
    </row>
    <row r="3" spans="1:3" x14ac:dyDescent="0.35">
      <c r="A3" s="2" t="s">
        <v>24</v>
      </c>
      <c r="B3">
        <v>424560.21</v>
      </c>
      <c r="C3">
        <f>RANK(B3,$B$2:$B$23,0)</f>
        <v>2</v>
      </c>
    </row>
    <row r="4" spans="1:3" x14ac:dyDescent="0.35">
      <c r="A4" s="2" t="s">
        <v>24</v>
      </c>
      <c r="B4">
        <v>393887.97</v>
      </c>
      <c r="C4">
        <f>RANK(B4,$B$2:$B$23,0)</f>
        <v>3</v>
      </c>
    </row>
    <row r="5" spans="1:3" x14ac:dyDescent="0.35">
      <c r="A5" s="2" t="s">
        <v>5</v>
      </c>
      <c r="B5">
        <v>290084.58</v>
      </c>
      <c r="C5">
        <f>RANK(B5,$B$2:$B$23,0)</f>
        <v>4</v>
      </c>
    </row>
    <row r="6" spans="1:3" x14ac:dyDescent="0.35">
      <c r="A6" s="2" t="s">
        <v>5</v>
      </c>
      <c r="B6">
        <v>279398.61</v>
      </c>
      <c r="C6">
        <f>RANK(B6,$B$2:$B$23,0)</f>
        <v>5</v>
      </c>
    </row>
    <row r="7" spans="1:3" x14ac:dyDescent="0.35">
      <c r="A7" s="2" t="s">
        <v>32</v>
      </c>
      <c r="B7">
        <v>226960.83000000002</v>
      </c>
      <c r="C7">
        <f>RANK(B7,$B$2:$B$23,0)</f>
        <v>6</v>
      </c>
    </row>
    <row r="8" spans="1:3" x14ac:dyDescent="0.35">
      <c r="A8" s="2" t="s">
        <v>25</v>
      </c>
      <c r="B8">
        <v>189087.29</v>
      </c>
      <c r="C8">
        <f>RANK(B8,$B$2:$B$23,0)</f>
        <v>7</v>
      </c>
    </row>
    <row r="9" spans="1:3" x14ac:dyDescent="0.35">
      <c r="A9" s="2" t="s">
        <v>5</v>
      </c>
      <c r="B9">
        <v>181667.55</v>
      </c>
      <c r="C9">
        <f>RANK(B9,$B$2:$B$23,0)</f>
        <v>8</v>
      </c>
    </row>
    <row r="10" spans="1:3" x14ac:dyDescent="0.35">
      <c r="A10" s="2" t="s">
        <v>24</v>
      </c>
      <c r="B10">
        <v>161863.06</v>
      </c>
      <c r="C10">
        <f>RANK(B10,$B$2:$B$23,0)</f>
        <v>9</v>
      </c>
    </row>
    <row r="11" spans="1:3" x14ac:dyDescent="0.35">
      <c r="A11" s="2" t="s">
        <v>32</v>
      </c>
      <c r="B11">
        <v>161409.94</v>
      </c>
      <c r="C11">
        <f>RANK(B11,$B$2:$B$23,0)</f>
        <v>10</v>
      </c>
    </row>
    <row r="12" spans="1:3" x14ac:dyDescent="0.35">
      <c r="A12" s="2" t="s">
        <v>24</v>
      </c>
      <c r="B12">
        <v>134763.24</v>
      </c>
      <c r="C12">
        <f>RANK(B12,$B$2:$B$23,0)</f>
        <v>11</v>
      </c>
    </row>
    <row r="13" spans="1:3" x14ac:dyDescent="0.35">
      <c r="A13" s="2" t="s">
        <v>30</v>
      </c>
      <c r="B13">
        <v>91688.59</v>
      </c>
      <c r="C13">
        <f>RANK(B13,$B$2:$B$23,0)</f>
        <v>12</v>
      </c>
    </row>
    <row r="14" spans="1:3" x14ac:dyDescent="0.35">
      <c r="A14" s="2" t="s">
        <v>5</v>
      </c>
      <c r="B14">
        <v>69429.5</v>
      </c>
      <c r="C14">
        <f>RANK(B14,$B$2:$B$23,0)</f>
        <v>13</v>
      </c>
    </row>
    <row r="15" spans="1:3" x14ac:dyDescent="0.35">
      <c r="A15" s="2" t="s">
        <v>25</v>
      </c>
      <c r="B15">
        <v>62297.039999999994</v>
      </c>
      <c r="C15">
        <f>RANK(B15,$B$2:$B$23,0)</f>
        <v>14</v>
      </c>
    </row>
    <row r="16" spans="1:3" x14ac:dyDescent="0.35">
      <c r="A16" s="2" t="s">
        <v>25</v>
      </c>
      <c r="B16">
        <v>62256</v>
      </c>
      <c r="C16">
        <f>RANK(B16,$B$2:$B$23,0)</f>
        <v>15</v>
      </c>
    </row>
    <row r="17" spans="1:3" x14ac:dyDescent="0.35">
      <c r="A17" s="2" t="s">
        <v>32</v>
      </c>
      <c r="B17">
        <v>56738.400000000001</v>
      </c>
      <c r="C17">
        <f>RANK(B17,$B$2:$B$23,0)</f>
        <v>16</v>
      </c>
    </row>
    <row r="18" spans="1:3" x14ac:dyDescent="0.35">
      <c r="A18" s="2" t="s">
        <v>24</v>
      </c>
      <c r="B18">
        <v>45004.25</v>
      </c>
      <c r="C18">
        <f>RANK(B18,$B$2:$B$23,0)</f>
        <v>17</v>
      </c>
    </row>
    <row r="19" spans="1:3" x14ac:dyDescent="0.35">
      <c r="A19" s="2" t="s">
        <v>32</v>
      </c>
      <c r="B19">
        <v>41134.559999999998</v>
      </c>
      <c r="C19">
        <f>RANK(B19,$B$2:$B$23,0)</f>
        <v>18</v>
      </c>
    </row>
    <row r="20" spans="1:3" x14ac:dyDescent="0.35">
      <c r="A20" s="2" t="s">
        <v>25</v>
      </c>
      <c r="B20">
        <v>28850.149999999998</v>
      </c>
      <c r="C20">
        <f>RANK(B20,$B$2:$B$23,0)</f>
        <v>19</v>
      </c>
    </row>
    <row r="21" spans="1:3" x14ac:dyDescent="0.35">
      <c r="A21" s="2" t="s">
        <v>5</v>
      </c>
      <c r="B21">
        <v>26210.799999999999</v>
      </c>
      <c r="C21">
        <f>RANK(B21,$B$2:$B$23,0)</f>
        <v>20</v>
      </c>
    </row>
    <row r="22" spans="1:3" x14ac:dyDescent="0.35">
      <c r="A22" s="2" t="s">
        <v>30</v>
      </c>
      <c r="B22">
        <v>7518.42</v>
      </c>
      <c r="C22">
        <f>RANK(B22,$B$2:$B$23,0)</f>
        <v>21</v>
      </c>
    </row>
    <row r="23" spans="1:3" x14ac:dyDescent="0.35">
      <c r="A23" s="2" t="s">
        <v>25</v>
      </c>
      <c r="B23">
        <v>1484.93</v>
      </c>
      <c r="C23">
        <f>RANK(B23,$B$2:$B$23,0)</f>
        <v>22</v>
      </c>
    </row>
  </sheetData>
  <autoFilter ref="A1:C23" xr:uid="{B39899AF-FA58-4AED-858D-25D082D79DEC}">
    <sortState xmlns:xlrd2="http://schemas.microsoft.com/office/spreadsheetml/2017/richdata2" ref="A2:C23">
      <sortCondition ref="C1:C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electronic_products (2)</vt:lpstr>
      <vt:lpstr>Questions</vt:lpstr>
      <vt:lpstr>Assignment_Ques_Today</vt:lpstr>
      <vt:lpstr>Ques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bhoi</dc:creator>
  <cp:lastModifiedBy>ELIANA ELIZABETH ESPINOSA RODRIGUEZ</cp:lastModifiedBy>
  <dcterms:created xsi:type="dcterms:W3CDTF">2023-09-27T12:46:29Z</dcterms:created>
  <dcterms:modified xsi:type="dcterms:W3CDTF">2023-10-08T16:41:03Z</dcterms:modified>
</cp:coreProperties>
</file>