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Downloads\"/>
    </mc:Choice>
  </mc:AlternateContent>
  <xr:revisionPtr revIDLastSave="0" documentId="13_ncr:1_{B21A9610-362B-4D4C-9BE6-A9C6067261E2}" xr6:coauthVersionLast="47" xr6:coauthVersionMax="47" xr10:uidLastSave="{00000000-0000-0000-0000-000000000000}"/>
  <bookViews>
    <workbookView xWindow="-108" yWindow="-108" windowWidth="23256" windowHeight="12576" xr2:uid="{73568F4D-3C91-4099-9E33-7B0FF4992001}"/>
  </bookViews>
  <sheets>
    <sheet name="sensitivity analysis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'sensitivity analysis'!$E$4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5" i="1"/>
  <c r="B8" i="1"/>
  <c r="B7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" i="1"/>
  <c r="E6" i="1"/>
</calcChain>
</file>

<file path=xl/sharedStrings.xml><?xml version="1.0" encoding="utf-8"?>
<sst xmlns="http://schemas.openxmlformats.org/spreadsheetml/2006/main" count="11" uniqueCount="9">
  <si>
    <t>service-level percentage</t>
  </si>
  <si>
    <t>mths</t>
  </si>
  <si>
    <t>average monthly consumption</t>
  </si>
  <si>
    <t>units</t>
  </si>
  <si>
    <t>average lead time demand</t>
  </si>
  <si>
    <t xml:space="preserve">average lead time </t>
  </si>
  <si>
    <t>std. lead time demand</t>
  </si>
  <si>
    <t>safety stock/units</t>
  </si>
  <si>
    <t>Sensitivity analysis of safety stock w.r.t. service-level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</si>
</sst>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'sensitivity analysis'!$F$4</c:f>
              <c:strCache>
                <c:ptCount val="1"/>
                <c:pt idx="0">
                  <c:v>safety stock/units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'sensitivity analysis'!$E$5:$E$19</c:f>
              <c:numCache>
                <c:formatCode>General</c:formatCode>
                <c:ptCount val="15"/>
                <c:pt idx="0">
                  <c:v>0.85</c:v>
                </c:pt>
                <c:pt idx="1">
                  <c:v>0.86</c:v>
                </c:pt>
                <c:pt idx="2">
                  <c:v>0.87</c:v>
                </c:pt>
                <c:pt idx="3">
                  <c:v>0.88</c:v>
                </c:pt>
                <c:pt idx="4">
                  <c:v>0.89</c:v>
                </c:pt>
                <c:pt idx="5">
                  <c:v>0.9</c:v>
                </c:pt>
                <c:pt idx="6">
                  <c:v>0.91</c:v>
                </c:pt>
                <c:pt idx="7">
                  <c:v>0.92</c:v>
                </c:pt>
                <c:pt idx="8">
                  <c:v>0.93</c:v>
                </c:pt>
                <c:pt idx="9">
                  <c:v>0.94</c:v>
                </c:pt>
                <c:pt idx="10">
                  <c:v>0.95</c:v>
                </c:pt>
                <c:pt idx="11">
                  <c:v>0.96</c:v>
                </c:pt>
                <c:pt idx="12">
                  <c:v>0.97</c:v>
                </c:pt>
                <c:pt idx="13">
                  <c:v>0.98</c:v>
                </c:pt>
                <c:pt idx="14">
                  <c:v>0.99</c:v>
                </c:pt>
              </c:numCache>
            </c:numRef>
          </c:xVal>
          <c:yVal>
            <c:numRef>
              <c:f>'sensitivity analysis'!$F$5:$F$19</c:f>
              <c:numCache>
                <c:formatCode>0</c:formatCode>
                <c:ptCount val="15"/>
                <c:pt idx="0">
                  <c:v>3512.9122891719185</c:v>
                </c:pt>
                <c:pt idx="1">
                  <c:v>3543.5227402184323</c:v>
                </c:pt>
                <c:pt idx="2">
                  <c:v>3575.6578125045639</c:v>
                </c:pt>
                <c:pt idx="3">
                  <c:v>3609.553287466098</c:v>
                </c:pt>
                <c:pt idx="4">
                  <c:v>3645.5033637255356</c:v>
                </c:pt>
                <c:pt idx="5">
                  <c:v>3683.882216967359</c:v>
                </c:pt>
                <c:pt idx="6">
                  <c:v>3725.1766359989256</c:v>
                </c:pt>
                <c:pt idx="7">
                  <c:v>3770.0374133159689</c:v>
                </c:pt>
                <c:pt idx="8">
                  <c:v>3819.3642421549721</c:v>
                </c:pt>
                <c:pt idx="9">
                  <c:v>3874.4545822313048</c:v>
                </c:pt>
                <c:pt idx="10">
                  <c:v>3937.2854047986511</c:v>
                </c:pt>
                <c:pt idx="11">
                  <c:v>4011.1035346983881</c:v>
                </c:pt>
                <c:pt idx="12">
                  <c:v>4101.8535416854975</c:v>
                </c:pt>
                <c:pt idx="13">
                  <c:v>4222.4898651656958</c:v>
                </c:pt>
                <c:pt idx="14">
                  <c:v>4412.6276421434868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6F-44C5-9921-AF89A8CFF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772144"/>
        <c:axId val="1555776304"/>
      </c:scatterChart>
      <c:valAx>
        <c:axId val="155577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service-level percentage</a:t>
                </a:r>
              </a:p>
            </c:rich>
          </c:tx>
          <c:layout>
            <c:manualLayout>
              <c:xMode val="edge"/>
              <c:yMode val="edge"/>
              <c:x val="0.4644089783271329"/>
              <c:y val="0.91279579342322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76304"/>
        <c:crosses val="autoZero"/>
        <c:crossBetween val="midCat"/>
      </c:valAx>
      <c:valAx>
        <c:axId val="1555776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buffer</a:t>
                </a:r>
                <a:r>
                  <a:rPr lang="en-IN" baseline="0"/>
                  <a:t> stock/per unit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7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3</xdr:row>
      <xdr:rowOff>0</xdr:rowOff>
    </xdr:from>
    <xdr:to>
      <xdr:col>16</xdr:col>
      <xdr:colOff>30480</xdr:colOff>
      <xdr:row>21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AC91C3-5F85-4AF5-BEFB-C87D15476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4411-09EA-4A07-BB0C-38BE492FBEFC}">
  <dimension ref="A1:F19"/>
  <sheetViews>
    <sheetView tabSelected="1" workbookViewId="0">
      <selection activeCell="E25" sqref="E25"/>
    </sheetView>
  </sheetViews>
  <sheetFormatPr defaultRowHeight="14.4" x14ac:dyDescent="0.3"/>
  <cols>
    <col min="1" max="1" width="28.44140625" customWidth="1"/>
    <col min="5" max="5" width="21.88671875" customWidth="1"/>
    <col min="6" max="6" width="18.44140625" customWidth="1"/>
  </cols>
  <sheetData>
    <row r="1" spans="1:6" x14ac:dyDescent="0.3">
      <c r="A1" s="3" t="s">
        <v>8</v>
      </c>
      <c r="B1" s="2"/>
      <c r="C1" s="2"/>
      <c r="D1" s="2"/>
    </row>
    <row r="4" spans="1:6" x14ac:dyDescent="0.3">
      <c r="E4" s="3" t="s">
        <v>0</v>
      </c>
      <c r="F4" s="3" t="s">
        <v>7</v>
      </c>
    </row>
    <row r="5" spans="1:6" x14ac:dyDescent="0.3">
      <c r="A5" t="s">
        <v>2</v>
      </c>
      <c r="B5">
        <v>1395</v>
      </c>
      <c r="C5" t="s">
        <v>3</v>
      </c>
      <c r="E5">
        <f>85%</f>
        <v>0.85</v>
      </c>
      <c r="F5" s="1">
        <f>_xlfn.NORM.INV(E5,$B$7,$B$8)</f>
        <v>3512.9122891719185</v>
      </c>
    </row>
    <row r="6" spans="1:6" x14ac:dyDescent="0.3">
      <c r="A6" t="s">
        <v>5</v>
      </c>
      <c r="B6">
        <v>2</v>
      </c>
      <c r="C6" t="s">
        <v>1</v>
      </c>
      <c r="E6">
        <f>86%</f>
        <v>0.86</v>
      </c>
      <c r="F6" s="1">
        <f t="shared" ref="F6:F20" si="0">_xlfn.NORM.INV(E6,$B$7,$B$8)</f>
        <v>3543.5227402184323</v>
      </c>
    </row>
    <row r="7" spans="1:6" x14ac:dyDescent="0.3">
      <c r="A7" t="s">
        <v>4</v>
      </c>
      <c r="B7">
        <f>B5*B6</f>
        <v>2790</v>
      </c>
      <c r="C7" t="s">
        <v>3</v>
      </c>
      <c r="E7">
        <f>87%</f>
        <v>0.87</v>
      </c>
      <c r="F7" s="1">
        <f t="shared" si="0"/>
        <v>3575.6578125045639</v>
      </c>
    </row>
    <row r="8" spans="1:6" x14ac:dyDescent="0.3">
      <c r="A8" t="s">
        <v>6</v>
      </c>
      <c r="B8">
        <f>0.5*B5</f>
        <v>697.5</v>
      </c>
      <c r="C8" t="s">
        <v>3</v>
      </c>
      <c r="E8">
        <f>88%</f>
        <v>0.88</v>
      </c>
      <c r="F8" s="1">
        <f t="shared" si="0"/>
        <v>3609.553287466098</v>
      </c>
    </row>
    <row r="9" spans="1:6" x14ac:dyDescent="0.3">
      <c r="E9">
        <f>89%</f>
        <v>0.89</v>
      </c>
      <c r="F9" s="1">
        <f t="shared" si="0"/>
        <v>3645.5033637255356</v>
      </c>
    </row>
    <row r="10" spans="1:6" x14ac:dyDescent="0.3">
      <c r="E10">
        <f>90%</f>
        <v>0.9</v>
      </c>
      <c r="F10" s="1">
        <f t="shared" si="0"/>
        <v>3683.882216967359</v>
      </c>
    </row>
    <row r="11" spans="1:6" x14ac:dyDescent="0.3">
      <c r="E11">
        <f>91%</f>
        <v>0.91</v>
      </c>
      <c r="F11" s="1">
        <f t="shared" si="0"/>
        <v>3725.1766359989256</v>
      </c>
    </row>
    <row r="12" spans="1:6" x14ac:dyDescent="0.3">
      <c r="E12">
        <f>92%</f>
        <v>0.92</v>
      </c>
      <c r="F12" s="1">
        <f t="shared" si="0"/>
        <v>3770.0374133159689</v>
      </c>
    </row>
    <row r="13" spans="1:6" x14ac:dyDescent="0.3">
      <c r="E13">
        <f>93%</f>
        <v>0.93</v>
      </c>
      <c r="F13" s="1">
        <f t="shared" si="0"/>
        <v>3819.3642421549721</v>
      </c>
    </row>
    <row r="14" spans="1:6" x14ac:dyDescent="0.3">
      <c r="E14">
        <f>94%</f>
        <v>0.94</v>
      </c>
      <c r="F14" s="1">
        <f t="shared" si="0"/>
        <v>3874.4545822313048</v>
      </c>
    </row>
    <row r="15" spans="1:6" x14ac:dyDescent="0.3">
      <c r="E15">
        <f>95%</f>
        <v>0.95</v>
      </c>
      <c r="F15" s="1">
        <f t="shared" si="0"/>
        <v>3937.2854047986511</v>
      </c>
    </row>
    <row r="16" spans="1:6" x14ac:dyDescent="0.3">
      <c r="E16">
        <f>96%</f>
        <v>0.96</v>
      </c>
      <c r="F16" s="1">
        <f t="shared" si="0"/>
        <v>4011.1035346983881</v>
      </c>
    </row>
    <row r="17" spans="5:6" x14ac:dyDescent="0.3">
      <c r="E17">
        <f>97%</f>
        <v>0.97</v>
      </c>
      <c r="F17" s="1">
        <f t="shared" si="0"/>
        <v>4101.8535416854975</v>
      </c>
    </row>
    <row r="18" spans="5:6" x14ac:dyDescent="0.3">
      <c r="E18">
        <f>98%</f>
        <v>0.98</v>
      </c>
      <c r="F18" s="1">
        <f t="shared" si="0"/>
        <v>4222.4898651656958</v>
      </c>
    </row>
    <row r="19" spans="5:6" x14ac:dyDescent="0.3">
      <c r="E19">
        <f>99%</f>
        <v>0.99</v>
      </c>
      <c r="F19" s="1">
        <f t="shared" si="0"/>
        <v>4412.6276421434868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sensitivity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Girish Sharma</dc:creator>
  <cp:lastModifiedBy>Girish Sharma</cp:lastModifiedBy>
  <dcterms:created xsi:type="dcterms:W3CDTF">2021-10-20T03:41:22Z</dcterms:created>
  <dcterms:modified xsi:type="dcterms:W3CDTF">2021-10-20T07:17:17Z</dcterms:modified>
</cp:coreProperties>
</file>