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santosh166786\Desktop\Westcor\"/>
    </mc:Choice>
  </mc:AlternateContent>
  <bookViews>
    <workbookView showSheetTabs="0" xWindow="0" yWindow="0" windowWidth="20400" windowHeight="8310" tabRatio="1000" firstSheet="1" activeTab="1"/>
  </bookViews>
  <sheets>
    <sheet name="Cover" sheetId="1" state="hidden" r:id="rId1"/>
    <sheet name="Home" sheetId="2" r:id="rId2"/>
    <sheet name="Weekly Update Summary" sheetId="35" state="hidden" r:id="rId3"/>
    <sheet name="Transitions Timelines" sheetId="36" state="hidden" r:id="rId4"/>
    <sheet name="Project Plan" sheetId="37" state="hidden" r:id="rId5"/>
    <sheet name="Action Log" sheetId="38" state="hidden" r:id="rId6"/>
    <sheet name="Risk and Mitigation" sheetId="39" state="hidden" r:id="rId7"/>
    <sheet name="Process Training Update Project" sheetId="33" state="hidden" r:id="rId8"/>
    <sheet name="People KT Readiness" sheetId="32" state="hidden" r:id="rId9"/>
    <sheet name="Offshore Assessment" sheetId="29" state="hidden" r:id="rId10"/>
    <sheet name="Ramp Up Plan" sheetId="30" state="hidden" r:id="rId11"/>
    <sheet name="Tech Tracker" sheetId="31" state="hidden" r:id="rId12"/>
    <sheet name="PreProcess_Training" sheetId="27" state="hidden" r:id="rId13"/>
    <sheet name="Training Q&amp;A Offshore KT" sheetId="28" state="hidden" r:id="rId14"/>
    <sheet name="Nesting &amp; Ramp" sheetId="24" state="hidden" r:id="rId15"/>
    <sheet name="Critical Path Activities" sheetId="23" state="hidden" r:id="rId16"/>
    <sheet name="Project Team" sheetId="5" state="hidden" r:id="rId17"/>
    <sheet name="Change Log" sheetId="7" state="hidden" r:id="rId18"/>
    <sheet name="SOP Status Post Closing" sheetId="34" r:id="rId19"/>
    <sheet name="Access Status_Offshore" sheetId="25" state="hidden" r:id="rId20"/>
  </sheets>
  <externalReferences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</externalReferences>
  <definedNames>
    <definedName name="___thinkcell0u0.TJmcn0OedV0_agDZKQ" localSheetId="14" hidden="1">#REF!</definedName>
    <definedName name="___thinkcell0u0.TJmcn0OedV0_agDZKQ" localSheetId="8" hidden="1">#REF!</definedName>
    <definedName name="___thinkcell0u0.TJmcn0OedV0_agDZKQ" localSheetId="7" hidden="1">#REF!</definedName>
    <definedName name="___thinkcell0u0.TJmcn0OedV0_agDZKQ" localSheetId="4" hidden="1">#REF!</definedName>
    <definedName name="___thinkcell0u0.TJmcn0OedV0_agDZKQ" localSheetId="10" hidden="1">#REF!</definedName>
    <definedName name="___thinkcell0u0.TJmcn0OedV0_agDZKQ" localSheetId="13" hidden="1">#REF!</definedName>
    <definedName name="___thinkcell0u0.TJmcn0OedV0_agDZKQ" localSheetId="3" hidden="1">#REF!</definedName>
    <definedName name="___thinkcell0u0.TJmcn0OedV0_agDZKQ" localSheetId="2" hidden="1">#REF!</definedName>
    <definedName name="___thinkcell0u0.TJmcn0OedV0_agDZKQ" hidden="1">#REF!</definedName>
    <definedName name="___thinkcell38WR1ZZJNUa_HDq9GsVoSw" localSheetId="14" hidden="1">#REF!</definedName>
    <definedName name="___thinkcell38WR1ZZJNUa_HDq9GsVoSw" localSheetId="8" hidden="1">#REF!</definedName>
    <definedName name="___thinkcell38WR1ZZJNUa_HDq9GsVoSw" localSheetId="7" hidden="1">#REF!</definedName>
    <definedName name="___thinkcell38WR1ZZJNUa_HDq9GsVoSw" localSheetId="4" hidden="1">#REF!</definedName>
    <definedName name="___thinkcell38WR1ZZJNUa_HDq9GsVoSw" localSheetId="10" hidden="1">#REF!</definedName>
    <definedName name="___thinkcell38WR1ZZJNUa_HDq9GsVoSw" localSheetId="13" hidden="1">#REF!</definedName>
    <definedName name="___thinkcell38WR1ZZJNUa_HDq9GsVoSw" localSheetId="3" hidden="1">#REF!</definedName>
    <definedName name="___thinkcell38WR1ZZJNUa_HDq9GsVoSw" localSheetId="2" hidden="1">#REF!</definedName>
    <definedName name="___thinkcell38WR1ZZJNUa_HDq9GsVoSw" hidden="1">#REF!</definedName>
    <definedName name="___thinkcell6_u01zxsAEOnrovo8BE6hw" localSheetId="14" hidden="1">#REF!</definedName>
    <definedName name="___thinkcell6_u01zxsAEOnrovo8BE6hw" localSheetId="8" hidden="1">#REF!</definedName>
    <definedName name="___thinkcell6_u01zxsAEOnrovo8BE6hw" localSheetId="7" hidden="1">#REF!</definedName>
    <definedName name="___thinkcell6_u01zxsAEOnrovo8BE6hw" localSheetId="4" hidden="1">#REF!</definedName>
    <definedName name="___thinkcell6_u01zxsAEOnrovo8BE6hw" localSheetId="10" hidden="1">#REF!</definedName>
    <definedName name="___thinkcell6_u01zxsAEOnrovo8BE6hw" localSheetId="13" hidden="1">#REF!</definedName>
    <definedName name="___thinkcell6_u01zxsAEOnrovo8BE6hw" localSheetId="3" hidden="1">#REF!</definedName>
    <definedName name="___thinkcell6_u01zxsAEOnrovo8BE6hw" localSheetId="2" hidden="1">#REF!</definedName>
    <definedName name="___thinkcell6_u01zxsAEOnrovo8BE6hw" hidden="1">#REF!</definedName>
    <definedName name="___thinkcellah0TNfMeYUuKzh1Yf2vXzg" localSheetId="14" hidden="1">#REF!</definedName>
    <definedName name="___thinkcellah0TNfMeYUuKzh1Yf2vXzg" localSheetId="8" hidden="1">#REF!</definedName>
    <definedName name="___thinkcellah0TNfMeYUuKzh1Yf2vXzg" localSheetId="7" hidden="1">#REF!</definedName>
    <definedName name="___thinkcellah0TNfMeYUuKzh1Yf2vXzg" localSheetId="4" hidden="1">#REF!</definedName>
    <definedName name="___thinkcellah0TNfMeYUuKzh1Yf2vXzg" localSheetId="10" hidden="1">#REF!</definedName>
    <definedName name="___thinkcellah0TNfMeYUuKzh1Yf2vXzg" localSheetId="13" hidden="1">#REF!</definedName>
    <definedName name="___thinkcellah0TNfMeYUuKzh1Yf2vXzg" localSheetId="3" hidden="1">#REF!</definedName>
    <definedName name="___thinkcellah0TNfMeYUuKzh1Yf2vXzg" localSheetId="2" hidden="1">#REF!</definedName>
    <definedName name="___thinkcellah0TNfMeYUuKzh1Yf2vXzg" hidden="1">#REF!</definedName>
    <definedName name="___thinkcellDC83BnL_TkCXZMrlTUJAhQ" localSheetId="14" hidden="1">#REF!</definedName>
    <definedName name="___thinkcellDC83BnL_TkCXZMrlTUJAhQ" localSheetId="8" hidden="1">#REF!</definedName>
    <definedName name="___thinkcellDC83BnL_TkCXZMrlTUJAhQ" localSheetId="7" hidden="1">#REF!</definedName>
    <definedName name="___thinkcellDC83BnL_TkCXZMrlTUJAhQ" localSheetId="4" hidden="1">#REF!</definedName>
    <definedName name="___thinkcellDC83BnL_TkCXZMrlTUJAhQ" localSheetId="10" hidden="1">#REF!</definedName>
    <definedName name="___thinkcellDC83BnL_TkCXZMrlTUJAhQ" localSheetId="13" hidden="1">#REF!</definedName>
    <definedName name="___thinkcellDC83BnL_TkCXZMrlTUJAhQ" localSheetId="3" hidden="1">#REF!</definedName>
    <definedName name="___thinkcellDC83BnL_TkCXZMrlTUJAhQ" localSheetId="2" hidden="1">#REF!</definedName>
    <definedName name="___thinkcellDC83BnL_TkCXZMrlTUJAhQ" hidden="1">#REF!</definedName>
    <definedName name="___thinkcellDiTd8DWJF0GWXLQvN4p1dg" localSheetId="14" hidden="1">#REF!</definedName>
    <definedName name="___thinkcellDiTd8DWJF0GWXLQvN4p1dg" localSheetId="8" hidden="1">#REF!</definedName>
    <definedName name="___thinkcellDiTd8DWJF0GWXLQvN4p1dg" localSheetId="7" hidden="1">#REF!</definedName>
    <definedName name="___thinkcellDiTd8DWJF0GWXLQvN4p1dg" localSheetId="4" hidden="1">#REF!</definedName>
    <definedName name="___thinkcellDiTd8DWJF0GWXLQvN4p1dg" localSheetId="10" hidden="1">#REF!</definedName>
    <definedName name="___thinkcellDiTd8DWJF0GWXLQvN4p1dg" localSheetId="13" hidden="1">#REF!</definedName>
    <definedName name="___thinkcellDiTd8DWJF0GWXLQvN4p1dg" localSheetId="3" hidden="1">#REF!</definedName>
    <definedName name="___thinkcellDiTd8DWJF0GWXLQvN4p1dg" localSheetId="2" hidden="1">#REF!</definedName>
    <definedName name="___thinkcellDiTd8DWJF0GWXLQvN4p1dg" hidden="1">#REF!</definedName>
    <definedName name="___thinkcellFKW0gXJAz0im0SoAnOE2QA" localSheetId="14" hidden="1">#REF!</definedName>
    <definedName name="___thinkcellFKW0gXJAz0im0SoAnOE2QA" localSheetId="8" hidden="1">#REF!</definedName>
    <definedName name="___thinkcellFKW0gXJAz0im0SoAnOE2QA" localSheetId="7" hidden="1">#REF!</definedName>
    <definedName name="___thinkcellFKW0gXJAz0im0SoAnOE2QA" localSheetId="4" hidden="1">#REF!</definedName>
    <definedName name="___thinkcellFKW0gXJAz0im0SoAnOE2QA" localSheetId="10" hidden="1">#REF!</definedName>
    <definedName name="___thinkcellFKW0gXJAz0im0SoAnOE2QA" localSheetId="13" hidden="1">#REF!</definedName>
    <definedName name="___thinkcellFKW0gXJAz0im0SoAnOE2QA" localSheetId="3" hidden="1">#REF!</definedName>
    <definedName name="___thinkcellFKW0gXJAz0im0SoAnOE2QA" localSheetId="2" hidden="1">#REF!</definedName>
    <definedName name="___thinkcellFKW0gXJAz0im0SoAnOE2QA" hidden="1">#REF!</definedName>
    <definedName name="___thinkcellFvGH.R2duEuipYwbz7Bb1g" localSheetId="14" hidden="1">#REF!</definedName>
    <definedName name="___thinkcellFvGH.R2duEuipYwbz7Bb1g" localSheetId="8" hidden="1">#REF!</definedName>
    <definedName name="___thinkcellFvGH.R2duEuipYwbz7Bb1g" localSheetId="7" hidden="1">#REF!</definedName>
    <definedName name="___thinkcellFvGH.R2duEuipYwbz7Bb1g" localSheetId="4" hidden="1">#REF!</definedName>
    <definedName name="___thinkcellFvGH.R2duEuipYwbz7Bb1g" localSheetId="10" hidden="1">#REF!</definedName>
    <definedName name="___thinkcellFvGH.R2duEuipYwbz7Bb1g" localSheetId="13" hidden="1">#REF!</definedName>
    <definedName name="___thinkcellFvGH.R2duEuipYwbz7Bb1g" localSheetId="3" hidden="1">#REF!</definedName>
    <definedName name="___thinkcellFvGH.R2duEuipYwbz7Bb1g" localSheetId="2" hidden="1">#REF!</definedName>
    <definedName name="___thinkcellFvGH.R2duEuipYwbz7Bb1g" hidden="1">#REF!</definedName>
    <definedName name="___thinkcellfYYgjXivJ06vcvSvMNYo1g" localSheetId="14" hidden="1">#REF!</definedName>
    <definedName name="___thinkcellfYYgjXivJ06vcvSvMNYo1g" localSheetId="8" hidden="1">#REF!</definedName>
    <definedName name="___thinkcellfYYgjXivJ06vcvSvMNYo1g" localSheetId="7" hidden="1">#REF!</definedName>
    <definedName name="___thinkcellfYYgjXivJ06vcvSvMNYo1g" localSheetId="4" hidden="1">#REF!</definedName>
    <definedName name="___thinkcellfYYgjXivJ06vcvSvMNYo1g" localSheetId="10" hidden="1">#REF!</definedName>
    <definedName name="___thinkcellfYYgjXivJ06vcvSvMNYo1g" localSheetId="13" hidden="1">#REF!</definedName>
    <definedName name="___thinkcellfYYgjXivJ06vcvSvMNYo1g" localSheetId="3" hidden="1">#REF!</definedName>
    <definedName name="___thinkcellfYYgjXivJ06vcvSvMNYo1g" localSheetId="2" hidden="1">#REF!</definedName>
    <definedName name="___thinkcellfYYgjXivJ06vcvSvMNYo1g" hidden="1">#REF!</definedName>
    <definedName name="___thinkcellHXa_grRJHUO_g1hp8XCoJQ" localSheetId="14" hidden="1">#REF!</definedName>
    <definedName name="___thinkcellHXa_grRJHUO_g1hp8XCoJQ" localSheetId="8" hidden="1">#REF!</definedName>
    <definedName name="___thinkcellHXa_grRJHUO_g1hp8XCoJQ" localSheetId="7" hidden="1">#REF!</definedName>
    <definedName name="___thinkcellHXa_grRJHUO_g1hp8XCoJQ" localSheetId="4" hidden="1">#REF!</definedName>
    <definedName name="___thinkcellHXa_grRJHUO_g1hp8XCoJQ" localSheetId="10" hidden="1">#REF!</definedName>
    <definedName name="___thinkcellHXa_grRJHUO_g1hp8XCoJQ" localSheetId="13" hidden="1">#REF!</definedName>
    <definedName name="___thinkcellHXa_grRJHUO_g1hp8XCoJQ" localSheetId="3" hidden="1">#REF!</definedName>
    <definedName name="___thinkcellHXa_grRJHUO_g1hp8XCoJQ" localSheetId="2" hidden="1">#REF!</definedName>
    <definedName name="___thinkcellHXa_grRJHUO_g1hp8XCoJQ" hidden="1">#REF!</definedName>
    <definedName name="___thinkcelliaVwqQRE90WJ3pERqaBAaQ" localSheetId="14" hidden="1">#REF!</definedName>
    <definedName name="___thinkcelliaVwqQRE90WJ3pERqaBAaQ" localSheetId="8" hidden="1">#REF!</definedName>
    <definedName name="___thinkcelliaVwqQRE90WJ3pERqaBAaQ" localSheetId="7" hidden="1">#REF!</definedName>
    <definedName name="___thinkcelliaVwqQRE90WJ3pERqaBAaQ" localSheetId="4" hidden="1">#REF!</definedName>
    <definedName name="___thinkcelliaVwqQRE90WJ3pERqaBAaQ" localSheetId="10" hidden="1">#REF!</definedName>
    <definedName name="___thinkcelliaVwqQRE90WJ3pERqaBAaQ" localSheetId="13" hidden="1">#REF!</definedName>
    <definedName name="___thinkcelliaVwqQRE90WJ3pERqaBAaQ" localSheetId="3" hidden="1">#REF!</definedName>
    <definedName name="___thinkcelliaVwqQRE90WJ3pERqaBAaQ" localSheetId="2" hidden="1">#REF!</definedName>
    <definedName name="___thinkcelliaVwqQRE90WJ3pERqaBAaQ" hidden="1">#REF!</definedName>
    <definedName name="___thinkcelllDh7d7HbsUKtrJWmAAvlZg" localSheetId="14" hidden="1">#REF!</definedName>
    <definedName name="___thinkcelllDh7d7HbsUKtrJWmAAvlZg" localSheetId="8" hidden="1">#REF!</definedName>
    <definedName name="___thinkcelllDh7d7HbsUKtrJWmAAvlZg" localSheetId="7" hidden="1">#REF!</definedName>
    <definedName name="___thinkcelllDh7d7HbsUKtrJWmAAvlZg" localSheetId="4" hidden="1">#REF!</definedName>
    <definedName name="___thinkcelllDh7d7HbsUKtrJWmAAvlZg" localSheetId="10" hidden="1">#REF!</definedName>
    <definedName name="___thinkcelllDh7d7HbsUKtrJWmAAvlZg" localSheetId="13" hidden="1">#REF!</definedName>
    <definedName name="___thinkcelllDh7d7HbsUKtrJWmAAvlZg" localSheetId="3" hidden="1">#REF!</definedName>
    <definedName name="___thinkcelllDh7d7HbsUKtrJWmAAvlZg" localSheetId="2" hidden="1">#REF!</definedName>
    <definedName name="___thinkcelllDh7d7HbsUKtrJWmAAvlZg" hidden="1">#REF!</definedName>
    <definedName name="___thinkcellLYPW_mPEOEKPAfTDpTijWg" localSheetId="14" hidden="1">#REF!</definedName>
    <definedName name="___thinkcellLYPW_mPEOEKPAfTDpTijWg" localSheetId="8" hidden="1">#REF!</definedName>
    <definedName name="___thinkcellLYPW_mPEOEKPAfTDpTijWg" localSheetId="7" hidden="1">#REF!</definedName>
    <definedName name="___thinkcellLYPW_mPEOEKPAfTDpTijWg" localSheetId="4" hidden="1">#REF!</definedName>
    <definedName name="___thinkcellLYPW_mPEOEKPAfTDpTijWg" localSheetId="10" hidden="1">#REF!</definedName>
    <definedName name="___thinkcellLYPW_mPEOEKPAfTDpTijWg" localSheetId="13" hidden="1">#REF!</definedName>
    <definedName name="___thinkcellLYPW_mPEOEKPAfTDpTijWg" localSheetId="3" hidden="1">#REF!</definedName>
    <definedName name="___thinkcellLYPW_mPEOEKPAfTDpTijWg" localSheetId="2" hidden="1">#REF!</definedName>
    <definedName name="___thinkcellLYPW_mPEOEKPAfTDpTijWg" hidden="1">#REF!</definedName>
    <definedName name="___thinkcellm2.A47Ldt0GgiwpExbFZ3w" localSheetId="14" hidden="1">#REF!</definedName>
    <definedName name="___thinkcellm2.A47Ldt0GgiwpExbFZ3w" localSheetId="8" hidden="1">#REF!</definedName>
    <definedName name="___thinkcellm2.A47Ldt0GgiwpExbFZ3w" localSheetId="7" hidden="1">#REF!</definedName>
    <definedName name="___thinkcellm2.A47Ldt0GgiwpExbFZ3w" localSheetId="4" hidden="1">#REF!</definedName>
    <definedName name="___thinkcellm2.A47Ldt0GgiwpExbFZ3w" localSheetId="10" hidden="1">#REF!</definedName>
    <definedName name="___thinkcellm2.A47Ldt0GgiwpExbFZ3w" localSheetId="13" hidden="1">#REF!</definedName>
    <definedName name="___thinkcellm2.A47Ldt0GgiwpExbFZ3w" localSheetId="3" hidden="1">#REF!</definedName>
    <definedName name="___thinkcellm2.A47Ldt0GgiwpExbFZ3w" localSheetId="2" hidden="1">#REF!</definedName>
    <definedName name="___thinkcellm2.A47Ldt0GgiwpExbFZ3w" hidden="1">#REF!</definedName>
    <definedName name="___thinkcellMFWafqQldEGzBDZi2tUq1w" localSheetId="14" hidden="1">#REF!</definedName>
    <definedName name="___thinkcellMFWafqQldEGzBDZi2tUq1w" localSheetId="8" hidden="1">#REF!</definedName>
    <definedName name="___thinkcellMFWafqQldEGzBDZi2tUq1w" localSheetId="7" hidden="1">#REF!</definedName>
    <definedName name="___thinkcellMFWafqQldEGzBDZi2tUq1w" localSheetId="4" hidden="1">#REF!</definedName>
    <definedName name="___thinkcellMFWafqQldEGzBDZi2tUq1w" localSheetId="10" hidden="1">#REF!</definedName>
    <definedName name="___thinkcellMFWafqQldEGzBDZi2tUq1w" localSheetId="13" hidden="1">#REF!</definedName>
    <definedName name="___thinkcellMFWafqQldEGzBDZi2tUq1w" localSheetId="3" hidden="1">#REF!</definedName>
    <definedName name="___thinkcellMFWafqQldEGzBDZi2tUq1w" localSheetId="2" hidden="1">#REF!</definedName>
    <definedName name="___thinkcellMFWafqQldEGzBDZi2tUq1w" hidden="1">#REF!</definedName>
    <definedName name="___thinkcellMsN7shp51kKClyiZp_hnog" localSheetId="14" hidden="1">#REF!</definedName>
    <definedName name="___thinkcellMsN7shp51kKClyiZp_hnog" localSheetId="8" hidden="1">#REF!</definedName>
    <definedName name="___thinkcellMsN7shp51kKClyiZp_hnog" localSheetId="7" hidden="1">#REF!</definedName>
    <definedName name="___thinkcellMsN7shp51kKClyiZp_hnog" localSheetId="4" hidden="1">#REF!</definedName>
    <definedName name="___thinkcellMsN7shp51kKClyiZp_hnog" localSheetId="10" hidden="1">#REF!</definedName>
    <definedName name="___thinkcellMsN7shp51kKClyiZp_hnog" localSheetId="13" hidden="1">#REF!</definedName>
    <definedName name="___thinkcellMsN7shp51kKClyiZp_hnog" localSheetId="3" hidden="1">#REF!</definedName>
    <definedName name="___thinkcellMsN7shp51kKClyiZp_hnog" localSheetId="2" hidden="1">#REF!</definedName>
    <definedName name="___thinkcellMsN7shp51kKClyiZp_hnog" hidden="1">#REF!</definedName>
    <definedName name="___thinkcellN20_27cVEkiQqFnZmJm_9w" localSheetId="14" hidden="1">#REF!</definedName>
    <definedName name="___thinkcellN20_27cVEkiQqFnZmJm_9w" localSheetId="8" hidden="1">#REF!</definedName>
    <definedName name="___thinkcellN20_27cVEkiQqFnZmJm_9w" localSheetId="7" hidden="1">#REF!</definedName>
    <definedName name="___thinkcellN20_27cVEkiQqFnZmJm_9w" localSheetId="4" hidden="1">#REF!</definedName>
    <definedName name="___thinkcellN20_27cVEkiQqFnZmJm_9w" localSheetId="10" hidden="1">#REF!</definedName>
    <definedName name="___thinkcellN20_27cVEkiQqFnZmJm_9w" localSheetId="13" hidden="1">#REF!</definedName>
    <definedName name="___thinkcellN20_27cVEkiQqFnZmJm_9w" localSheetId="3" hidden="1">#REF!</definedName>
    <definedName name="___thinkcellN20_27cVEkiQqFnZmJm_9w" localSheetId="2" hidden="1">#REF!</definedName>
    <definedName name="___thinkcellN20_27cVEkiQqFnZmJm_9w" hidden="1">#REF!</definedName>
    <definedName name="___thinkcellnLkn7NzrH06JzHmjnDGS9g" localSheetId="14" hidden="1">#REF!</definedName>
    <definedName name="___thinkcellnLkn7NzrH06JzHmjnDGS9g" localSheetId="8" hidden="1">#REF!</definedName>
    <definedName name="___thinkcellnLkn7NzrH06JzHmjnDGS9g" localSheetId="7" hidden="1">#REF!</definedName>
    <definedName name="___thinkcellnLkn7NzrH06JzHmjnDGS9g" localSheetId="4" hidden="1">#REF!</definedName>
    <definedName name="___thinkcellnLkn7NzrH06JzHmjnDGS9g" localSheetId="10" hidden="1">#REF!</definedName>
    <definedName name="___thinkcellnLkn7NzrH06JzHmjnDGS9g" localSheetId="13" hidden="1">#REF!</definedName>
    <definedName name="___thinkcellnLkn7NzrH06JzHmjnDGS9g" localSheetId="3" hidden="1">#REF!</definedName>
    <definedName name="___thinkcellnLkn7NzrH06JzHmjnDGS9g" localSheetId="2" hidden="1">#REF!</definedName>
    <definedName name="___thinkcellnLkn7NzrH06JzHmjnDGS9g" hidden="1">#REF!</definedName>
    <definedName name="___thinkcellOfeEA6xeZEqQoEZytftiVw" localSheetId="14" hidden="1">#REF!</definedName>
    <definedName name="___thinkcellOfeEA6xeZEqQoEZytftiVw" localSheetId="8" hidden="1">#REF!</definedName>
    <definedName name="___thinkcellOfeEA6xeZEqQoEZytftiVw" localSheetId="7" hidden="1">#REF!</definedName>
    <definedName name="___thinkcellOfeEA6xeZEqQoEZytftiVw" localSheetId="4" hidden="1">#REF!</definedName>
    <definedName name="___thinkcellOfeEA6xeZEqQoEZytftiVw" localSheetId="10" hidden="1">#REF!</definedName>
    <definedName name="___thinkcellOfeEA6xeZEqQoEZytftiVw" localSheetId="13" hidden="1">#REF!</definedName>
    <definedName name="___thinkcellOfeEA6xeZEqQoEZytftiVw" localSheetId="3" hidden="1">#REF!</definedName>
    <definedName name="___thinkcellOfeEA6xeZEqQoEZytftiVw" localSheetId="2" hidden="1">#REF!</definedName>
    <definedName name="___thinkcellOfeEA6xeZEqQoEZytftiVw" hidden="1">#REF!</definedName>
    <definedName name="___thinkcellOui2CtgqJUa.vQMbRDp0_Q" localSheetId="14" hidden="1">#REF!</definedName>
    <definedName name="___thinkcellOui2CtgqJUa.vQMbRDp0_Q" localSheetId="8" hidden="1">#REF!</definedName>
    <definedName name="___thinkcellOui2CtgqJUa.vQMbRDp0_Q" localSheetId="7" hidden="1">#REF!</definedName>
    <definedName name="___thinkcellOui2CtgqJUa.vQMbRDp0_Q" localSheetId="4" hidden="1">#REF!</definedName>
    <definedName name="___thinkcellOui2CtgqJUa.vQMbRDp0_Q" localSheetId="10" hidden="1">#REF!</definedName>
    <definedName name="___thinkcellOui2CtgqJUa.vQMbRDp0_Q" localSheetId="13" hidden="1">#REF!</definedName>
    <definedName name="___thinkcellOui2CtgqJUa.vQMbRDp0_Q" localSheetId="3" hidden="1">#REF!</definedName>
    <definedName name="___thinkcellOui2CtgqJUa.vQMbRDp0_Q" localSheetId="2" hidden="1">#REF!</definedName>
    <definedName name="___thinkcellOui2CtgqJUa.vQMbRDp0_Q" hidden="1">#REF!</definedName>
    <definedName name="___thinkcellQFsFnydMRUSR4Sjnvc00ng" localSheetId="14" hidden="1">#REF!</definedName>
    <definedName name="___thinkcellQFsFnydMRUSR4Sjnvc00ng" localSheetId="8" hidden="1">#REF!</definedName>
    <definedName name="___thinkcellQFsFnydMRUSR4Sjnvc00ng" localSheetId="7" hidden="1">#REF!</definedName>
    <definedName name="___thinkcellQFsFnydMRUSR4Sjnvc00ng" localSheetId="4" hidden="1">#REF!</definedName>
    <definedName name="___thinkcellQFsFnydMRUSR4Sjnvc00ng" localSheetId="10" hidden="1">#REF!</definedName>
    <definedName name="___thinkcellQFsFnydMRUSR4Sjnvc00ng" localSheetId="13" hidden="1">#REF!</definedName>
    <definedName name="___thinkcellQFsFnydMRUSR4Sjnvc00ng" localSheetId="3" hidden="1">#REF!</definedName>
    <definedName name="___thinkcellQFsFnydMRUSR4Sjnvc00ng" localSheetId="2" hidden="1">#REF!</definedName>
    <definedName name="___thinkcellQFsFnydMRUSR4Sjnvc00ng" hidden="1">#REF!</definedName>
    <definedName name="___thinkcellQkGxpZhKdkKAzBygqdWXfw" localSheetId="14" hidden="1">#REF!</definedName>
    <definedName name="___thinkcellQkGxpZhKdkKAzBygqdWXfw" localSheetId="8" hidden="1">#REF!</definedName>
    <definedName name="___thinkcellQkGxpZhKdkKAzBygqdWXfw" localSheetId="7" hidden="1">#REF!</definedName>
    <definedName name="___thinkcellQkGxpZhKdkKAzBygqdWXfw" localSheetId="4" hidden="1">#REF!</definedName>
    <definedName name="___thinkcellQkGxpZhKdkKAzBygqdWXfw" localSheetId="10" hidden="1">#REF!</definedName>
    <definedName name="___thinkcellQkGxpZhKdkKAzBygqdWXfw" localSheetId="13" hidden="1">#REF!</definedName>
    <definedName name="___thinkcellQkGxpZhKdkKAzBygqdWXfw" localSheetId="3" hidden="1">#REF!</definedName>
    <definedName name="___thinkcellQkGxpZhKdkKAzBygqdWXfw" localSheetId="2" hidden="1">#REF!</definedName>
    <definedName name="___thinkcellQkGxpZhKdkKAzBygqdWXfw" hidden="1">#REF!</definedName>
    <definedName name="___thinkcellqm6dXwfceEKMnIR2JVPhbw" localSheetId="14" hidden="1">#REF!</definedName>
    <definedName name="___thinkcellqm6dXwfceEKMnIR2JVPhbw" localSheetId="8" hidden="1">#REF!</definedName>
    <definedName name="___thinkcellqm6dXwfceEKMnIR2JVPhbw" localSheetId="7" hidden="1">#REF!</definedName>
    <definedName name="___thinkcellqm6dXwfceEKMnIR2JVPhbw" localSheetId="4" hidden="1">#REF!</definedName>
    <definedName name="___thinkcellqm6dXwfceEKMnIR2JVPhbw" localSheetId="10" hidden="1">#REF!</definedName>
    <definedName name="___thinkcellqm6dXwfceEKMnIR2JVPhbw" localSheetId="13" hidden="1">#REF!</definedName>
    <definedName name="___thinkcellqm6dXwfceEKMnIR2JVPhbw" localSheetId="3" hidden="1">#REF!</definedName>
    <definedName name="___thinkcellqm6dXwfceEKMnIR2JVPhbw" localSheetId="2" hidden="1">#REF!</definedName>
    <definedName name="___thinkcellqm6dXwfceEKMnIR2JVPhbw" hidden="1">#REF!</definedName>
    <definedName name="___thinkcellQqFRwhscXkSnAjYrc4Y0lQ" localSheetId="14" hidden="1">#REF!</definedName>
    <definedName name="___thinkcellQqFRwhscXkSnAjYrc4Y0lQ" localSheetId="8" hidden="1">#REF!</definedName>
    <definedName name="___thinkcellQqFRwhscXkSnAjYrc4Y0lQ" localSheetId="7" hidden="1">#REF!</definedName>
    <definedName name="___thinkcellQqFRwhscXkSnAjYrc4Y0lQ" localSheetId="4" hidden="1">#REF!</definedName>
    <definedName name="___thinkcellQqFRwhscXkSnAjYrc4Y0lQ" localSheetId="10" hidden="1">#REF!</definedName>
    <definedName name="___thinkcellQqFRwhscXkSnAjYrc4Y0lQ" localSheetId="13" hidden="1">#REF!</definedName>
    <definedName name="___thinkcellQqFRwhscXkSnAjYrc4Y0lQ" localSheetId="3" hidden="1">#REF!</definedName>
    <definedName name="___thinkcellQqFRwhscXkSnAjYrc4Y0lQ" localSheetId="2" hidden="1">#REF!</definedName>
    <definedName name="___thinkcellQqFRwhscXkSnAjYrc4Y0lQ" hidden="1">#REF!</definedName>
    <definedName name="___thinkcelluDaiyDG4z02vLf3oc3zGiw" localSheetId="14" hidden="1">#REF!</definedName>
    <definedName name="___thinkcelluDaiyDG4z02vLf3oc3zGiw" localSheetId="8" hidden="1">#REF!</definedName>
    <definedName name="___thinkcelluDaiyDG4z02vLf3oc3zGiw" localSheetId="7" hidden="1">#REF!</definedName>
    <definedName name="___thinkcelluDaiyDG4z02vLf3oc3zGiw" localSheetId="4" hidden="1">#REF!</definedName>
    <definedName name="___thinkcelluDaiyDG4z02vLf3oc3zGiw" localSheetId="10" hidden="1">#REF!</definedName>
    <definedName name="___thinkcelluDaiyDG4z02vLf3oc3zGiw" localSheetId="13" hidden="1">#REF!</definedName>
    <definedName name="___thinkcelluDaiyDG4z02vLf3oc3zGiw" localSheetId="3" hidden="1">#REF!</definedName>
    <definedName name="___thinkcelluDaiyDG4z02vLf3oc3zGiw" localSheetId="2" hidden="1">#REF!</definedName>
    <definedName name="___thinkcelluDaiyDG4z02vLf3oc3zGiw" hidden="1">#REF!</definedName>
    <definedName name="___thinkcellv_3YpAEQU0W_soQU4I1DMw" localSheetId="14" hidden="1">#REF!</definedName>
    <definedName name="___thinkcellv_3YpAEQU0W_soQU4I1DMw" localSheetId="8" hidden="1">#REF!</definedName>
    <definedName name="___thinkcellv_3YpAEQU0W_soQU4I1DMw" localSheetId="7" hidden="1">#REF!</definedName>
    <definedName name="___thinkcellv_3YpAEQU0W_soQU4I1DMw" localSheetId="4" hidden="1">#REF!</definedName>
    <definedName name="___thinkcellv_3YpAEQU0W_soQU4I1DMw" localSheetId="10" hidden="1">#REF!</definedName>
    <definedName name="___thinkcellv_3YpAEQU0W_soQU4I1DMw" localSheetId="13" hidden="1">#REF!</definedName>
    <definedName name="___thinkcellv_3YpAEQU0W_soQU4I1DMw" localSheetId="3" hidden="1">#REF!</definedName>
    <definedName name="___thinkcellv_3YpAEQU0W_soQU4I1DMw" localSheetId="2" hidden="1">#REF!</definedName>
    <definedName name="___thinkcellv_3YpAEQU0W_soQU4I1DMw" hidden="1">#REF!</definedName>
    <definedName name="___thinkcellzi9Elq1U.ESmVN5tZzNBGw" localSheetId="14" hidden="1">#REF!</definedName>
    <definedName name="___thinkcellzi9Elq1U.ESmVN5tZzNBGw" localSheetId="8" hidden="1">#REF!</definedName>
    <definedName name="___thinkcellzi9Elq1U.ESmVN5tZzNBGw" localSheetId="7" hidden="1">#REF!</definedName>
    <definedName name="___thinkcellzi9Elq1U.ESmVN5tZzNBGw" localSheetId="4" hidden="1">#REF!</definedName>
    <definedName name="___thinkcellzi9Elq1U.ESmVN5tZzNBGw" localSheetId="10" hidden="1">#REF!</definedName>
    <definedName name="___thinkcellzi9Elq1U.ESmVN5tZzNBGw" localSheetId="13" hidden="1">#REF!</definedName>
    <definedName name="___thinkcellzi9Elq1U.ESmVN5tZzNBGw" localSheetId="3" hidden="1">#REF!</definedName>
    <definedName name="___thinkcellzi9Elq1U.ESmVN5tZzNBGw" localSheetId="2" hidden="1">#REF!</definedName>
    <definedName name="___thinkcellzi9Elq1U.ESmVN5tZzNBGw" hidden="1">#REF!</definedName>
    <definedName name="_AMD1">#REF!</definedName>
    <definedName name="_xlnm._FilterDatabase" localSheetId="5" hidden="1">'Action Log'!$C$6:$K$38</definedName>
    <definedName name="_xlnm._FilterDatabase" localSheetId="15" hidden="1">'Critical Path Activities'!$B$6:$J$6</definedName>
    <definedName name="_xlnm._FilterDatabase" localSheetId="8" hidden="1">'People KT Readiness'!$B$7:$AJ$31</definedName>
    <definedName name="_xlnm._FilterDatabase" localSheetId="4" hidden="1">'Project Plan'!$A$12:$R$143</definedName>
    <definedName name="_xlnm._FilterDatabase" localSheetId="6" hidden="1">'Risk and Mitigation'!$C$7:$O$13</definedName>
    <definedName name="_no1" localSheetId="14">'[1]INPUT - Transition Resources'!#REF!</definedName>
    <definedName name="_no1" localSheetId="8">'[2]INPUT - Transition Resources'!#REF!</definedName>
    <definedName name="_no1" localSheetId="7">'[2]INPUT - Transition Resources'!#REF!</definedName>
    <definedName name="_no1" localSheetId="10">'[1]INPUT - Transition Resources'!#REF!</definedName>
    <definedName name="_no1" localSheetId="13">'[1]INPUT - Transition Resources'!#REF!</definedName>
    <definedName name="_no1">'[1]INPUT - Transition Resources'!#REF!</definedName>
    <definedName name="_Order1" hidden="1">255</definedName>
    <definedName name="_Order2" hidden="1">255</definedName>
    <definedName name="_tag1">'[3]INPUT - Model Structure'!$E$6:$E$20</definedName>
    <definedName name="_tag2">'[3]INPUT - Model Structure'!$F$6:$F$20</definedName>
    <definedName name="_tag3">'[3]INPUT - Model Structure'!$G$6:$G$20</definedName>
    <definedName name="_z1" localSheetId="8">[4]PROP_95!$W$4:$W$5</definedName>
    <definedName name="_z1" localSheetId="7">[4]PROP_95!$W$4:$W$5</definedName>
    <definedName name="_z1">[5]PROP_95!$W$4:$W$5</definedName>
    <definedName name="_z2" localSheetId="8">[4]PROP_95!$AA$4:$AA$5</definedName>
    <definedName name="_z2" localSheetId="7">[4]PROP_95!$AA$4:$AA$5</definedName>
    <definedName name="_z2">[5]PROP_95!$AA$4:$AA$5</definedName>
    <definedName name="a" localSheetId="14">#REF!</definedName>
    <definedName name="a" localSheetId="8">#REF!</definedName>
    <definedName name="a" localSheetId="7">#REF!</definedName>
    <definedName name="a" localSheetId="10">#REF!</definedName>
    <definedName name="a" localSheetId="13">#REF!</definedName>
    <definedName name="a">#REF!</definedName>
    <definedName name="A_C16_4.1M_C" localSheetId="14">#REF!</definedName>
    <definedName name="A_C16_4.1M_C" localSheetId="8">#REF!</definedName>
    <definedName name="A_C16_4.1M_C" localSheetId="7">#REF!</definedName>
    <definedName name="A_C16_4.1M_C" localSheetId="10">#REF!</definedName>
    <definedName name="A_C16_4.1M_C" localSheetId="13">#REF!</definedName>
    <definedName name="A_C16_4.1M_C">#REF!</definedName>
    <definedName name="A_C16_4.5M_C" localSheetId="14">#REF!</definedName>
    <definedName name="A_C16_4.5M_C" localSheetId="8">#REF!</definedName>
    <definedName name="A_C16_4.5M_C" localSheetId="7">#REF!</definedName>
    <definedName name="A_C16_4.5M_C" localSheetId="10">#REF!</definedName>
    <definedName name="A_C16_4.5M_C" localSheetId="13">#REF!</definedName>
    <definedName name="A_C16_4.5M_C">#REF!</definedName>
    <definedName name="A_C16_4.5VAN" localSheetId="14">#REF!</definedName>
    <definedName name="A_C16_4.5VAN" localSheetId="8">#REF!</definedName>
    <definedName name="A_C16_4.5VAN" localSheetId="7">#REF!</definedName>
    <definedName name="A_C16_4.5VAN" localSheetId="10">#REF!</definedName>
    <definedName name="A_C16_4.5VAN" localSheetId="13">#REF!</definedName>
    <definedName name="A_C16_4.5VAN">#REF!</definedName>
    <definedName name="A_C17_6.1M_C" localSheetId="14">#REF!</definedName>
    <definedName name="A_C17_6.1M_C" localSheetId="8">#REF!</definedName>
    <definedName name="A_C17_6.1M_C" localSheetId="7">#REF!</definedName>
    <definedName name="A_C17_6.1M_C" localSheetId="10">#REF!</definedName>
    <definedName name="A_C17_6.1M_C" localSheetId="13">#REF!</definedName>
    <definedName name="A_C17_6.1M_C">#REF!</definedName>
    <definedName name="A_C17_6.5M_C" localSheetId="14">#REF!</definedName>
    <definedName name="A_C17_6.5M_C" localSheetId="8">#REF!</definedName>
    <definedName name="A_C17_6.5M_C" localSheetId="7">#REF!</definedName>
    <definedName name="A_C17_6.5M_C" localSheetId="10">#REF!</definedName>
    <definedName name="A_C17_6.5M_C" localSheetId="13">#REF!</definedName>
    <definedName name="A_C17_6.5M_C">#REF!</definedName>
    <definedName name="A_C17_6.5VAN" localSheetId="14">#REF!</definedName>
    <definedName name="A_C17_6.5VAN" localSheetId="8">#REF!</definedName>
    <definedName name="A_C17_6.5VAN" localSheetId="7">#REF!</definedName>
    <definedName name="A_C17_6.5VAN" localSheetId="10">#REF!</definedName>
    <definedName name="A_C17_6.5VAN" localSheetId="13">#REF!</definedName>
    <definedName name="A_C17_6.5VAN">#REF!</definedName>
    <definedName name="A_C30_8_J_" localSheetId="14">#REF!</definedName>
    <definedName name="A_C30_8_J_" localSheetId="8">#REF!</definedName>
    <definedName name="A_C30_8_J_" localSheetId="7">#REF!</definedName>
    <definedName name="A_C30_8_J_" localSheetId="10">#REF!</definedName>
    <definedName name="A_C30_8_J_" localSheetId="13">#REF!</definedName>
    <definedName name="A_C30_8_J_">#REF!</definedName>
    <definedName name="A_COM" localSheetId="14">#REF!</definedName>
    <definedName name="A_COM" localSheetId="8">#REF!</definedName>
    <definedName name="A_COM" localSheetId="7">#REF!</definedName>
    <definedName name="A_COM" localSheetId="10">#REF!</definedName>
    <definedName name="A_COM" localSheetId="13">#REF!</definedName>
    <definedName name="A_COM">#REF!</definedName>
    <definedName name="A_CPAO" localSheetId="14">#REF!</definedName>
    <definedName name="A_CPAO" localSheetId="8">#REF!</definedName>
    <definedName name="A_CPAO" localSheetId="7">#REF!</definedName>
    <definedName name="A_CPAO" localSheetId="10">#REF!</definedName>
    <definedName name="A_CPAO" localSheetId="13">#REF!</definedName>
    <definedName name="A_CPAO">#REF!</definedName>
    <definedName name="A_CTOOLS" localSheetId="14">#REF!</definedName>
    <definedName name="A_CTOOLS" localSheetId="8">#REF!</definedName>
    <definedName name="A_CTOOLS" localSheetId="7">#REF!</definedName>
    <definedName name="A_CTOOLS" localSheetId="10">#REF!</definedName>
    <definedName name="A_CTOOLS" localSheetId="13">#REF!</definedName>
    <definedName name="A_CTOOLS">#REF!</definedName>
    <definedName name="aa" localSheetId="14">#REF!</definedName>
    <definedName name="aa" localSheetId="8">#REF!</definedName>
    <definedName name="aa" localSheetId="7">#REF!</definedName>
    <definedName name="aa" localSheetId="10">#REF!</definedName>
    <definedName name="aa" localSheetId="13">#REF!</definedName>
    <definedName name="aa">#REF!</definedName>
    <definedName name="abc" localSheetId="14">#REF!</definedName>
    <definedName name="abc" localSheetId="8">#REF!</definedName>
    <definedName name="abc" localSheetId="7">#REF!</definedName>
    <definedName name="abc" localSheetId="10">#REF!</definedName>
    <definedName name="abc" localSheetId="13">#REF!</definedName>
    <definedName name="abc">#REF!</definedName>
    <definedName name="abchgvasdikhjbasdv" hidden="1">#REF!</definedName>
    <definedName name="AccountingType" localSheetId="14">'[6]Drop Down Lists'!#REF!</definedName>
    <definedName name="AccountingType" localSheetId="8">'[7]Drop Down Lists'!#REF!</definedName>
    <definedName name="AccountingType" localSheetId="7">'[7]Drop Down Lists'!#REF!</definedName>
    <definedName name="AccountingType" localSheetId="10">'[6]Drop Down Lists'!#REF!</definedName>
    <definedName name="AccountingType" localSheetId="13">'[6]Drop Down Lists'!#REF!</definedName>
    <definedName name="AccountingType">'[6]Drop Down Lists'!#REF!</definedName>
    <definedName name="Activities" localSheetId="14">#REF!</definedName>
    <definedName name="Activities" localSheetId="8">#REF!</definedName>
    <definedName name="Activities" localSheetId="7">#REF!</definedName>
    <definedName name="Activities" localSheetId="10">#REF!</definedName>
    <definedName name="Activities" localSheetId="13">#REF!</definedName>
    <definedName name="Activities">#REF!</definedName>
    <definedName name="Activities2" localSheetId="14">#REF!</definedName>
    <definedName name="Activities2" localSheetId="8">#REF!</definedName>
    <definedName name="Activities2" localSheetId="7">#REF!</definedName>
    <definedName name="Activities2" localSheetId="10">#REF!</definedName>
    <definedName name="Activities2" localSheetId="13">#REF!</definedName>
    <definedName name="Activities2">#REF!</definedName>
    <definedName name="Actual" localSheetId="19">(PeriodInActual*(#REF!&gt;0))*PeriodInPlan</definedName>
    <definedName name="Actual" localSheetId="14">('Nesting &amp; Ramp'!PeriodInActual*(#REF!&gt;0))*'Nesting &amp; Ramp'!PeriodInPlan</definedName>
    <definedName name="Actual" localSheetId="8">('People KT Readiness'!PeriodInActual*(#REF!&gt;0))*'People KT Readiness'!PeriodInPlan</definedName>
    <definedName name="Actual" localSheetId="7">('Process Training Update Project'!PeriodInActual*(#REF!&gt;0))*'Process Training Update Project'!PeriodInPlan</definedName>
    <definedName name="Actual" localSheetId="10">('Ramp Up Plan'!PeriodInActual*(#REF!&gt;0))*'Ramp Up Plan'!PeriodInPlan</definedName>
    <definedName name="Actual" localSheetId="13">('Training Q&amp;A Offshore KT'!PeriodInActual*(#REF!&gt;0))*'Training Q&amp;A Offshore KT'!PeriodInPlan</definedName>
    <definedName name="Actual">(PeriodInActual*(#REF!&gt;0))*PeriodInPlan</definedName>
    <definedName name="ActualBeyond" localSheetId="19">PeriodInActual*(#REF!&gt;0)</definedName>
    <definedName name="ActualBeyond" localSheetId="14">'Nesting &amp; Ramp'!PeriodInActual*(#REF!&gt;0)</definedName>
    <definedName name="ActualBeyond" localSheetId="8">'People KT Readiness'!PeriodInActual*(#REF!&gt;0)</definedName>
    <definedName name="ActualBeyond" localSheetId="7">'Process Training Update Project'!PeriodInActual*(#REF!&gt;0)</definedName>
    <definedName name="ActualBeyond" localSheetId="10">'Ramp Up Plan'!PeriodInActual*(#REF!&gt;0)</definedName>
    <definedName name="ActualBeyond" localSheetId="13">'Training Q&amp;A Offshore KT'!PeriodInActual*(#REF!&gt;0)</definedName>
    <definedName name="ActualBeyond">PeriodInActual*(#REF!&gt;0)</definedName>
    <definedName name="adgr">#REF!</definedName>
    <definedName name="Admin" localSheetId="14">'[8]F&amp;A-General Ledger'!#REF!</definedName>
    <definedName name="Admin" localSheetId="8">'[9]F&amp;A-General Ledger'!#REF!</definedName>
    <definedName name="Admin" localSheetId="7">'[9]F&amp;A-General Ledger'!#REF!</definedName>
    <definedName name="Admin" localSheetId="10">'[8]F&amp;A-General Ledger'!#REF!</definedName>
    <definedName name="Admin" localSheetId="13">'[8]F&amp;A-General Ledger'!#REF!</definedName>
    <definedName name="Admin">'[8]F&amp;A-General Ledger'!#REF!</definedName>
    <definedName name="AMD">#REF!</definedName>
    <definedName name="AMLIST" localSheetId="8">'[10]Info Staff Lists'!$B$18:$B$21</definedName>
    <definedName name="AMLIST" localSheetId="7">'[10]Info Staff Lists'!$B$18:$B$21</definedName>
    <definedName name="AMLIST">'[11]Info Staff Lists'!$B$18:$B$21</definedName>
    <definedName name="Amount" localSheetId="14">#REF!</definedName>
    <definedName name="Amount" localSheetId="8">#REF!</definedName>
    <definedName name="Amount" localSheetId="7">#REF!</definedName>
    <definedName name="Amount" localSheetId="10">#REF!</definedName>
    <definedName name="Amount" localSheetId="13">#REF!</definedName>
    <definedName name="Amount">#REF!</definedName>
    <definedName name="apdays" localSheetId="8">'[12]INPUT - Global Variables'!$E$195</definedName>
    <definedName name="apdays" localSheetId="7">'[12]INPUT - Global Variables'!$E$195</definedName>
    <definedName name="apdays">'[13]INPUT - Global Variables'!$E$195</definedName>
    <definedName name="Approvers">[14]Applications!$A$1:$A$304</definedName>
    <definedName name="ArchiveCategory" localSheetId="14">#REF!</definedName>
    <definedName name="ArchiveCategory" localSheetId="8">#REF!</definedName>
    <definedName name="ArchiveCategory" localSheetId="7">#REF!</definedName>
    <definedName name="ArchiveCategory" localSheetId="10">#REF!</definedName>
    <definedName name="ArchiveCategory" localSheetId="13">#REF!</definedName>
    <definedName name="ArchiveCategory">#REF!</definedName>
    <definedName name="ArchiveDate" localSheetId="14">#REF!</definedName>
    <definedName name="ArchiveDate" localSheetId="8">#REF!</definedName>
    <definedName name="ArchiveDate" localSheetId="7">#REF!</definedName>
    <definedName name="ArchiveDate" localSheetId="10">#REF!</definedName>
    <definedName name="ArchiveDate" localSheetId="13">#REF!</definedName>
    <definedName name="ArchiveDate">#REF!</definedName>
    <definedName name="ArchiveFilter" localSheetId="14">#REF!</definedName>
    <definedName name="ArchiveFilter" localSheetId="8">#REF!</definedName>
    <definedName name="ArchiveFilter" localSheetId="7">#REF!</definedName>
    <definedName name="ArchiveFilter" localSheetId="10">#REF!</definedName>
    <definedName name="ArchiveFilter" localSheetId="13">#REF!</definedName>
    <definedName name="ArchiveFilter">#REF!</definedName>
    <definedName name="ArchiveLoginUser" localSheetId="14">#REF!</definedName>
    <definedName name="ArchiveLoginUser" localSheetId="8">#REF!</definedName>
    <definedName name="ArchiveLoginUser" localSheetId="7">#REF!</definedName>
    <definedName name="ArchiveLoginUser" localSheetId="10">#REF!</definedName>
    <definedName name="ArchiveLoginUser" localSheetId="13">#REF!</definedName>
    <definedName name="ArchiveLoginUser">#REF!</definedName>
    <definedName name="ArchiveStatus" localSheetId="14">#REF!</definedName>
    <definedName name="ArchiveStatus" localSheetId="8">#REF!</definedName>
    <definedName name="ArchiveStatus" localSheetId="7">#REF!</definedName>
    <definedName name="ArchiveStatus" localSheetId="10">#REF!</definedName>
    <definedName name="ArchiveStatus" localSheetId="13">#REF!</definedName>
    <definedName name="ArchiveStatus">#REF!</definedName>
    <definedName name="ardays" localSheetId="8">'[12]INPUT - Global Variables'!$E$194</definedName>
    <definedName name="ardays" localSheetId="7">'[12]INPUT - Global Variables'!$E$194</definedName>
    <definedName name="ardays">'[13]INPUT - Global Variables'!$E$194</definedName>
    <definedName name="asdascdcvaswdv" hidden="1">#REF!</definedName>
    <definedName name="asdvasdgasdvgasdfv" hidden="1">#REF!</definedName>
    <definedName name="asfdvzadczcvdaerfaw" hidden="1">#REF!</definedName>
    <definedName name="Assumptions" localSheetId="8">'[15]Checklist&amp;assum'!$A$1</definedName>
    <definedName name="Assumptions" localSheetId="7">'[15]Checklist&amp;assum'!$A$1</definedName>
    <definedName name="Assumptions">'[16]Checklist&amp;assum'!$A$1</definedName>
    <definedName name="Attendance">'[17]Trainee Attendance'!$J$3:$J$11</definedName>
    <definedName name="Auto_stuff_check" localSheetId="14">#REF!</definedName>
    <definedName name="Auto_stuff_check" localSheetId="8">#REF!</definedName>
    <definedName name="Auto_stuff_check" localSheetId="7">#REF!</definedName>
    <definedName name="Auto_stuff_check" localSheetId="10">#REF!</definedName>
    <definedName name="Auto_stuff_check" localSheetId="13">#REF!</definedName>
    <definedName name="Auto_stuff_check">#REF!</definedName>
    <definedName name="autooption">#REF!</definedName>
    <definedName name="basecurrDPR" localSheetId="8">'[12]INPUT - Capital Expenditures'!$J$61:$J$102</definedName>
    <definedName name="basecurrDPR" localSheetId="7">'[12]INPUT - Capital Expenditures'!$J$61:$J$102</definedName>
    <definedName name="basecurrDPR">'[13]INPUT - Capital Expenditures'!$J$61:$J$102</definedName>
    <definedName name="basecurrFTE" localSheetId="8">'[12]INPUT - Staffing Plan'!$M$9:$M$204</definedName>
    <definedName name="basecurrFTE" localSheetId="7">'[12]INPUT - Staffing Plan'!$M$9:$M$204</definedName>
    <definedName name="basecurrFTE">'[13]INPUT - Staffing Plan'!$M$9:$M$204</definedName>
    <definedName name="basecurrOTH" localSheetId="8">'[12]INPUT - Other Expenses'!$K$9:$K$201</definedName>
    <definedName name="basecurrOTH" localSheetId="7">'[12]INPUT - Other Expenses'!$K$9:$K$201</definedName>
    <definedName name="basecurrOTH">'[13]INPUT - Other Expenses'!$K$9:$K$201</definedName>
    <definedName name="Baseline" localSheetId="14">#REF!</definedName>
    <definedName name="Baseline" localSheetId="8">#REF!</definedName>
    <definedName name="Baseline" localSheetId="7">#REF!</definedName>
    <definedName name="Baseline" localSheetId="10">#REF!</definedName>
    <definedName name="Baseline" localSheetId="13">#REF!</definedName>
    <definedName name="Baseline">#REF!</definedName>
    <definedName name="BaselineCountry" localSheetId="8">'[18]Drop Down Lists'!$B$8:$B$31</definedName>
    <definedName name="BaselineCountry" localSheetId="7">'[18]Drop Down Lists'!$B$8:$B$31</definedName>
    <definedName name="BaselineCountry">'[19]Drop Down Lists'!$B$8:$B$31</definedName>
    <definedName name="Batch_print_check" localSheetId="14">#REF!</definedName>
    <definedName name="Batch_print_check" localSheetId="8">#REF!</definedName>
    <definedName name="Batch_print_check" localSheetId="7">#REF!</definedName>
    <definedName name="Batch_print_check" localSheetId="10">#REF!</definedName>
    <definedName name="Batch_print_check" localSheetId="13">#REF!</definedName>
    <definedName name="Batch_print_check">#REF!</definedName>
    <definedName name="Benefits" localSheetId="14">'[8]F&amp;A-General Ledger'!#REF!</definedName>
    <definedName name="Benefits" localSheetId="8">'[9]F&amp;A-General Ledger'!#REF!</definedName>
    <definedName name="Benefits" localSheetId="7">'[9]F&amp;A-General Ledger'!#REF!</definedName>
    <definedName name="Benefits" localSheetId="10">'[8]F&amp;A-General Ledger'!#REF!</definedName>
    <definedName name="Benefits" localSheetId="13">'[8]F&amp;A-General Ledger'!#REF!</definedName>
    <definedName name="Benefits">'[8]F&amp;A-General Ledger'!#REF!</definedName>
    <definedName name="BIGMATRIX" localSheetId="14">#REF!</definedName>
    <definedName name="BIGMATRIX" localSheetId="8">#REF!</definedName>
    <definedName name="BIGMATRIX" localSheetId="7">#REF!</definedName>
    <definedName name="BIGMATRIX" localSheetId="10">#REF!</definedName>
    <definedName name="BIGMATRIX" localSheetId="13">#REF!</definedName>
    <definedName name="BIGMATRIX">#REF!</definedName>
    <definedName name="bmkProcessTeam" localSheetId="14">#REF!</definedName>
    <definedName name="bmkProcessTeam" localSheetId="8">#REF!</definedName>
    <definedName name="bmkProcessTeam" localSheetId="7">#REF!</definedName>
    <definedName name="bmkProcessTeam" localSheetId="10">#REF!</definedName>
    <definedName name="bmkProcessTeam" localSheetId="13">#REF!</definedName>
    <definedName name="bmkProcessTeam">#REF!</definedName>
    <definedName name="BMWBenchmarks" localSheetId="14">#REF!</definedName>
    <definedName name="BMWBenchmarks" localSheetId="8">#REF!</definedName>
    <definedName name="BMWBenchmarks" localSheetId="7">#REF!</definedName>
    <definedName name="BMWBenchmarks" localSheetId="10">#REF!</definedName>
    <definedName name="BMWBenchmarks" localSheetId="13">#REF!</definedName>
    <definedName name="BMWBenchmarks">#REF!</definedName>
    <definedName name="Brightviewrecruit" localSheetId="14">#REF!</definedName>
    <definedName name="Brightviewrecruit" localSheetId="8">#REF!</definedName>
    <definedName name="Brightviewrecruit" localSheetId="7">#REF!</definedName>
    <definedName name="Brightviewrecruit" localSheetId="10">#REF!</definedName>
    <definedName name="Brightviewrecruit" localSheetId="13">#REF!</definedName>
    <definedName name="Brightviewrecruit">#REF!</definedName>
    <definedName name="BU" localSheetId="14">#REF!</definedName>
    <definedName name="BU" localSheetId="8">#REF!</definedName>
    <definedName name="BU" localSheetId="7">#REF!</definedName>
    <definedName name="BU" localSheetId="10">#REF!</definedName>
    <definedName name="BU" localSheetId="13">#REF!</definedName>
    <definedName name="BU">#REF!</definedName>
    <definedName name="BVFAC" localSheetId="14">#REF!</definedName>
    <definedName name="BVFAC" localSheetId="8">#REF!</definedName>
    <definedName name="BVFAC" localSheetId="7">#REF!</definedName>
    <definedName name="BVFAC" localSheetId="10">#REF!</definedName>
    <definedName name="BVFAC" localSheetId="13">#REF!</definedName>
    <definedName name="BVFAC">#REF!</definedName>
    <definedName name="BVRECRUIT" localSheetId="14">#REF!</definedName>
    <definedName name="BVRECRUIT" localSheetId="8">#REF!</definedName>
    <definedName name="BVRECRUIT" localSheetId="7">#REF!</definedName>
    <definedName name="BVRECRUIT" localSheetId="10">#REF!</definedName>
    <definedName name="BVRECRUIT" localSheetId="13">#REF!</definedName>
    <definedName name="BVRECRUIT">#REF!</definedName>
    <definedName name="BVTECH" localSheetId="14">#REF!</definedName>
    <definedName name="BVTECH" localSheetId="8">#REF!</definedName>
    <definedName name="BVTECH" localSheetId="7">#REF!</definedName>
    <definedName name="BVTECH" localSheetId="10">#REF!</definedName>
    <definedName name="BVTECH" localSheetId="13">#REF!</definedName>
    <definedName name="BVTECH">#REF!</definedName>
    <definedName name="BVTRAIN" localSheetId="14">#REF!</definedName>
    <definedName name="BVTRAIN" localSheetId="8">#REF!</definedName>
    <definedName name="BVTRAIN" localSheetId="7">#REF!</definedName>
    <definedName name="BVTRAIN" localSheetId="10">#REF!</definedName>
    <definedName name="BVTRAIN" localSheetId="13">#REF!</definedName>
    <definedName name="BVTRAIN">#REF!</definedName>
    <definedName name="BY_ASSUMED" localSheetId="14">#REF!</definedName>
    <definedName name="BY_ASSUMED" localSheetId="8">#REF!</definedName>
    <definedName name="BY_ASSUMED" localSheetId="7">#REF!</definedName>
    <definedName name="BY_ASSUMED" localSheetId="10">#REF!</definedName>
    <definedName name="BY_ASSUMED" localSheetId="13">#REF!</definedName>
    <definedName name="BY_ASSUMED">#REF!</definedName>
    <definedName name="BY_PT" localSheetId="14">#REF!</definedName>
    <definedName name="BY_PT" localSheetId="8">#REF!</definedName>
    <definedName name="BY_PT" localSheetId="7">#REF!</definedName>
    <definedName name="BY_PT" localSheetId="10">#REF!</definedName>
    <definedName name="BY_PT" localSheetId="13">#REF!</definedName>
    <definedName name="BY_PT">#REF!</definedName>
    <definedName name="BY_RETAIN" localSheetId="14">#REF!</definedName>
    <definedName name="BY_RETAIN" localSheetId="8">#REF!</definedName>
    <definedName name="BY_RETAIN" localSheetId="7">#REF!</definedName>
    <definedName name="BY_RETAIN" localSheetId="10">#REF!</definedName>
    <definedName name="BY_RETAIN" localSheetId="13">#REF!</definedName>
    <definedName name="BY_RETAIN">#REF!</definedName>
    <definedName name="BY_Total" localSheetId="14">#REF!</definedName>
    <definedName name="BY_Total" localSheetId="8">#REF!</definedName>
    <definedName name="BY_Total" localSheetId="7">#REF!</definedName>
    <definedName name="BY_Total" localSheetId="10">#REF!</definedName>
    <definedName name="BY_Total" localSheetId="13">#REF!</definedName>
    <definedName name="BY_Total">#REF!</definedName>
    <definedName name="Calls_per_ee" localSheetId="14">#REF!</definedName>
    <definedName name="Calls_per_ee" localSheetId="8">#REF!</definedName>
    <definedName name="Calls_per_ee" localSheetId="7">#REF!</definedName>
    <definedName name="Calls_per_ee" localSheetId="10">#REF!</definedName>
    <definedName name="Calls_per_ee" localSheetId="13">#REF!</definedName>
    <definedName name="Calls_per_ee">#REF!</definedName>
    <definedName name="Categories">[20]Lookups!$P$8:$P$18</definedName>
    <definedName name="Category" localSheetId="14">#REF!</definedName>
    <definedName name="Category" localSheetId="8">#REF!</definedName>
    <definedName name="Category" localSheetId="7">#REF!</definedName>
    <definedName name="Category" localSheetId="10">#REF!</definedName>
    <definedName name="Category" localSheetId="13">#REF!</definedName>
    <definedName name="Category">#REF!</definedName>
    <definedName name="catOTH" localSheetId="8">'[12]INPUT - Other Expenses'!$J$9:$J$201</definedName>
    <definedName name="catOTH" localSheetId="7">'[12]INPUT - Other Expenses'!$J$9:$J$201</definedName>
    <definedName name="catOTH">'[13]INPUT - Other Expenses'!$J$9:$J$201</definedName>
    <definedName name="CC" localSheetId="14">#REF!</definedName>
    <definedName name="CC" localSheetId="8">#REF!</definedName>
    <definedName name="CC" localSheetId="7">#REF!</definedName>
    <definedName name="CC" localSheetId="10">#REF!</definedName>
    <definedName name="CC" localSheetId="13">#REF!</definedName>
    <definedName name="CC">#REF!</definedName>
    <definedName name="CCLIST" localSheetId="8">[15]Lists!$B$6:$B$18</definedName>
    <definedName name="CCLIST" localSheetId="7">[15]Lists!$B$6:$B$18</definedName>
    <definedName name="CCLIST">[16]Lists!$B$6:$B$18</definedName>
    <definedName name="CCRUNLIST" localSheetId="8">[15]Lists!$B$6:$B$11</definedName>
    <definedName name="CCRUNLIST" localSheetId="7">[15]Lists!$B$6:$B$11</definedName>
    <definedName name="CCRUNLIST">[16]Lists!$B$6:$B$11</definedName>
    <definedName name="CCTRANLIST" localSheetId="8">[15]Lists!$B$13:$B$18</definedName>
    <definedName name="CCTRANLIST" localSheetId="7">[15]Lists!$B$13:$B$18</definedName>
    <definedName name="CCTRANLIST">[16]Lists!$B$13:$B$18</definedName>
    <definedName name="ChangeCell" localSheetId="14">'[21]Headcount Statistics'!#REF!</definedName>
    <definedName name="ChangeCell" localSheetId="8">'[22]Headcount Statistics'!#REF!</definedName>
    <definedName name="ChangeCell" localSheetId="7">'[22]Headcount Statistics'!#REF!</definedName>
    <definedName name="ChangeCell" localSheetId="10">'[21]Headcount Statistics'!#REF!</definedName>
    <definedName name="ChangeCell" localSheetId="13">'[21]Headcount Statistics'!#REF!</definedName>
    <definedName name="ChangeCell">'[21]Headcount Statistics'!#REF!</definedName>
    <definedName name="Check_stock" localSheetId="14">#REF!</definedName>
    <definedName name="Check_stock" localSheetId="8">#REF!</definedName>
    <definedName name="Check_stock" localSheetId="7">#REF!</definedName>
    <definedName name="Check_stock" localSheetId="10">#REF!</definedName>
    <definedName name="Check_stock" localSheetId="13">#REF!</definedName>
    <definedName name="Check_stock">#REF!</definedName>
    <definedName name="Clerical1" localSheetId="14">#REF!</definedName>
    <definedName name="Clerical1" localSheetId="8">#REF!</definedName>
    <definedName name="Clerical1" localSheetId="7">#REF!</definedName>
    <definedName name="Clerical1" localSheetId="10">#REF!</definedName>
    <definedName name="Clerical1" localSheetId="13">#REF!</definedName>
    <definedName name="Clerical1">#REF!</definedName>
    <definedName name="Clerical2" localSheetId="14">#REF!</definedName>
    <definedName name="Clerical2" localSheetId="8">#REF!</definedName>
    <definedName name="Clerical2" localSheetId="7">#REF!</definedName>
    <definedName name="Clerical2" localSheetId="10">#REF!</definedName>
    <definedName name="Clerical2" localSheetId="13">#REF!</definedName>
    <definedName name="Clerical2">#REF!</definedName>
    <definedName name="Clerical3" localSheetId="14">#REF!</definedName>
    <definedName name="Clerical3" localSheetId="8">#REF!</definedName>
    <definedName name="Clerical3" localSheetId="7">#REF!</definedName>
    <definedName name="Clerical3" localSheetId="10">#REF!</definedName>
    <definedName name="Clerical3" localSheetId="13">#REF!</definedName>
    <definedName name="Clerical3">#REF!</definedName>
    <definedName name="clientname" localSheetId="8">'[12]INPUT - Global Variables'!$E$7</definedName>
    <definedName name="clientname" localSheetId="7">'[12]INPUT - Global Variables'!$E$7</definedName>
    <definedName name="clientname">'[13]INPUT - Global Variables'!$E$7</definedName>
    <definedName name="closerpt">#N/A</definedName>
    <definedName name="cmpFTE" localSheetId="8">'[12]INPUT - Staffing Plan'!$Y$9:$Y$204</definedName>
    <definedName name="cmpFTE" localSheetId="7">'[12]INPUT - Staffing Plan'!$Y$9:$Y$204</definedName>
    <definedName name="cmpFTE">'[13]INPUT - Staffing Plan'!$Y$9:$Y$204</definedName>
    <definedName name="Code">[23]Attendance!$A$1:$A$546</definedName>
    <definedName name="COFAC" localSheetId="14">#REF!</definedName>
    <definedName name="COFAC" localSheetId="8">#REF!</definedName>
    <definedName name="COFAC" localSheetId="7">#REF!</definedName>
    <definedName name="COFAC" localSheetId="10">#REF!</definedName>
    <definedName name="COFAC" localSheetId="13">#REF!</definedName>
    <definedName name="COFAC">#REF!</definedName>
    <definedName name="COFAC1" localSheetId="14">#REF!</definedName>
    <definedName name="COFAC1" localSheetId="8">#REF!</definedName>
    <definedName name="COFAC1" localSheetId="7">#REF!</definedName>
    <definedName name="COFAC1" localSheetId="10">#REF!</definedName>
    <definedName name="COFAC1" localSheetId="13">#REF!</definedName>
    <definedName name="COFAC1">#REF!</definedName>
    <definedName name="COM" localSheetId="14">#REF!</definedName>
    <definedName name="COM" localSheetId="8">#REF!</definedName>
    <definedName name="COM" localSheetId="7">#REF!</definedName>
    <definedName name="COM" localSheetId="10">#REF!</definedName>
    <definedName name="COM" localSheetId="13">#REF!</definedName>
    <definedName name="COM">#REF!</definedName>
    <definedName name="Communication" localSheetId="14">'[8]F&amp;A-General Ledger'!#REF!</definedName>
    <definedName name="Communication" localSheetId="8">'[9]F&amp;A-General Ledger'!#REF!</definedName>
    <definedName name="Communication" localSheetId="7">'[9]F&amp;A-General Ledger'!#REF!</definedName>
    <definedName name="Communication" localSheetId="10">'[8]F&amp;A-General Ledger'!#REF!</definedName>
    <definedName name="Communication" localSheetId="13">'[8]F&amp;A-General Ledger'!#REF!</definedName>
    <definedName name="Communication">'[8]F&amp;A-General Ledger'!#REF!</definedName>
    <definedName name="Comp_Ops" localSheetId="14">#REF!</definedName>
    <definedName name="Comp_Ops" localSheetId="8">#REF!</definedName>
    <definedName name="Comp_Ops" localSheetId="7">#REF!</definedName>
    <definedName name="Comp_Ops" localSheetId="10">#REF!</definedName>
    <definedName name="Comp_Ops" localSheetId="13">#REF!</definedName>
    <definedName name="Comp_Ops">#REF!</definedName>
    <definedName name="compescalation" localSheetId="14">'[24]INPUT - Global Variables'!#REF!</definedName>
    <definedName name="compescalation" localSheetId="8">'[24]INPUT - Global Variables'!#REF!</definedName>
    <definedName name="compescalation" localSheetId="7">'[24]INPUT - Global Variables'!#REF!</definedName>
    <definedName name="compescalation" localSheetId="10">'[24]INPUT - Global Variables'!#REF!</definedName>
    <definedName name="compescalation" localSheetId="13">'[24]INPUT - Global Variables'!#REF!</definedName>
    <definedName name="compescalation">'[24]INPUT - Global Variables'!#REF!</definedName>
    <definedName name="compescalationdate" localSheetId="14">'[24]INPUT - Global Variables'!#REF!</definedName>
    <definedName name="compescalationdate" localSheetId="8">'[24]INPUT - Global Variables'!#REF!</definedName>
    <definedName name="compescalationdate" localSheetId="7">'[24]INPUT - Global Variables'!#REF!</definedName>
    <definedName name="compescalationdate" localSheetId="10">'[24]INPUT - Global Variables'!#REF!</definedName>
    <definedName name="compescalationdate" localSheetId="13">'[24]INPUT - Global Variables'!#REF!</definedName>
    <definedName name="compescalationdate">'[24]INPUT - Global Variables'!#REF!</definedName>
    <definedName name="computer" localSheetId="14">#REF!</definedName>
    <definedName name="computer" localSheetId="8">#REF!</definedName>
    <definedName name="computer" localSheetId="7">#REF!</definedName>
    <definedName name="computer" localSheetId="10">#REF!</definedName>
    <definedName name="computer" localSheetId="13">#REF!</definedName>
    <definedName name="computer">#REF!</definedName>
    <definedName name="ConfigurationBiDomain" localSheetId="14">#REF!</definedName>
    <definedName name="ConfigurationBiDomain" localSheetId="8">#REF!</definedName>
    <definedName name="ConfigurationBiDomain" localSheetId="7">#REF!</definedName>
    <definedName name="ConfigurationBiDomain" localSheetId="10">#REF!</definedName>
    <definedName name="ConfigurationBiDomain" localSheetId="13">#REF!</definedName>
    <definedName name="ConfigurationBiDomain">#REF!</definedName>
    <definedName name="ConfigurationRegion" localSheetId="14">#REF!</definedName>
    <definedName name="ConfigurationRegion" localSheetId="8">#REF!</definedName>
    <definedName name="ConfigurationRegion" localSheetId="7">#REF!</definedName>
    <definedName name="ConfigurationRegion" localSheetId="10">#REF!</definedName>
    <definedName name="ConfigurationRegion" localSheetId="13">#REF!</definedName>
    <definedName name="ConfigurationRegion">#REF!</definedName>
    <definedName name="ConfigurationSubRegion" localSheetId="14">#REF!</definedName>
    <definedName name="ConfigurationSubRegion" localSheetId="8">#REF!</definedName>
    <definedName name="ConfigurationSubRegion" localSheetId="7">#REF!</definedName>
    <definedName name="ConfigurationSubRegion" localSheetId="10">#REF!</definedName>
    <definedName name="ConfigurationSubRegion" localSheetId="13">#REF!</definedName>
    <definedName name="ConfigurationSubRegion">#REF!</definedName>
    <definedName name="ConfigurationType" localSheetId="14">#REF!</definedName>
    <definedName name="ConfigurationType" localSheetId="8">#REF!</definedName>
    <definedName name="ConfigurationType" localSheetId="7">#REF!</definedName>
    <definedName name="ConfigurationType" localSheetId="10">#REF!</definedName>
    <definedName name="ConfigurationType" localSheetId="13">#REF!</definedName>
    <definedName name="ConfigurationType">#REF!</definedName>
    <definedName name="ConfigurationYear" localSheetId="14">#REF!</definedName>
    <definedName name="ConfigurationYear" localSheetId="8">#REF!</definedName>
    <definedName name="ConfigurationYear" localSheetId="7">#REF!</definedName>
    <definedName name="ConfigurationYear" localSheetId="10">#REF!</definedName>
    <definedName name="ConfigurationYear" localSheetId="13">#REF!</definedName>
    <definedName name="ConfigurationYear">#REF!</definedName>
    <definedName name="ContractingRegions" localSheetId="8">'[12]CALCULATION - List Lookup'!$Z$1:$Z$13</definedName>
    <definedName name="ContractingRegions" localSheetId="7">'[12]CALCULATION - List Lookup'!$Z$1:$Z$13</definedName>
    <definedName name="ContractingRegions">'[13]CALCULATION - List Lookup'!$Z$1:$Z$13</definedName>
    <definedName name="ContractingRegionsCM" localSheetId="8">'[12]CALCULATION - List Lookup'!$AA$1:$AG$13</definedName>
    <definedName name="ContractingRegionsCM" localSheetId="7">'[12]CALCULATION - List Lookup'!$AA$1:$AG$13</definedName>
    <definedName name="ContractingRegionsCM">'[13]CALCULATION - List Lookup'!$AA$1:$AG$13</definedName>
    <definedName name="ContractingRegionsSline" localSheetId="8">'[12]CALCULATION - List Lookup'!$AA$14:$AG$14</definedName>
    <definedName name="ContractingRegionsSline" localSheetId="7">'[12]CALCULATION - List Lookup'!$AA$14:$AG$14</definedName>
    <definedName name="ContractingRegionsSline">'[13]CALCULATION - List Lookup'!$AA$14:$AG$14</definedName>
    <definedName name="Controller" localSheetId="14">#REF!</definedName>
    <definedName name="Controller" localSheetId="8">#REF!</definedName>
    <definedName name="Controller" localSheetId="7">#REF!</definedName>
    <definedName name="Controller" localSheetId="10">#REF!</definedName>
    <definedName name="Controller" localSheetId="13">#REF!</definedName>
    <definedName name="Controller">#REF!</definedName>
    <definedName name="COREC" localSheetId="14">#REF!</definedName>
    <definedName name="COREC" localSheetId="8">#REF!</definedName>
    <definedName name="COREC" localSheetId="7">#REF!</definedName>
    <definedName name="COREC" localSheetId="10">#REF!</definedName>
    <definedName name="COREC" localSheetId="13">#REF!</definedName>
    <definedName name="COREC">#REF!</definedName>
    <definedName name="costcategory" localSheetId="8">'[12]CALCULATION - List Lookup'!$C$1:$C$10</definedName>
    <definedName name="costcategory" localSheetId="7">'[12]CALCULATION - List Lookup'!$C$1:$C$10</definedName>
    <definedName name="costcategory">'[13]CALCULATION - List Lookup'!$C$1:$C$10</definedName>
    <definedName name="costescalation" localSheetId="14">'[24]INPUT - Global Variables'!#REF!</definedName>
    <definedName name="costescalation" localSheetId="8">'[24]INPUT - Global Variables'!#REF!</definedName>
    <definedName name="costescalation" localSheetId="7">'[24]INPUT - Global Variables'!#REF!</definedName>
    <definedName name="costescalation" localSheetId="10">'[24]INPUT - Global Variables'!#REF!</definedName>
    <definedName name="costescalation" localSheetId="13">'[24]INPUT - Global Variables'!#REF!</definedName>
    <definedName name="costescalation">'[24]INPUT - Global Variables'!#REF!</definedName>
    <definedName name="costescalationdate" localSheetId="14">'[24]INPUT - Global Variables'!#REF!</definedName>
    <definedName name="costescalationdate" localSheetId="8">'[24]INPUT - Global Variables'!#REF!</definedName>
    <definedName name="costescalationdate" localSheetId="7">'[24]INPUT - Global Variables'!#REF!</definedName>
    <definedName name="costescalationdate" localSheetId="10">'[24]INPUT - Global Variables'!#REF!</definedName>
    <definedName name="costescalationdate" localSheetId="13">'[24]INPUT - Global Variables'!#REF!</definedName>
    <definedName name="costescalationdate">'[24]INPUT - Global Variables'!#REF!</definedName>
    <definedName name="COSTPROD" localSheetId="8">'[15]Business parameters'!$G$67:$R$72</definedName>
    <definedName name="COSTPROD" localSheetId="7">'[15]Business parameters'!$G$67:$R$72</definedName>
    <definedName name="COSTPROD">'[16]Business parameters'!$G$67:$R$72</definedName>
    <definedName name="COSTPRODMON" localSheetId="8">'[15]Business parameters'!$S$67:$AQ$72</definedName>
    <definedName name="COSTPRODMON" localSheetId="7">'[15]Business parameters'!$S$67:$AQ$72</definedName>
    <definedName name="COSTPRODMON">'[16]Business parameters'!$S$67:$AQ$72</definedName>
    <definedName name="costtitle">'[25]Defined Lists'!$H$4:$H$18</definedName>
    <definedName name="costtype">'[25]Defined Lists'!$K$4:$K$18</definedName>
    <definedName name="COTECH" localSheetId="14">#REF!</definedName>
    <definedName name="COTECH" localSheetId="8">#REF!</definedName>
    <definedName name="COTECH" localSheetId="7">#REF!</definedName>
    <definedName name="COTECH" localSheetId="10">#REF!</definedName>
    <definedName name="COTECH" localSheetId="13">#REF!</definedName>
    <definedName name="COTECH">#REF!</definedName>
    <definedName name="COTRAIN" localSheetId="14">#REF!</definedName>
    <definedName name="COTRAIN" localSheetId="8">#REF!</definedName>
    <definedName name="COTRAIN" localSheetId="7">#REF!</definedName>
    <definedName name="COTRAIN" localSheetId="10">#REF!</definedName>
    <definedName name="COTRAIN" localSheetId="13">#REF!</definedName>
    <definedName name="COTRAIN">#REF!</definedName>
    <definedName name="Country" localSheetId="14">#REF!</definedName>
    <definedName name="Country" localSheetId="8">#REF!</definedName>
    <definedName name="Country" localSheetId="7">#REF!</definedName>
    <definedName name="Country" localSheetId="10">#REF!</definedName>
    <definedName name="Country" localSheetId="13">#REF!</definedName>
    <definedName name="Country">#REF!</definedName>
    <definedName name="crtFTE" localSheetId="8">'[12]INPUT - Staffing Plan'!$AA$9:$AA$204</definedName>
    <definedName name="crtFTE" localSheetId="7">'[12]INPUT - Staffing Plan'!$AA$9:$AA$204</definedName>
    <definedName name="crtFTE">'[13]INPUT - Staffing Plan'!$AA$9:$AA$204</definedName>
    <definedName name="crtFTERLTD" localSheetId="8">'[12]INPUT - FTE-Related Expenses'!$F$10:$F$290</definedName>
    <definedName name="crtFTERLTD" localSheetId="7">'[12]INPUT - FTE-Related Expenses'!$F$10:$F$290</definedName>
    <definedName name="crtFTERLTD">'[13]INPUT - FTE-Related Expenses'!$F$10:$F$290</definedName>
    <definedName name="crtOTH" localSheetId="8">'[12]INPUT - Other Expenses'!$M$9:$M$201</definedName>
    <definedName name="crtOTH" localSheetId="7">'[12]INPUT - Other Expenses'!$M$9:$M$201</definedName>
    <definedName name="crtOTH">'[13]INPUT - Other Expenses'!$M$9:$M$201</definedName>
    <definedName name="CubeFormula1ToPaste" localSheetId="14">#REF!</definedName>
    <definedName name="CubeFormula1ToPaste" localSheetId="8">#REF!</definedName>
    <definedName name="CubeFormula1ToPaste" localSheetId="7">#REF!</definedName>
    <definedName name="CubeFormula1ToPaste" localSheetId="10">#REF!</definedName>
    <definedName name="CubeFormula1ToPaste" localSheetId="13">#REF!</definedName>
    <definedName name="CubeFormula1ToPaste">#REF!</definedName>
    <definedName name="CULIST" localSheetId="8">[15]Lists!$B$23:$B$29</definedName>
    <definedName name="CULIST" localSheetId="7">[15]Lists!$B$23:$B$29</definedName>
    <definedName name="CULIST">[16]Lists!$B$23:$B$29</definedName>
    <definedName name="cur">[26]Menu!$C$28</definedName>
    <definedName name="currencies" localSheetId="8">'[27]General assumptions'!$B$14:$B$24</definedName>
    <definedName name="currencies" localSheetId="7">'[27]General assumptions'!$B$14:$B$24</definedName>
    <definedName name="currencies">'[28]General assumptions'!$B$14:$B$24</definedName>
    <definedName name="CURRENCY">[29]Menu!$C$28</definedName>
    <definedName name="Customer_Service" localSheetId="14">#REF!</definedName>
    <definedName name="Customer_Service" localSheetId="8">#REF!</definedName>
    <definedName name="Customer_Service" localSheetId="7">#REF!</definedName>
    <definedName name="Customer_Service" localSheetId="10">#REF!</definedName>
    <definedName name="Customer_Service" localSheetId="13">#REF!</definedName>
    <definedName name="Customer_Service">#REF!</definedName>
    <definedName name="data" localSheetId="8">[30]data!$B$4:$K$594</definedName>
    <definedName name="data" localSheetId="7">[30]data!$B$4:$K$594</definedName>
    <definedName name="data">[31]data!$B$4:$K$594</definedName>
    <definedName name="Data_Entry" localSheetId="14">#REF!</definedName>
    <definedName name="Data_Entry" localSheetId="8">#REF!</definedName>
    <definedName name="Data_Entry" localSheetId="7">#REF!</definedName>
    <definedName name="Data_Entry" localSheetId="10">#REF!</definedName>
    <definedName name="Data_Entry" localSheetId="13">#REF!</definedName>
    <definedName name="Data_Entry">#REF!</definedName>
    <definedName name="DataPart2" localSheetId="14">#REF!</definedName>
    <definedName name="DataPart2" localSheetId="8">#REF!</definedName>
    <definedName name="DataPart2" localSheetId="7">#REF!</definedName>
    <definedName name="DataPart2" localSheetId="10">#REF!</definedName>
    <definedName name="DataPart2" localSheetId="13">#REF!</definedName>
    <definedName name="DataPart2">#REF!</definedName>
    <definedName name="DataPart3" localSheetId="14">#REF!</definedName>
    <definedName name="DataPart3" localSheetId="8">#REF!</definedName>
    <definedName name="DataPart3" localSheetId="7">#REF!</definedName>
    <definedName name="DataPart3" localSheetId="10">#REF!</definedName>
    <definedName name="DataPart3" localSheetId="13">#REF!</definedName>
    <definedName name="DataPart3">#REF!</definedName>
    <definedName name="DataStart" localSheetId="14">#REF!</definedName>
    <definedName name="DataStart" localSheetId="8">#REF!</definedName>
    <definedName name="DataStart" localSheetId="7">#REF!</definedName>
    <definedName name="DataStart" localSheetId="10">#REF!</definedName>
    <definedName name="DataStart" localSheetId="13">#REF!</definedName>
    <definedName name="DataStart">#REF!</definedName>
    <definedName name="DataStartYTD" localSheetId="14">#REF!</definedName>
    <definedName name="DataStartYTD" localSheetId="8">#REF!</definedName>
    <definedName name="DataStartYTD" localSheetId="7">#REF!</definedName>
    <definedName name="DataStartYTD" localSheetId="10">#REF!</definedName>
    <definedName name="DataStartYTD" localSheetId="13">#REF!</definedName>
    <definedName name="DataStartYTD">#REF!</definedName>
    <definedName name="dealCurrency" localSheetId="8">'[12]INPUT - Global Variables'!$E$15</definedName>
    <definedName name="dealCurrency" localSheetId="7">'[12]INPUT - Global Variables'!$E$15</definedName>
    <definedName name="dealCurrency">'[13]INPUT - Global Variables'!$E$15</definedName>
    <definedName name="dealname" localSheetId="8">'[12]INPUT - Global Variables'!$E$8</definedName>
    <definedName name="dealname" localSheetId="7">'[12]INPUT - Global Variables'!$E$8</definedName>
    <definedName name="dealname">'[13]INPUT - Global Variables'!$E$8</definedName>
    <definedName name="dealterm" localSheetId="8">'[12]INPUT - Global Variables'!$E$10</definedName>
    <definedName name="dealterm" localSheetId="7">'[12]INPUT - Global Variables'!$E$10</definedName>
    <definedName name="dealterm">'[13]INPUT - Global Variables'!$E$10</definedName>
    <definedName name="dealView" localSheetId="8">'[12]INPUT - Global Variables'!$H$7</definedName>
    <definedName name="dealView" localSheetId="7">'[12]INPUT - Global Variables'!$H$7</definedName>
    <definedName name="dealView">'[13]INPUT - Global Variables'!$H$7</definedName>
    <definedName name="debtpercent" localSheetId="8">'[12]INPUT - Global Variables'!$E$182</definedName>
    <definedName name="debtpercent" localSheetId="7">'[12]INPUT - Global Variables'!$E$182</definedName>
    <definedName name="debtpercent">'[13]INPUT - Global Variables'!$E$182</definedName>
    <definedName name="DEF" localSheetId="14">#REF!</definedName>
    <definedName name="DEF" localSheetId="8">#REF!</definedName>
    <definedName name="DEF" localSheetId="7">#REF!</definedName>
    <definedName name="DEF" localSheetId="10">#REF!</definedName>
    <definedName name="DEF" localSheetId="13">#REF!</definedName>
    <definedName name="DEF">#REF!</definedName>
    <definedName name="DeliveryCentresKey" localSheetId="8">'[32]Delivery Centres'!$A$1:$A$4</definedName>
    <definedName name="DeliveryCentresKey" localSheetId="7">'[32]Delivery Centres'!$A$1:$A$4</definedName>
    <definedName name="DeliveryCentresKey">'[33]Delivery Centres'!$A$1:$A$4</definedName>
    <definedName name="deOTH" localSheetId="8">'[12]INPUT - Other Expenses'!$P$9:$P$201</definedName>
    <definedName name="deOTH" localSheetId="7">'[12]INPUT - Other Expenses'!$P$9:$P$201</definedName>
    <definedName name="deOTH">'[13]INPUT - Other Expenses'!$P$9:$P$201</definedName>
    <definedName name="destination2" localSheetId="14">[1]DATA!#REF!</definedName>
    <definedName name="destination2" localSheetId="8">[2]DATA!#REF!</definedName>
    <definedName name="destination2" localSheetId="7">[2]DATA!#REF!</definedName>
    <definedName name="destination2" localSheetId="10">[1]DATA!#REF!</definedName>
    <definedName name="destination2" localSheetId="13">[1]DATA!#REF!</definedName>
    <definedName name="destination2">[1]DATA!#REF!</definedName>
    <definedName name="destinations" localSheetId="8">[30]data!$B$4:$B$594</definedName>
    <definedName name="destinations" localSheetId="7">[30]data!$B$4:$B$594</definedName>
    <definedName name="destinations">[31]data!$B$4:$B$594</definedName>
    <definedName name="DHAMS" localSheetId="14">#REF!</definedName>
    <definedName name="DHAMS" localSheetId="8">#REF!</definedName>
    <definedName name="DHAMS" localSheetId="7">#REF!</definedName>
    <definedName name="DHAMS" localSheetId="10">#REF!</definedName>
    <definedName name="DHAMS" localSheetId="13">#REF!</definedName>
    <definedName name="DHAMS">#REF!</definedName>
    <definedName name="dirCmpFTE" localSheetId="14">'[34]INPUT - Staffing Plan'!#REF!</definedName>
    <definedName name="dirCmpFTE" localSheetId="8">'[35]INPUT - Staffing Plan'!#REF!</definedName>
    <definedName name="dirCmpFTE" localSheetId="7">'[35]INPUT - Staffing Plan'!#REF!</definedName>
    <definedName name="dirCmpFTE" localSheetId="10">'[34]INPUT - Staffing Plan'!#REF!</definedName>
    <definedName name="dirCmpFTE" localSheetId="13">'[34]INPUT - Staffing Plan'!#REF!</definedName>
    <definedName name="dirCmpFTE">'[34]INPUT - Staffing Plan'!#REF!</definedName>
    <definedName name="disabledSheets">COUNTIF('[36]CALCULATION - List Lookup'!$X$1:$X$31,"FALSE")</definedName>
    <definedName name="discountrate" localSheetId="8">'[12]INPUT - Global Variables'!$E$197</definedName>
    <definedName name="discountrate" localSheetId="7">'[12]INPUT - Global Variables'!$E$197</definedName>
    <definedName name="discountrate">'[13]INPUT - Global Variables'!$E$197</definedName>
    <definedName name="dividendpercent" localSheetId="8">'[12]INPUT - Global Variables'!$E$188</definedName>
    <definedName name="dividendpercent" localSheetId="7">'[12]INPUT - Global Variables'!$E$188</definedName>
    <definedName name="dividendpercent">'[13]INPUT - Global Variables'!$E$188</definedName>
    <definedName name="DIVISION_NAME">[37]CoverPage!$A$11</definedName>
    <definedName name="Ees_External" localSheetId="14">#REF!</definedName>
    <definedName name="Ees_External" localSheetId="8">#REF!</definedName>
    <definedName name="Ees_External" localSheetId="7">#REF!</definedName>
    <definedName name="Ees_External" localSheetId="10">#REF!</definedName>
    <definedName name="Ees_External" localSheetId="13">#REF!</definedName>
    <definedName name="Ees_External">#REF!</definedName>
    <definedName name="Ees_Internal" localSheetId="14">#REF!</definedName>
    <definedName name="Ees_Internal" localSheetId="8">#REF!</definedName>
    <definedName name="Ees_Internal" localSheetId="7">#REF!</definedName>
    <definedName name="Ees_Internal" localSheetId="10">#REF!</definedName>
    <definedName name="Ees_Internal" localSheetId="13">#REF!</definedName>
    <definedName name="Ees_Internal">#REF!</definedName>
    <definedName name="enddate" localSheetId="8">'[12]INPUT - Global Variables'!$J$9</definedName>
    <definedName name="enddate" localSheetId="7">'[12]INPUT - Global Variables'!$J$9</definedName>
    <definedName name="enddate">'[13]INPUT - Global Variables'!$J$9</definedName>
    <definedName name="ENDMONTH" localSheetId="14">#REF!</definedName>
    <definedName name="ENDMONTH" localSheetId="8">#REF!</definedName>
    <definedName name="ENDMONTH" localSheetId="7">#REF!</definedName>
    <definedName name="ENDMONTH" localSheetId="10">#REF!</definedName>
    <definedName name="ENDMONTH" localSheetId="13">#REF!</definedName>
    <definedName name="ENDMONTH">#REF!</definedName>
    <definedName name="Entity" localSheetId="8">'[38]Drop Down Lists'!$E$8:$E$31</definedName>
    <definedName name="Entity" localSheetId="7">'[38]Drop Down Lists'!$E$8:$E$31</definedName>
    <definedName name="Entity">'[39]Drop Down Lists'!$E$8:$E$31</definedName>
    <definedName name="equitypercent" localSheetId="8">'[12]INPUT - Global Variables'!$E$183</definedName>
    <definedName name="equitypercent" localSheetId="7">'[12]INPUT - Global Variables'!$E$183</definedName>
    <definedName name="equitypercent">'[13]INPUT - Global Variables'!$E$183</definedName>
    <definedName name="er" localSheetId="14">#REF!</definedName>
    <definedName name="er" localSheetId="8">#REF!</definedName>
    <definedName name="er" localSheetId="7">#REF!</definedName>
    <definedName name="er" localSheetId="10">#REF!</definedName>
    <definedName name="er" localSheetId="13">#REF!</definedName>
    <definedName name="er">#REF!</definedName>
    <definedName name="ERLIST" localSheetId="8">[15]Lists!$B$33:$B$39</definedName>
    <definedName name="ERLIST" localSheetId="7">[15]Lists!$B$33:$B$39</definedName>
    <definedName name="ERLIST">[16]Lists!$B$33:$B$39</definedName>
    <definedName name="ERTABLE" localSheetId="8">'[15]Economic parameters'!$C$11:$R$17</definedName>
    <definedName name="ERTABLE" localSheetId="7">'[15]Economic parameters'!$C$11:$R$17</definedName>
    <definedName name="ERTABLE">'[16]Economic parameters'!$C$11:$R$17</definedName>
    <definedName name="escalationdate" localSheetId="8">'[12]INPUT - Global Variables'!$E$111</definedName>
    <definedName name="escalationdate" localSheetId="7">'[12]INPUT - Global Variables'!$E$111</definedName>
    <definedName name="escalationdate">'[13]INPUT - Global Variables'!$E$111</definedName>
    <definedName name="escalationSources" localSheetId="8">'[12]INPUT - Global Variables'!$D$113:$D$127</definedName>
    <definedName name="escalationSources" localSheetId="7">'[12]INPUT - Global Variables'!$D$113:$D$127</definedName>
    <definedName name="escalationSources">'[13]INPUT - Global Variables'!$D$113:$D$127</definedName>
    <definedName name="exportIFRSView" localSheetId="14">#REF!</definedName>
    <definedName name="exportIFRSView" localSheetId="8">#REF!</definedName>
    <definedName name="exportIFRSView" localSheetId="7">#REF!</definedName>
    <definedName name="exportIFRSView" localSheetId="10">#REF!</definedName>
    <definedName name="exportIFRSView" localSheetId="13">#REF!</definedName>
    <definedName name="exportIFRSView">#REF!</definedName>
    <definedName name="f" localSheetId="14">#REF!</definedName>
    <definedName name="f" localSheetId="8">#REF!</definedName>
    <definedName name="f" localSheetId="7">#REF!</definedName>
    <definedName name="f" localSheetId="10">#REF!</definedName>
    <definedName name="f" localSheetId="13">#REF!</definedName>
    <definedName name="f">#REF!</definedName>
    <definedName name="FF" localSheetId="14">#REF!</definedName>
    <definedName name="FF" localSheetId="8">#REF!</definedName>
    <definedName name="FF" localSheetId="7">#REF!</definedName>
    <definedName name="FF" localSheetId="10">#REF!</definedName>
    <definedName name="FF" localSheetId="13">#REF!</definedName>
    <definedName name="FF">#REF!</definedName>
    <definedName name="finance_Admin" localSheetId="8">[40]Definitions!$F$2:$F$12</definedName>
    <definedName name="finance_Admin" localSheetId="7">[40]Definitions!$F$2:$F$12</definedName>
    <definedName name="finance_Admin">[41]Definitions!$F$2:$F$12</definedName>
    <definedName name="FTE_Contractor" localSheetId="14">'[8]F&amp;A-General Ledger'!#REF!</definedName>
    <definedName name="FTE_Contractor" localSheetId="8">'[9]F&amp;A-General Ledger'!#REF!</definedName>
    <definedName name="FTE_Contractor" localSheetId="7">'[9]F&amp;A-General Ledger'!#REF!</definedName>
    <definedName name="FTE_Contractor" localSheetId="10">'[8]F&amp;A-General Ledger'!#REF!</definedName>
    <definedName name="FTE_Contractor" localSheetId="13">'[8]F&amp;A-General Ledger'!#REF!</definedName>
    <definedName name="FTE_Contractor">'[8]F&amp;A-General Ledger'!#REF!</definedName>
    <definedName name="FTE_Employee" localSheetId="14">'[8]F&amp;A-General Ledger'!#REF!</definedName>
    <definedName name="FTE_Employee" localSheetId="8">'[9]F&amp;A-General Ledger'!#REF!</definedName>
    <definedName name="FTE_Employee" localSheetId="7">'[9]F&amp;A-General Ledger'!#REF!</definedName>
    <definedName name="FTE_Employee" localSheetId="10">'[8]F&amp;A-General Ledger'!#REF!</definedName>
    <definedName name="FTE_Employee" localSheetId="13">'[8]F&amp;A-General Ledger'!#REF!</definedName>
    <definedName name="FTE_Employee">'[8]F&amp;A-General Ledger'!#REF!</definedName>
    <definedName name="FTE_EmployeeCount" localSheetId="14">'[8]F&amp;A-General Ledger'!#REF!</definedName>
    <definedName name="FTE_EmployeeCount" localSheetId="8">'[9]F&amp;A-General Ledger'!#REF!</definedName>
    <definedName name="FTE_EmployeeCount" localSheetId="7">'[9]F&amp;A-General Ledger'!#REF!</definedName>
    <definedName name="FTE_EmployeeCount" localSheetId="10">'[8]F&amp;A-General Ledger'!#REF!</definedName>
    <definedName name="FTE_EmployeeCount" localSheetId="13">'[8]F&amp;A-General Ledger'!#REF!</definedName>
    <definedName name="FTE_EmployeeCount">'[8]F&amp;A-General Ledger'!#REF!</definedName>
    <definedName name="FTE_EmployeeNonCount" localSheetId="14">'[8]F&amp;A-General Ledger'!#REF!</definedName>
    <definedName name="FTE_EmployeeNonCount" localSheetId="8">'[9]F&amp;A-General Ledger'!#REF!</definedName>
    <definedName name="FTE_EmployeeNonCount" localSheetId="7">'[9]F&amp;A-General Ledger'!#REF!</definedName>
    <definedName name="FTE_EmployeeNonCount" localSheetId="10">'[8]F&amp;A-General Ledger'!#REF!</definedName>
    <definedName name="FTE_EmployeeNonCount" localSheetId="13">'[8]F&amp;A-General Ledger'!#REF!</definedName>
    <definedName name="FTE_EmployeeNonCount">'[8]F&amp;A-General Ledger'!#REF!</definedName>
    <definedName name="FTE_Model">[42]Parameter!$C$8:$C$13</definedName>
    <definedName name="FTE_newbaseline" localSheetId="8">'[43]New baseline FTE'!$A$5:$K$80</definedName>
    <definedName name="FTE_newbaseline" localSheetId="7">'[43]New baseline FTE'!$A$5:$K$80</definedName>
    <definedName name="FTE_newbaseline">'[44]New baseline FTE'!$A$5:$K$80</definedName>
    <definedName name="FTECOSTTABLE" localSheetId="8">'[15]Costs per BPO FTE'!$B$7:$R$35</definedName>
    <definedName name="FTECOSTTABLE" localSheetId="7">'[15]Costs per BPO FTE'!$B$7:$R$35</definedName>
    <definedName name="FTECOSTTABLE">'[16]Costs per BPO FTE'!$B$7:$R$35</definedName>
    <definedName name="fteFTE" localSheetId="8">'[12]INPUT - Staffing Plan'!$Z$9:$Z$204</definedName>
    <definedName name="fteFTE" localSheetId="7">'[12]INPUT - Staffing Plan'!$Z$9:$Z$204</definedName>
    <definedName name="fteFTE">'[13]INPUT - Staffing Plan'!$Z$9:$Z$204</definedName>
    <definedName name="ftrESC" localSheetId="8">'[12]CALCULATION - Globals'!$V$9:$EK$23</definedName>
    <definedName name="ftrESC" localSheetId="7">'[12]CALCULATION - Globals'!$V$9:$EK$23</definedName>
    <definedName name="ftrESC">'[13]CALCULATION - Globals'!$V$9:$EK$23</definedName>
    <definedName name="ftrESCYRS" localSheetId="8">'[12]CALCULATION - Globals'!$V$8:$EK$8</definedName>
    <definedName name="ftrESCYRS" localSheetId="7">'[12]CALCULATION - Globals'!$V$8:$EK$8</definedName>
    <definedName name="ftrESCYRS">'[13]CALCULATION - Globals'!$V$8:$EK$8</definedName>
    <definedName name="FullyProductiveFTEData">IF(ISNUMBER(SEARCH("Fully Productive FTE",'[45]Data Entry (Hide)'!$A1)), TRUE, FALSE)</definedName>
    <definedName name="FullyProductiveFTEPlan">IF(ISNUMBER(SEARCH("Fully Productive FTE",'[45]Implementation Plan'!$B1)), TRUE, FALSE)</definedName>
    <definedName name="FX" localSheetId="8">'[46]INPUT Assumptions'!$D$12:$D$22</definedName>
    <definedName name="FX" localSheetId="7">'[46]INPUT Assumptions'!$D$12:$D$22</definedName>
    <definedName name="FX">'[47]INPUT Assumptions'!$D$12:$D$22</definedName>
    <definedName name="ganttSymbols">#REF!</definedName>
    <definedName name="ganttTypes">#REF!</definedName>
    <definedName name="GoLiveData">IF(ISNUMBER(SEARCH("Go Live",'[45]Data Entry (Hide)'!$A1)), TRUE, FALSE)</definedName>
    <definedName name="GoLivePlan">IF(ISNUMBER(SEARCH("Go Live",'[45]Implementation Plan'!$B1)), TRUE, FALSE)</definedName>
    <definedName name="grade">'[25]Defined Lists'!$J$4:$J$15</definedName>
    <definedName name="GradeDescription" localSheetId="14">'[6]Drop Down Lists'!#REF!</definedName>
    <definedName name="GradeDescription" localSheetId="8">'[7]Drop Down Lists'!#REF!</definedName>
    <definedName name="GradeDescription" localSheetId="7">'[7]Drop Down Lists'!#REF!</definedName>
    <definedName name="GradeDescription" localSheetId="10">'[6]Drop Down Lists'!#REF!</definedName>
    <definedName name="GradeDescription" localSheetId="13">'[6]Drop Down Lists'!#REF!</definedName>
    <definedName name="GradeDescription">'[6]Drop Down Lists'!#REF!</definedName>
    <definedName name="GRADELIST" localSheetId="8">'[15]Costs per BPO FTE'!$B$7:$B$35</definedName>
    <definedName name="GRADELIST" localSheetId="7">'[15]Costs per BPO FTE'!$B$7:$B$35</definedName>
    <definedName name="GRADELIST">'[16]Costs per BPO FTE'!$B$7:$B$35</definedName>
    <definedName name="gradeRegions">'[48]CALCULATION - List Lookup'!$S$1:$S$18</definedName>
    <definedName name="grades" localSheetId="8">[49]Tech!$A$1:$A$5</definedName>
    <definedName name="grades" localSheetId="7">[49]Tech!$A$1:$A$5</definedName>
    <definedName name="grades">[50]Tech!$A$1:$A$5</definedName>
    <definedName name="Group" localSheetId="14">#REF!</definedName>
    <definedName name="Group" localSheetId="8">#REF!</definedName>
    <definedName name="Group" localSheetId="7">#REF!</definedName>
    <definedName name="Group" localSheetId="10">#REF!</definedName>
    <definedName name="Group" localSheetId="13">#REF!</definedName>
    <definedName name="Group">#REF!</definedName>
    <definedName name="groupsoutput" localSheetId="8">'[51]Group and LoB names'!$B$39</definedName>
    <definedName name="groupsoutput" localSheetId="7">'[51]Group and LoB names'!$B$39</definedName>
    <definedName name="groupsoutput">'[52]Group and LoB names'!$B$39</definedName>
    <definedName name="GUAMIX" localSheetId="14">#REF!</definedName>
    <definedName name="GUAMIX" localSheetId="8">#REF!</definedName>
    <definedName name="GUAMIX" localSheetId="7">#REF!</definedName>
    <definedName name="GUAMIX" localSheetId="10">#REF!</definedName>
    <definedName name="GUAMIX" localSheetId="13">#REF!</definedName>
    <definedName name="GUAMIX">#REF!</definedName>
    <definedName name="GUASPECMIX" localSheetId="14">#REF!</definedName>
    <definedName name="GUASPECMIX" localSheetId="8">#REF!</definedName>
    <definedName name="GUASPECMIX" localSheetId="7">#REF!</definedName>
    <definedName name="GUASPECMIX" localSheetId="10">#REF!</definedName>
    <definedName name="GUASPECMIX" localSheetId="13">#REF!</definedName>
    <definedName name="GUASPECMIX">#REF!</definedName>
    <definedName name="GUASTDMIX" localSheetId="14">#REF!</definedName>
    <definedName name="GUASTDMIX" localSheetId="8">#REF!</definedName>
    <definedName name="GUASTDMIX" localSheetId="7">#REF!</definedName>
    <definedName name="GUASTDMIX" localSheetId="10">#REF!</definedName>
    <definedName name="GUASTDMIX" localSheetId="13">#REF!</definedName>
    <definedName name="GUASTDMIX">#REF!</definedName>
    <definedName name="GVKey">"019731-90"</definedName>
    <definedName name="HAlumni" localSheetId="14">#REF!</definedName>
    <definedName name="HAlumni" localSheetId="8">#REF!</definedName>
    <definedName name="HAlumni" localSheetId="7">#REF!</definedName>
    <definedName name="HAlumni" localSheetId="10">#REF!</definedName>
    <definedName name="HAlumni" localSheetId="13">#REF!</definedName>
    <definedName name="HAlumni">#REF!</definedName>
    <definedName name="HApprentice" localSheetId="14">#REF!</definedName>
    <definedName name="HApprentice" localSheetId="8">#REF!</definedName>
    <definedName name="HApprentice" localSheetId="7">#REF!</definedName>
    <definedName name="HApprentice" localSheetId="10">#REF!</definedName>
    <definedName name="HApprentice" localSheetId="13">#REF!</definedName>
    <definedName name="HApprentice">#REF!</definedName>
    <definedName name="HBen" localSheetId="14">#REF!</definedName>
    <definedName name="HBen" localSheetId="8">#REF!</definedName>
    <definedName name="HBen" localSheetId="7">#REF!</definedName>
    <definedName name="HBen" localSheetId="10">#REF!</definedName>
    <definedName name="HBen" localSheetId="13">#REF!</definedName>
    <definedName name="HBen">#REF!</definedName>
    <definedName name="HComp" localSheetId="14">#REF!</definedName>
    <definedName name="HComp" localSheetId="8">#REF!</definedName>
    <definedName name="HComp" localSheetId="7">#REF!</definedName>
    <definedName name="HComp" localSheetId="10">#REF!</definedName>
    <definedName name="HComp" localSheetId="13">#REF!</definedName>
    <definedName name="HComp">#REF!</definedName>
    <definedName name="HDomestic" localSheetId="14">#REF!</definedName>
    <definedName name="HDomestic" localSheetId="8">#REF!</definedName>
    <definedName name="HDomestic" localSheetId="7">#REF!</definedName>
    <definedName name="HDomestic" localSheetId="10">#REF!</definedName>
    <definedName name="HDomestic" localSheetId="13">#REF!</definedName>
    <definedName name="HDomestic">#REF!</definedName>
    <definedName name="HeadcountEnd1" localSheetId="14">#REF!</definedName>
    <definedName name="HeadcountEnd1" localSheetId="8">#REF!</definedName>
    <definedName name="HeadcountEnd1" localSheetId="7">#REF!</definedName>
    <definedName name="HeadcountEnd1" localSheetId="10">#REF!</definedName>
    <definedName name="HeadcountEnd1" localSheetId="13">#REF!</definedName>
    <definedName name="HeadcountEnd1">#REF!</definedName>
    <definedName name="HeadcountEnd2" localSheetId="14">#REF!</definedName>
    <definedName name="HeadcountEnd2" localSheetId="8">#REF!</definedName>
    <definedName name="HeadcountEnd2" localSheetId="7">#REF!</definedName>
    <definedName name="HeadcountEnd2" localSheetId="10">#REF!</definedName>
    <definedName name="HeadcountEnd2" localSheetId="13">#REF!</definedName>
    <definedName name="HeadcountEnd2">#REF!</definedName>
    <definedName name="HeadcountEnd3" localSheetId="14">#REF!</definedName>
    <definedName name="HeadcountEnd3" localSheetId="8">#REF!</definedName>
    <definedName name="HeadcountEnd3" localSheetId="7">#REF!</definedName>
    <definedName name="HeadcountEnd3" localSheetId="10">#REF!</definedName>
    <definedName name="HeadcountEnd3" localSheetId="13">#REF!</definedName>
    <definedName name="HeadcountEnd3">#REF!</definedName>
    <definedName name="HeadcountEnd4" localSheetId="14">#REF!</definedName>
    <definedName name="HeadcountEnd4" localSheetId="8">#REF!</definedName>
    <definedName name="HeadcountEnd4" localSheetId="7">#REF!</definedName>
    <definedName name="HeadcountEnd4" localSheetId="10">#REF!</definedName>
    <definedName name="HeadcountEnd4" localSheetId="13">#REF!</definedName>
    <definedName name="HeadcountEnd4">#REF!</definedName>
    <definedName name="heading" localSheetId="14">#REF!</definedName>
    <definedName name="heading" localSheetId="8">#REF!</definedName>
    <definedName name="heading" localSheetId="7">#REF!</definedName>
    <definedName name="heading" localSheetId="10">#REF!</definedName>
    <definedName name="heading" localSheetId="13">#REF!</definedName>
    <definedName name="heading">#REF!</definedName>
    <definedName name="HEDM" localSheetId="14">#REF!</definedName>
    <definedName name="HEDM" localSheetId="8">#REF!</definedName>
    <definedName name="HEDM" localSheetId="7">#REF!</definedName>
    <definedName name="HEDM" localSheetId="10">#REF!</definedName>
    <definedName name="HEDM" localSheetId="13">#REF!</definedName>
    <definedName name="HEDM">#REF!</definedName>
    <definedName name="HEmpDevt" localSheetId="14">#REF!</definedName>
    <definedName name="HEmpDevt" localSheetId="8">#REF!</definedName>
    <definedName name="HEmpDevt" localSheetId="7">#REF!</definedName>
    <definedName name="HEmpDevt" localSheetId="10">#REF!</definedName>
    <definedName name="HEmpDevt" localSheetId="13">#REF!</definedName>
    <definedName name="HEmpDevt">#REF!</definedName>
    <definedName name="HEmpRelations" localSheetId="14">#REF!</definedName>
    <definedName name="HEmpRelations" localSheetId="8">#REF!</definedName>
    <definedName name="HEmpRelations" localSheetId="7">#REF!</definedName>
    <definedName name="HEmpRelations" localSheetId="10">#REF!</definedName>
    <definedName name="HEmpRelations" localSheetId="13">#REF!</definedName>
    <definedName name="HEmpRelations">#REF!</definedName>
    <definedName name="HExpat" localSheetId="14">#REF!</definedName>
    <definedName name="HExpat" localSheetId="8">#REF!</definedName>
    <definedName name="HExpat" localSheetId="7">#REF!</definedName>
    <definedName name="HExpat" localSheetId="10">#REF!</definedName>
    <definedName name="HExpat" localSheetId="13">#REF!</definedName>
    <definedName name="HExpat">#REF!</definedName>
    <definedName name="HHRIT" localSheetId="14">#REF!</definedName>
    <definedName name="HHRIT" localSheetId="8">#REF!</definedName>
    <definedName name="HHRIT" localSheetId="7">#REF!</definedName>
    <definedName name="HHRIT" localSheetId="10">#REF!</definedName>
    <definedName name="HHRIT" localSheetId="13">#REF!</definedName>
    <definedName name="HHRIT">#REF!</definedName>
    <definedName name="HHRStrategy" localSheetId="14">#REF!</definedName>
    <definedName name="HHRStrategy" localSheetId="8">#REF!</definedName>
    <definedName name="HHRStrategy" localSheetId="7">#REF!</definedName>
    <definedName name="HHRStrategy" localSheetId="10">#REF!</definedName>
    <definedName name="HHRStrategy" localSheetId="13">#REF!</definedName>
    <definedName name="HHRStrategy">#REF!</definedName>
    <definedName name="HKD_to_USD" localSheetId="14">#REF!</definedName>
    <definedName name="HKD_to_USD" localSheetId="8">#REF!</definedName>
    <definedName name="HKD_to_USD" localSheetId="7">#REF!</definedName>
    <definedName name="HKD_to_USD" localSheetId="10">#REF!</definedName>
    <definedName name="HKD_to_USD" localSheetId="13">#REF!</definedName>
    <definedName name="HKD_to_USD">#REF!</definedName>
    <definedName name="HLegal" localSheetId="14">#REF!</definedName>
    <definedName name="HLegal" localSheetId="8">#REF!</definedName>
    <definedName name="HLegal" localSheetId="7">#REF!</definedName>
    <definedName name="HLegal" localSheetId="10">#REF!</definedName>
    <definedName name="HLegal" localSheetId="13">#REF!</definedName>
    <definedName name="HLegal">#REF!</definedName>
    <definedName name="holidays">'[45]Data Entry (Hide)'!$I$4:$I$33</definedName>
    <definedName name="HOrgDevt" localSheetId="14">#REF!</definedName>
    <definedName name="HOrgDevt" localSheetId="8">#REF!</definedName>
    <definedName name="HOrgDevt" localSheetId="7">#REF!</definedName>
    <definedName name="HOrgDevt" localSheetId="10">#REF!</definedName>
    <definedName name="HOrgDevt" localSheetId="13">#REF!</definedName>
    <definedName name="HOrgDevt">#REF!</definedName>
    <definedName name="HPayroll" localSheetId="14">#REF!</definedName>
    <definedName name="HPayroll" localSheetId="8">#REF!</definedName>
    <definedName name="HPayroll" localSheetId="7">#REF!</definedName>
    <definedName name="HPayroll" localSheetId="10">#REF!</definedName>
    <definedName name="HPayroll" localSheetId="13">#REF!</definedName>
    <definedName name="HPayroll">#REF!</definedName>
    <definedName name="HPension" localSheetId="14">#REF!</definedName>
    <definedName name="HPension" localSheetId="8">#REF!</definedName>
    <definedName name="HPension" localSheetId="7">#REF!</definedName>
    <definedName name="HPension" localSheetId="10">#REF!</definedName>
    <definedName name="HPension" localSheetId="13">#REF!</definedName>
    <definedName name="HPension">#REF!</definedName>
    <definedName name="HPerfMgmt" localSheetId="14">#REF!</definedName>
    <definedName name="HPerfMgmt" localSheetId="8">#REF!</definedName>
    <definedName name="HPerfMgmt" localSheetId="7">#REF!</definedName>
    <definedName name="HPerfMgmt" localSheetId="10">#REF!</definedName>
    <definedName name="HPerfMgmt" localSheetId="13">#REF!</definedName>
    <definedName name="HPerfMgmt">#REF!</definedName>
    <definedName name="HR" localSheetId="14">#REF!</definedName>
    <definedName name="HR" localSheetId="8">#REF!</definedName>
    <definedName name="HR" localSheetId="7">#REF!</definedName>
    <definedName name="HR" localSheetId="10">#REF!</definedName>
    <definedName name="HR" localSheetId="13">#REF!</definedName>
    <definedName name="HR">#REF!</definedName>
    <definedName name="HR_Data_Entry" localSheetId="14">#REF!</definedName>
    <definedName name="HR_Data_Entry" localSheetId="8">#REF!</definedName>
    <definedName name="HR_Data_Entry" localSheetId="7">#REF!</definedName>
    <definedName name="HR_Data_Entry" localSheetId="10">#REF!</definedName>
    <definedName name="HR_Data_Entry" localSheetId="13">#REF!</definedName>
    <definedName name="HR_Data_Entry">#REF!</definedName>
    <definedName name="HR_Director" localSheetId="14">#REF!</definedName>
    <definedName name="HR_Director" localSheetId="8">#REF!</definedName>
    <definedName name="HR_Director" localSheetId="7">#REF!</definedName>
    <definedName name="HR_Director" localSheetId="10">#REF!</definedName>
    <definedName name="HR_Director" localSheetId="13">#REF!</definedName>
    <definedName name="HR_Director">#REF!</definedName>
    <definedName name="HR_license" localSheetId="14">#REF!</definedName>
    <definedName name="HR_license" localSheetId="8">#REF!</definedName>
    <definedName name="HR_license" localSheetId="7">#REF!</definedName>
    <definedName name="HR_license" localSheetId="10">#REF!</definedName>
    <definedName name="HR_license" localSheetId="13">#REF!</definedName>
    <definedName name="HR_license">#REF!</definedName>
    <definedName name="HR_Manager" localSheetId="14">#REF!</definedName>
    <definedName name="HR_Manager" localSheetId="8">#REF!</definedName>
    <definedName name="HR_Manager" localSheetId="7">#REF!</definedName>
    <definedName name="HR_Manager" localSheetId="10">#REF!</definedName>
    <definedName name="HR_Manager" localSheetId="13">#REF!</definedName>
    <definedName name="HR_Manager">#REF!</definedName>
    <definedName name="HR_Staff" localSheetId="14">#REF!</definedName>
    <definedName name="HR_Staff" localSheetId="8">#REF!</definedName>
    <definedName name="HR_Staff" localSheetId="7">#REF!</definedName>
    <definedName name="HR_Staff" localSheetId="10">#REF!</definedName>
    <definedName name="HR_Staff" localSheetId="13">#REF!</definedName>
    <definedName name="HR_Staff">#REF!</definedName>
    <definedName name="HRelations" localSheetId="14">#REF!</definedName>
    <definedName name="HRelations" localSheetId="8">#REF!</definedName>
    <definedName name="HRelations" localSheetId="7">#REF!</definedName>
    <definedName name="HRelations" localSheetId="10">#REF!</definedName>
    <definedName name="HRelations" localSheetId="13">#REF!</definedName>
    <definedName name="HRelations">#REF!</definedName>
    <definedName name="HResourcing" localSheetId="14">#REF!</definedName>
    <definedName name="HResourcing" localSheetId="8">#REF!</definedName>
    <definedName name="HResourcing" localSheetId="7">#REF!</definedName>
    <definedName name="HResourcing" localSheetId="10">#REF!</definedName>
    <definedName name="HResourcing" localSheetId="13">#REF!</definedName>
    <definedName name="HResourcing">#REF!</definedName>
    <definedName name="HSeverance" localSheetId="14">#REF!</definedName>
    <definedName name="HSeverance" localSheetId="8">#REF!</definedName>
    <definedName name="HSeverance" localSheetId="7">#REF!</definedName>
    <definedName name="HSeverance" localSheetId="10">#REF!</definedName>
    <definedName name="HSeverance" localSheetId="13">#REF!</definedName>
    <definedName name="HSeverance">#REF!</definedName>
    <definedName name="HTML" localSheetId="19" hidden="1">{"'Server Configuration'!$A$1:$DB$281"}</definedName>
    <definedName name="HTML" localSheetId="14" hidden="1">{"'Server Configuration'!$A$1:$DB$281"}</definedName>
    <definedName name="HTML" localSheetId="8" hidden="1">{"'Server Configuration'!$A$1:$DB$281"}</definedName>
    <definedName name="HTML" localSheetId="7" hidden="1">{"'Server Configuration'!$A$1:$DB$281"}</definedName>
    <definedName name="HTML" hidden="1">{"'Server Configuration'!$A$1:$DB$281"}</definedName>
    <definedName name="HTML_CodePage" hidden="1">1252</definedName>
    <definedName name="HTML_Control" localSheetId="19" hidden="1">{"'Server Configuration'!$A$1:$DB$281"}</definedName>
    <definedName name="HTML_Control" localSheetId="14" hidden="1">{"'Server Configuration'!$A$1:$DB$281"}</definedName>
    <definedName name="HTML_Control" localSheetId="8" hidden="1">{"'Server Configuration'!$A$1:$DB$281"}</definedName>
    <definedName name="HTML_Control" localSheetId="7" hidden="1">{"'Server Configuration'!$A$1:$DB$281"}</definedName>
    <definedName name="HTML_Control" hidden="1">{"'Server Configuration'!$A$1:$DB$281"}</definedName>
    <definedName name="HTML_Description" hidden="1">""</definedName>
    <definedName name="HTML_Email" hidden="1">""</definedName>
    <definedName name="HTML_Header" hidden="1">"Server Configuration"</definedName>
    <definedName name="HTML_LastUpdate" hidden="1">"2/9/01"</definedName>
    <definedName name="HTML_LineAfter" hidden="1">FALSE</definedName>
    <definedName name="HTML_LineBefore" hidden="1">FALSE</definedName>
    <definedName name="HTML_Name" hidden="1">"Corporate Network Services"</definedName>
    <definedName name="HTML_OBDlg2" hidden="1">TRUE</definedName>
    <definedName name="HTML_OBDlg4" hidden="1">TRUE</definedName>
    <definedName name="HTML_OS" hidden="1">0</definedName>
    <definedName name="HTML_PathFile" hidden="1">"C:\WINNT\Profiles\E003999\Desktop\MyHTML.htm"</definedName>
    <definedName name="HTML_Title" hidden="1">"Asset Tracking 2_9_01"</definedName>
    <definedName name="Htraining" localSheetId="14">#REF!</definedName>
    <definedName name="Htraining" localSheetId="8">#REF!</definedName>
    <definedName name="Htraining" localSheetId="7">#REF!</definedName>
    <definedName name="Htraining" localSheetId="10">#REF!</definedName>
    <definedName name="Htraining" localSheetId="13">#REF!</definedName>
    <definedName name="Htraining">#REF!</definedName>
    <definedName name="HW_Depreciation" localSheetId="14">'[8]F&amp;A-General Ledger'!#REF!</definedName>
    <definedName name="HW_Depreciation" localSheetId="8">'[9]F&amp;A-General Ledger'!#REF!</definedName>
    <definedName name="HW_Depreciation" localSheetId="7">'[9]F&amp;A-General Ledger'!#REF!</definedName>
    <definedName name="HW_Depreciation" localSheetId="10">'[8]F&amp;A-General Ledger'!#REF!</definedName>
    <definedName name="HW_Depreciation" localSheetId="13">'[8]F&amp;A-General Ledger'!#REF!</definedName>
    <definedName name="HW_Depreciation">'[8]F&amp;A-General Ledger'!#REF!</definedName>
    <definedName name="HW_Maintenance" localSheetId="14">'[8]F&amp;A-General Ledger'!#REF!</definedName>
    <definedName name="HW_Maintenance" localSheetId="8">'[9]F&amp;A-General Ledger'!#REF!</definedName>
    <definedName name="HW_Maintenance" localSheetId="7">'[9]F&amp;A-General Ledger'!#REF!</definedName>
    <definedName name="HW_Maintenance" localSheetId="10">'[8]F&amp;A-General Ledger'!#REF!</definedName>
    <definedName name="HW_Maintenance" localSheetId="13">'[8]F&amp;A-General Ledger'!#REF!</definedName>
    <definedName name="HW_Maintenance">'[8]F&amp;A-General Ledger'!#REF!</definedName>
    <definedName name="i" localSheetId="14">#REF!</definedName>
    <definedName name="i" localSheetId="8">#REF!</definedName>
    <definedName name="i" localSheetId="7">#REF!</definedName>
    <definedName name="i" localSheetId="10">#REF!</definedName>
    <definedName name="i" localSheetId="13">#REF!</definedName>
    <definedName name="i">#REF!</definedName>
    <definedName name="IdDef" localSheetId="14">#REF!</definedName>
    <definedName name="IdDef" localSheetId="8">#REF!</definedName>
    <definedName name="IdDef" localSheetId="7">#REF!</definedName>
    <definedName name="IdDef" localSheetId="10">#REF!</definedName>
    <definedName name="IdDef" localSheetId="13">#REF!</definedName>
    <definedName name="IdDef">#REF!</definedName>
    <definedName name="indCmpFTE" localSheetId="14">'[34]INPUT - Staffing Plan'!#REF!</definedName>
    <definedName name="indCmpFTE" localSheetId="8">'[35]INPUT - Staffing Plan'!#REF!</definedName>
    <definedName name="indCmpFTE" localSheetId="7">'[35]INPUT - Staffing Plan'!#REF!</definedName>
    <definedName name="indCmpFTE" localSheetId="10">'[34]INPUT - Staffing Plan'!#REF!</definedName>
    <definedName name="indCmpFTE" localSheetId="13">'[34]INPUT - Staffing Plan'!#REF!</definedName>
    <definedName name="indCmpFTE">'[34]INPUT - Staffing Plan'!#REF!</definedName>
    <definedName name="indFTE" localSheetId="14">'[34]INPUT - Staffing Plan'!#REF!</definedName>
    <definedName name="indFTE" localSheetId="8">'[35]INPUT - Staffing Plan'!#REF!</definedName>
    <definedName name="indFTE" localSheetId="7">'[35]INPUT - Staffing Plan'!#REF!</definedName>
    <definedName name="indFTE" localSheetId="10">'[34]INPUT - Staffing Plan'!#REF!</definedName>
    <definedName name="indFTE" localSheetId="13">'[34]INPUT - Staffing Plan'!#REF!</definedName>
    <definedName name="indFTE">'[34]INPUT - Staffing Plan'!#REF!</definedName>
    <definedName name="indiaName">"India"</definedName>
    <definedName name="indiaRateFTE" localSheetId="8">'[12]INPUT - Staffing Plan'!$AE$9:$AE$204</definedName>
    <definedName name="indiaRateFTE" localSheetId="7">'[12]INPUT - Staffing Plan'!$AE$9:$AE$204</definedName>
    <definedName name="indiaRateFTE">'[13]INPUT - Staffing Plan'!$AE$9:$AE$204</definedName>
    <definedName name="inExDPR" localSheetId="8">'[12]INPUT - Capital Expenditures'!$U$61:$U$102</definedName>
    <definedName name="inExDPR" localSheetId="7">'[12]INPUT - Capital Expenditures'!$U$61:$U$102</definedName>
    <definedName name="inExDPR">'[13]INPUT - Capital Expenditures'!$U$61:$U$102</definedName>
    <definedName name="inExFTE" localSheetId="8">'[12]INPUT - Staffing Plan'!$AF$9:$AF$204</definedName>
    <definedName name="inExFTE" localSheetId="7">'[12]INPUT - Staffing Plan'!$AF$9:$AF$204</definedName>
    <definedName name="inExFTE">'[13]INPUT - Staffing Plan'!$AF$9:$AF$204</definedName>
    <definedName name="inExMPR" localSheetId="8">'[12]INPUT - Manual Pricing'!$K$9:$K$50</definedName>
    <definedName name="inExMPR" localSheetId="7">'[12]INPUT - Manual Pricing'!$K$9:$K$50</definedName>
    <definedName name="inExMPR">'[13]INPUT - Manual Pricing'!$K$9:$K$50</definedName>
    <definedName name="inExOTH" localSheetId="8">'[12]INPUT - Other Expenses'!$U$9:$U$201</definedName>
    <definedName name="inExOTH" localSheetId="7">'[12]INPUT - Other Expenses'!$U$9:$U$201</definedName>
    <definedName name="inExOTH">'[13]INPUT - Other Expenses'!$U$9:$U$201</definedName>
    <definedName name="INFLIST" localSheetId="8">[15]Lists!$B$43:$B$47</definedName>
    <definedName name="INFLIST" localSheetId="7">[15]Lists!$B$43:$B$47</definedName>
    <definedName name="INFLIST">[16]Lists!$B$43:$B$47</definedName>
    <definedName name="INFTABLE" localSheetId="8">'[15]Economic parameters'!$C$20:$R$43</definedName>
    <definedName name="INFTABLE" localSheetId="7">'[15]Economic parameters'!$C$20:$R$43</definedName>
    <definedName name="INFTABLE">'[16]Economic parameters'!$C$20:$R$43</definedName>
    <definedName name="interestrate" localSheetId="8">'[12]INPUT - Global Variables'!$E$186</definedName>
    <definedName name="interestrate" localSheetId="7">'[12]INPUT - Global Variables'!$E$186</definedName>
    <definedName name="interestrate">'[13]INPUT - Global Variables'!$E$186</definedName>
    <definedName name="Internal_Service" localSheetId="14">#REF!</definedName>
    <definedName name="Internal_Service" localSheetId="8">#REF!</definedName>
    <definedName name="Internal_Service" localSheetId="7">#REF!</definedName>
    <definedName name="Internal_Service" localSheetId="10">#REF!</definedName>
    <definedName name="Internal_Service" localSheetId="13">#REF!</definedName>
    <definedName name="Internal_Service">#REF!</definedName>
    <definedName name="internalExternal" localSheetId="8">'[12]CALCULATION - List Lookup'!$Y$1:$Y$2</definedName>
    <definedName name="internalExternal" localSheetId="7">'[12]CALCULATION - List Lookup'!$Y$1:$Y$2</definedName>
    <definedName name="internalExternal">'[13]CALCULATION - List Lookup'!$Y$1:$Y$2</definedName>
    <definedName name="IS_Hardware_List___CSC" localSheetId="14">#REF!</definedName>
    <definedName name="IS_Hardware_List___CSC" localSheetId="8">#REF!</definedName>
    <definedName name="IS_Hardware_List___CSC" localSheetId="7">#REF!</definedName>
    <definedName name="IS_Hardware_List___CSC" localSheetId="10">#REF!</definedName>
    <definedName name="IS_Hardware_List___CSC" localSheetId="13">#REF!</definedName>
    <definedName name="IS_Hardware_List___CSC">#REF!</definedName>
    <definedName name="it" localSheetId="14">#REF!</definedName>
    <definedName name="it" localSheetId="8">#REF!</definedName>
    <definedName name="it" localSheetId="7">#REF!</definedName>
    <definedName name="it" localSheetId="10">#REF!</definedName>
    <definedName name="it" localSheetId="13">#REF!</definedName>
    <definedName name="it">#REF!</definedName>
    <definedName name="IT_Multiplier" localSheetId="14">#REF!</definedName>
    <definedName name="IT_Multiplier" localSheetId="8">#REF!</definedName>
    <definedName name="IT_Multiplier" localSheetId="7">#REF!</definedName>
    <definedName name="IT_Multiplier" localSheetId="10">#REF!</definedName>
    <definedName name="IT_Multiplier" localSheetId="13">#REF!</definedName>
    <definedName name="IT_Multiplier">#REF!</definedName>
    <definedName name="IT_Salary" localSheetId="14">#REF!</definedName>
    <definedName name="IT_Salary" localSheetId="8">#REF!</definedName>
    <definedName name="IT_Salary" localSheetId="7">#REF!</definedName>
    <definedName name="IT_Salary" localSheetId="10">#REF!</definedName>
    <definedName name="IT_Salary" localSheetId="13">#REF!</definedName>
    <definedName name="IT_Salary">#REF!</definedName>
    <definedName name="Jaaa" localSheetId="14" hidden="1">#REF!</definedName>
    <definedName name="Jaaa" localSheetId="8" hidden="1">#REF!</definedName>
    <definedName name="Jaaa" localSheetId="7" hidden="1">#REF!</definedName>
    <definedName name="Jaaa" localSheetId="10" hidden="1">#REF!</definedName>
    <definedName name="Jaaa" localSheetId="13" hidden="1">#REF!</definedName>
    <definedName name="Jaaa" hidden="1">#REF!</definedName>
    <definedName name="Jagan" localSheetId="14">#REF!</definedName>
    <definedName name="Jagan" localSheetId="8">#REF!</definedName>
    <definedName name="Jagan" localSheetId="7">#REF!</definedName>
    <definedName name="Jagan" localSheetId="10">#REF!</definedName>
    <definedName name="Jagan" localSheetId="13">#REF!</definedName>
    <definedName name="Jagan">#REF!</definedName>
    <definedName name="jimguide1">#REF!</definedName>
    <definedName name="jimguide2">#REF!</definedName>
    <definedName name="Jimguide3">[53]Legend!$B$3:$B$4</definedName>
    <definedName name="jimguide4">[53]Legend!$D$3:$D$6</definedName>
    <definedName name="jimguide5">#REF!</definedName>
    <definedName name="jimguide6">#REF!</definedName>
    <definedName name="jjj" localSheetId="14">#REF!</definedName>
    <definedName name="jjj" localSheetId="8">#REF!</definedName>
    <definedName name="jjj" localSheetId="7">#REF!</definedName>
    <definedName name="jjj" localSheetId="10">#REF!</definedName>
    <definedName name="jjj" localSheetId="13">#REF!</definedName>
    <definedName name="jjj">#REF!</definedName>
    <definedName name="klk" localSheetId="14">#REF!</definedName>
    <definedName name="klk" localSheetId="8">#REF!</definedName>
    <definedName name="klk" localSheetId="7">#REF!</definedName>
    <definedName name="klk" localSheetId="10">#REF!</definedName>
    <definedName name="klk" localSheetId="13">#REF!</definedName>
    <definedName name="klk">#REF!</definedName>
    <definedName name="KRAKOWMIX" localSheetId="14">#REF!</definedName>
    <definedName name="KRAKOWMIX" localSheetId="8">#REF!</definedName>
    <definedName name="KRAKOWMIX" localSheetId="7">#REF!</definedName>
    <definedName name="KRAKOWMIX" localSheetId="10">#REF!</definedName>
    <definedName name="KRAKOWMIX" localSheetId="13">#REF!</definedName>
    <definedName name="KRAKOWMIX">#REF!</definedName>
    <definedName name="LANGCOE" localSheetId="8">'[54]Personnel Cost (languages)'!$B$59:$G$65</definedName>
    <definedName name="LANGCOE" localSheetId="7">'[54]Personnel Cost (languages)'!$B$59:$G$65</definedName>
    <definedName name="LANGCOE">'[55]Personnel Cost (languages)'!$B$59:$G$65</definedName>
    <definedName name="langlevel">'[25]Defined Lists'!$E$4:$E$18</definedName>
    <definedName name="LangPA" localSheetId="14">#REF!</definedName>
    <definedName name="LangPA" localSheetId="8">#REF!</definedName>
    <definedName name="LangPA" localSheetId="7">#REF!</definedName>
    <definedName name="LangPA" localSheetId="10">#REF!</definedName>
    <definedName name="LangPA" localSheetId="13">#REF!</definedName>
    <definedName name="LangPA">#REF!</definedName>
    <definedName name="LangPL" localSheetId="14">#REF!</definedName>
    <definedName name="LangPL" localSheetId="8">#REF!</definedName>
    <definedName name="LangPL" localSheetId="7">#REF!</definedName>
    <definedName name="LangPL" localSheetId="10">#REF!</definedName>
    <definedName name="LangPL" localSheetId="13">#REF!</definedName>
    <definedName name="LangPL">#REF!</definedName>
    <definedName name="LangPO" localSheetId="14">#REF!</definedName>
    <definedName name="LangPO" localSheetId="8">#REF!</definedName>
    <definedName name="LangPO" localSheetId="7">#REF!</definedName>
    <definedName name="LangPO" localSheetId="10">#REF!</definedName>
    <definedName name="LangPO" localSheetId="13">#REF!</definedName>
    <definedName name="LangPO">#REF!</definedName>
    <definedName name="Language" localSheetId="8">'[38]Drop Down Lists'!$I$8:$I$31</definedName>
    <definedName name="Language" localSheetId="7">'[38]Drop Down Lists'!$I$8:$I$31</definedName>
    <definedName name="Language">'[39]Drop Down Lists'!$I$8:$I$31</definedName>
    <definedName name="Languagecoe" localSheetId="14">#REF!</definedName>
    <definedName name="Languagecoe" localSheetId="8">#REF!</definedName>
    <definedName name="Languagecoe" localSheetId="7">#REF!</definedName>
    <definedName name="Languagecoe" localSheetId="10">#REF!</definedName>
    <definedName name="Languagecoe" localSheetId="13">#REF!</definedName>
    <definedName name="Languagecoe">#REF!</definedName>
    <definedName name="LargeGold">[56]Assumptions!$D$3</definedName>
    <definedName name="LargeSilver">[56]Assumptions!$D$4</definedName>
    <definedName name="Levels">'[57]_Gen Parameters'!$B$4:$B$13</definedName>
    <definedName name="LevelsIndia" localSheetId="8">[58]Units!$C$24:$C$31</definedName>
    <definedName name="LevelsIndia" localSheetId="7">[58]Units!$C$24:$C$31</definedName>
    <definedName name="LevelsIndia">[59]Units!$C$24:$C$31</definedName>
    <definedName name="LevelsNA" localSheetId="8">[58]Units!$C$2:$C$22</definedName>
    <definedName name="LevelsNA" localSheetId="7">[58]Units!$C$2:$C$22</definedName>
    <definedName name="LevelsNA">[59]Units!$C$2:$C$22</definedName>
    <definedName name="list" localSheetId="14">#REF!</definedName>
    <definedName name="list" localSheetId="8">#REF!</definedName>
    <definedName name="list" localSheetId="7">#REF!</definedName>
    <definedName name="list" localSheetId="10">#REF!</definedName>
    <definedName name="list" localSheetId="13">#REF!</definedName>
    <definedName name="list">#REF!</definedName>
    <definedName name="list1" localSheetId="14">#REF!</definedName>
    <definedName name="list1" localSheetId="8">#REF!</definedName>
    <definedName name="list1" localSheetId="7">#REF!</definedName>
    <definedName name="list1" localSheetId="10">#REF!</definedName>
    <definedName name="list1" localSheetId="13">#REF!</definedName>
    <definedName name="list1">#REF!</definedName>
    <definedName name="ListOffset" hidden="1">1</definedName>
    <definedName name="lnk_DCP" localSheetId="14">#REF!</definedName>
    <definedName name="lnk_DCP" localSheetId="8">#REF!</definedName>
    <definedName name="lnk_DCP" localSheetId="7">#REF!</definedName>
    <definedName name="lnk_DCP" localSheetId="10">#REF!</definedName>
    <definedName name="lnk_DCP" localSheetId="13">#REF!</definedName>
    <definedName name="lnk_DCP">#REF!</definedName>
    <definedName name="lnk_DCP_" localSheetId="14">#REF!</definedName>
    <definedName name="lnk_DCP_" localSheetId="8">#REF!</definedName>
    <definedName name="lnk_DCP_" localSheetId="7">#REF!</definedName>
    <definedName name="lnk_DCP_" localSheetId="10">#REF!</definedName>
    <definedName name="lnk_DCP_" localSheetId="13">#REF!</definedName>
    <definedName name="lnk_DCP_">#REF!</definedName>
    <definedName name="LocalCurrency" localSheetId="8">'[38]Drop Down Lists'!$J$8:$J$31</definedName>
    <definedName name="LocalCurrency" localSheetId="7">'[38]Drop Down Lists'!$J$8:$J$31</definedName>
    <definedName name="LocalCurrency">'[39]Drop Down Lists'!$J$8:$J$31</definedName>
    <definedName name="Location" localSheetId="14">#REF!</definedName>
    <definedName name="Location" localSheetId="8">#REF!</definedName>
    <definedName name="Location" localSheetId="7">#REF!</definedName>
    <definedName name="Location" localSheetId="10">#REF!</definedName>
    <definedName name="Location" localSheetId="13">#REF!</definedName>
    <definedName name="Location">#REF!</definedName>
    <definedName name="m">[26]Menu!$C$1</definedName>
    <definedName name="Macro1" localSheetId="14">#REF!</definedName>
    <definedName name="Macro1" localSheetId="8">#REF!</definedName>
    <definedName name="Macro1" localSheetId="7">#REF!</definedName>
    <definedName name="Macro1" localSheetId="10">#REF!</definedName>
    <definedName name="Macro1" localSheetId="13">#REF!</definedName>
    <definedName name="Macro1">#REF!</definedName>
    <definedName name="Macro2" localSheetId="14">#REF!</definedName>
    <definedName name="Macro2" localSheetId="8">#REF!</definedName>
    <definedName name="Macro2" localSheetId="7">#REF!</definedName>
    <definedName name="Macro2" localSheetId="10">#REF!</definedName>
    <definedName name="Macro2" localSheetId="13">#REF!</definedName>
    <definedName name="Macro2">#REF!</definedName>
    <definedName name="Macro3" localSheetId="14">#REF!</definedName>
    <definedName name="Macro3" localSheetId="8">#REF!</definedName>
    <definedName name="Macro3" localSheetId="7">#REF!</definedName>
    <definedName name="Macro3" localSheetId="10">#REF!</definedName>
    <definedName name="Macro3" localSheetId="13">#REF!</definedName>
    <definedName name="Macro3">#REF!</definedName>
    <definedName name="Mail_Rate" localSheetId="14">#REF!</definedName>
    <definedName name="Mail_Rate" localSheetId="8">#REF!</definedName>
    <definedName name="Mail_Rate" localSheetId="7">#REF!</definedName>
    <definedName name="Mail_Rate" localSheetId="10">#REF!</definedName>
    <definedName name="Mail_Rate" localSheetId="13">#REF!</definedName>
    <definedName name="Mail_Rate">#REF!</definedName>
    <definedName name="Management_Fee" localSheetId="14">[60]Parameters!#REF!</definedName>
    <definedName name="Management_Fee" localSheetId="8">[61]Parameters!#REF!</definedName>
    <definedName name="Management_Fee" localSheetId="7">[61]Parameters!#REF!</definedName>
    <definedName name="Management_Fee" localSheetId="10">[60]Parameters!#REF!</definedName>
    <definedName name="Management_Fee" localSheetId="13">[60]Parameters!#REF!</definedName>
    <definedName name="Management_Fee">[60]Parameters!#REF!</definedName>
    <definedName name="Manual_stuff_check" localSheetId="14">#REF!</definedName>
    <definedName name="Manual_stuff_check" localSheetId="8">#REF!</definedName>
    <definedName name="Manual_stuff_check" localSheetId="7">#REF!</definedName>
    <definedName name="Manual_stuff_check" localSheetId="10">#REF!</definedName>
    <definedName name="Manual_stuff_check" localSheetId="13">#REF!</definedName>
    <definedName name="Manual_stuff_check">#REF!</definedName>
    <definedName name="MappingRow" localSheetId="14">#REF!</definedName>
    <definedName name="MappingRow" localSheetId="8">#REF!</definedName>
    <definedName name="MappingRow" localSheetId="7">#REF!</definedName>
    <definedName name="MappingRow" localSheetId="10">#REF!</definedName>
    <definedName name="MappingRow" localSheetId="13">#REF!</definedName>
    <definedName name="MappingRow">#REF!</definedName>
    <definedName name="MENU" localSheetId="8">[15]Menu!$C$1</definedName>
    <definedName name="MENU" localSheetId="7">[15]Menu!$C$1</definedName>
    <definedName name="MENU">[16]Menu!$C$1</definedName>
    <definedName name="MONTH" localSheetId="14">#REF!</definedName>
    <definedName name="MONTH" localSheetId="8">#REF!</definedName>
    <definedName name="MONTH" localSheetId="7">#REF!</definedName>
    <definedName name="MONTH" localSheetId="10">#REF!</definedName>
    <definedName name="MONTH" localSheetId="13">#REF!</definedName>
    <definedName name="MONTH">#REF!</definedName>
    <definedName name="MonthToUse" localSheetId="14">#REF!</definedName>
    <definedName name="MonthToUse" localSheetId="8">#REF!</definedName>
    <definedName name="MonthToUse" localSheetId="7">#REF!</definedName>
    <definedName name="MonthToUse" localSheetId="10">#REF!</definedName>
    <definedName name="MonthToUse" localSheetId="13">#REF!</definedName>
    <definedName name="MonthToUse">#REF!</definedName>
    <definedName name="Move_to_top_of_page" localSheetId="14">#REF!</definedName>
    <definedName name="Move_to_top_of_page" localSheetId="8">#REF!</definedName>
    <definedName name="Move_to_top_of_page" localSheetId="7">#REF!</definedName>
    <definedName name="Move_to_top_of_page" localSheetId="10">#REF!</definedName>
    <definedName name="Move_to_top_of_page" localSheetId="13">#REF!</definedName>
    <definedName name="Move_to_top_of_page">#REF!</definedName>
    <definedName name="MV" localSheetId="14">#REF!</definedName>
    <definedName name="MV" localSheetId="8">#REF!</definedName>
    <definedName name="MV" localSheetId="7">#REF!</definedName>
    <definedName name="MV" localSheetId="10">#REF!</definedName>
    <definedName name="MV" localSheetId="13">#REF!</definedName>
    <definedName name="MV">#REF!</definedName>
    <definedName name="n" localSheetId="14">[26]Menu!#REF!</definedName>
    <definedName name="n" localSheetId="8">[26]Menu!#REF!</definedName>
    <definedName name="n" localSheetId="7">[26]Menu!#REF!</definedName>
    <definedName name="n" localSheetId="10">[26]Menu!#REF!</definedName>
    <definedName name="n" localSheetId="13">[26]Menu!#REF!</definedName>
    <definedName name="n">[26]Menu!#REF!</definedName>
    <definedName name="NAMES">#REF!</definedName>
    <definedName name="new" localSheetId="14">#REF!</definedName>
    <definedName name="new" localSheetId="8">#REF!</definedName>
    <definedName name="new" localSheetId="7">#REF!</definedName>
    <definedName name="new" localSheetId="10">#REF!</definedName>
    <definedName name="new" localSheetId="13">#REF!</definedName>
    <definedName name="new">#REF!</definedName>
    <definedName name="no" localSheetId="8">'[30]Input - Transition resources'!$BR$5</definedName>
    <definedName name="no" localSheetId="7">'[30]Input - Transition resources'!$BR$5</definedName>
    <definedName name="no">'[31]Input - Transition resources'!$BR$5</definedName>
    <definedName name="NPPEIN" localSheetId="14">[62]Menu!#REF!</definedName>
    <definedName name="NPPEIN" localSheetId="8">[62]Menu!#REF!</definedName>
    <definedName name="NPPEIN" localSheetId="7">[62]Menu!#REF!</definedName>
    <definedName name="NPPEIN" localSheetId="10">[62]Menu!#REF!</definedName>
    <definedName name="NPPEIN" localSheetId="13">[62]Menu!#REF!</definedName>
    <definedName name="NPPEIN">[62]Menu!#REF!</definedName>
    <definedName name="NvsASD">"V2001-02-28"</definedName>
    <definedName name="NvsAutoDrillOk">"VN"</definedName>
    <definedName name="NvsElapsedTime">0.00297997685265727</definedName>
    <definedName name="NvsEndTime">36957.491430787</definedName>
    <definedName name="NvsInstSpec">"%,FPROJECT_ID,TPROJECT_BASE,NEMP_CARE"</definedName>
    <definedName name="NvsLayoutType">"M3"</definedName>
    <definedName name="NvsNplSpec">"%,X,RZF..NPlode,CZF.."</definedName>
    <definedName name="NvsPanelEffdt">"V2001-02-28"</definedName>
    <definedName name="NvsPanelSetid">"VCONVG"</definedName>
    <definedName name="NvsReqBU">"V30001"</definedName>
    <definedName name="NvsReqBUOnly">"VN"</definedName>
    <definedName name="NvsTransLed">"VN"</definedName>
    <definedName name="NvsTreeASD">"V2001-02-28"</definedName>
    <definedName name="NvsValTbl.ACCOUNT">"GL_ACCOUNT_TBL"</definedName>
    <definedName name="onOffDPR" localSheetId="8">'[12]INPUT - Capital Expenditures'!$T$61:$T$102</definedName>
    <definedName name="onOffDPR" localSheetId="7">'[12]INPUT - Capital Expenditures'!$T$61:$T$102</definedName>
    <definedName name="onOffDPR">'[13]INPUT - Capital Expenditures'!$T$61:$T$102</definedName>
    <definedName name="onOffFTE" localSheetId="8">'[12]INPUT - Staffing Plan'!$AD$9:$AD$204</definedName>
    <definedName name="onOffFTE" localSheetId="7">'[12]INPUT - Staffing Plan'!$AD$9:$AD$204</definedName>
    <definedName name="onOffFTE">'[13]INPUT - Staffing Plan'!$AD$9:$AD$204</definedName>
    <definedName name="onOffMPR" localSheetId="8">'[12]INPUT - Manual Pricing'!$J$9:$J$50</definedName>
    <definedName name="onOffMPR" localSheetId="7">'[12]INPUT - Manual Pricing'!$J$9:$J$50</definedName>
    <definedName name="onOffMPR">'[13]INPUT - Manual Pricing'!$J$9:$J$50</definedName>
    <definedName name="onOffOTH" localSheetId="8">'[12]INPUT - Other Expenses'!$T$9:$T$201</definedName>
    <definedName name="onOffOTH" localSheetId="7">'[12]INPUT - Other Expenses'!$T$9:$T$201</definedName>
    <definedName name="onOffOTH">'[13]INPUT - Other Expenses'!$T$9:$T$201</definedName>
    <definedName name="onshoreOffshore" localSheetId="8">'[12]CALCULATION - List Lookup'!$O$1:$O$2</definedName>
    <definedName name="onshoreOffshore" localSheetId="7">'[12]CALCULATION - List Lookup'!$O$1:$O$2</definedName>
    <definedName name="onshoreOffshore">'[13]CALCULATION - List Lookup'!$O$1:$O$2</definedName>
    <definedName name="option1">#REF!</definedName>
    <definedName name="OutsideContractor" localSheetId="14">'[8]F&amp;A-General Ledger'!#REF!</definedName>
    <definedName name="OutsideContractor" localSheetId="8">'[9]F&amp;A-General Ledger'!#REF!</definedName>
    <definedName name="OutsideContractor" localSheetId="7">'[9]F&amp;A-General Ledger'!#REF!</definedName>
    <definedName name="OutsideContractor" localSheetId="10">'[8]F&amp;A-General Ledger'!#REF!</definedName>
    <definedName name="OutsideContractor" localSheetId="13">'[8]F&amp;A-General Ledger'!#REF!</definedName>
    <definedName name="OutsideContractor">'[8]F&amp;A-General Ledger'!#REF!</definedName>
    <definedName name="p" localSheetId="14">#REF!</definedName>
    <definedName name="p" localSheetId="8">#REF!</definedName>
    <definedName name="p" localSheetId="7">#REF!</definedName>
    <definedName name="p" localSheetId="10">#REF!</definedName>
    <definedName name="p" localSheetId="13">#REF!</definedName>
    <definedName name="p">#REF!</definedName>
    <definedName name="Payroll_Data_Entry" localSheetId="14">#REF!</definedName>
    <definedName name="Payroll_Data_Entry" localSheetId="8">#REF!</definedName>
    <definedName name="Payroll_Data_Entry" localSheetId="7">#REF!</definedName>
    <definedName name="Payroll_Data_Entry" localSheetId="10">#REF!</definedName>
    <definedName name="Payroll_Data_Entry" localSheetId="13">#REF!</definedName>
    <definedName name="Payroll_Data_Entry">#REF!</definedName>
    <definedName name="Payroll_Dir" localSheetId="14">#REF!</definedName>
    <definedName name="Payroll_Dir" localSheetId="8">#REF!</definedName>
    <definedName name="Payroll_Dir" localSheetId="7">#REF!</definedName>
    <definedName name="Payroll_Dir" localSheetId="10">#REF!</definedName>
    <definedName name="Payroll_Dir" localSheetId="13">#REF!</definedName>
    <definedName name="Payroll_Dir">#REF!</definedName>
    <definedName name="Payroll_license" localSheetId="14">#REF!</definedName>
    <definedName name="Payroll_license" localSheetId="8">#REF!</definedName>
    <definedName name="Payroll_license" localSheetId="7">#REF!</definedName>
    <definedName name="Payroll_license" localSheetId="10">#REF!</definedName>
    <definedName name="Payroll_license" localSheetId="13">#REF!</definedName>
    <definedName name="Payroll_license">#REF!</definedName>
    <definedName name="Payroll_Mgr" localSheetId="14">#REF!</definedName>
    <definedName name="Payroll_Mgr" localSheetId="8">#REF!</definedName>
    <definedName name="Payroll_Mgr" localSheetId="7">#REF!</definedName>
    <definedName name="Payroll_Mgr" localSheetId="10">#REF!</definedName>
    <definedName name="Payroll_Mgr" localSheetId="13">#REF!</definedName>
    <definedName name="Payroll_Mgr">#REF!</definedName>
    <definedName name="Payroll_Staff" localSheetId="14">#REF!</definedName>
    <definedName name="Payroll_Staff" localSheetId="8">#REF!</definedName>
    <definedName name="Payroll_Staff" localSheetId="7">#REF!</definedName>
    <definedName name="Payroll_Staff" localSheetId="10">#REF!</definedName>
    <definedName name="Payroll_Staff" localSheetId="13">#REF!</definedName>
    <definedName name="Payroll_Staff">#REF!</definedName>
    <definedName name="PayrollTax" localSheetId="14">'[8]F&amp;A-General Ledger'!#REF!</definedName>
    <definedName name="PayrollTax" localSheetId="8">'[9]F&amp;A-General Ledger'!#REF!</definedName>
    <definedName name="PayrollTax" localSheetId="7">'[9]F&amp;A-General Ledger'!#REF!</definedName>
    <definedName name="PayrollTax" localSheetId="10">'[8]F&amp;A-General Ledger'!#REF!</definedName>
    <definedName name="PayrollTax" localSheetId="13">'[8]F&amp;A-General Ledger'!#REF!</definedName>
    <definedName name="PayrollTax">'[8]F&amp;A-General Ledger'!#REF!</definedName>
    <definedName name="PercentComplete" localSheetId="19">PercentCompleteBeyond*PeriodInPlan</definedName>
    <definedName name="PercentComplete" localSheetId="14">'Nesting &amp; Ramp'!PercentCompleteBeyond*'Nesting &amp; Ramp'!PeriodInPlan</definedName>
    <definedName name="PercentComplete" localSheetId="8">'People KT Readiness'!PercentCompleteBeyond*'People KT Readiness'!PeriodInPlan</definedName>
    <definedName name="PercentComplete" localSheetId="7">'Process Training Update Project'!PercentCompleteBeyond*'Process Training Update Project'!PeriodInPlan</definedName>
    <definedName name="PercentComplete" localSheetId="10">'Ramp Up Plan'!PercentCompleteBeyond*'Ramp Up Plan'!PeriodInPlan</definedName>
    <definedName name="PercentComplete" localSheetId="13">'Training Q&amp;A Offshore KT'!PercentCompleteBeyond*'Training Q&amp;A Offshore KT'!PeriodInPlan</definedName>
    <definedName name="PercentComplete">PercentCompleteBeyond*PeriodInPlan</definedName>
    <definedName name="PercentCompleteBeyond" localSheetId="14">(#REF!=MEDIAN(#REF!,#REF!,#REF!+#REF!)*(#REF!&gt;0))*((#REF!&lt;(INT(#REF!+#REF!*#REF!)))+(#REF!=#REF!))*(#REF!&gt;0)</definedName>
    <definedName name="PercentCompleteBeyond" localSheetId="8">(#REF!=MEDIAN(#REF!,#REF!,#REF!+#REF!)*(#REF!&gt;0))*((#REF!&lt;(INT(#REF!+#REF!*#REF!)))+(#REF!=#REF!))*(#REF!&gt;0)</definedName>
    <definedName name="PercentCompleteBeyond" localSheetId="7">(#REF!=MEDIAN(#REF!,#REF!,#REF!+#REF!)*(#REF!&gt;0))*((#REF!&lt;(INT(#REF!+#REF!*#REF!)))+(#REF!=#REF!))*(#REF!&gt;0)</definedName>
    <definedName name="PercentCompleteBeyond" localSheetId="10">(#REF!=MEDIAN(#REF!,#REF!,#REF!+#REF!)*(#REF!&gt;0))*((#REF!&lt;(INT(#REF!+#REF!*#REF!)))+(#REF!=#REF!))*(#REF!&gt;0)</definedName>
    <definedName name="PercentCompleteBeyond" localSheetId="13">(#REF!=MEDIAN(#REF!,#REF!,#REF!+#REF!)*(#REF!&gt;0))*((#REF!&lt;(INT(#REF!+#REF!*#REF!)))+(#REF!=#REF!))*(#REF!&gt;0)</definedName>
    <definedName name="PercentCompleteBeyond">(#REF!=MEDIAN(#REF!,#REF!,#REF!+#REF!)*(#REF!&gt;0))*((#REF!&lt;(INT(#REF!+#REF!*#REF!)))+(#REF!=#REF!))*(#REF!&gt;0)</definedName>
    <definedName name="period_selected" localSheetId="14">#REF!</definedName>
    <definedName name="period_selected" localSheetId="8">#REF!</definedName>
    <definedName name="period_selected" localSheetId="7">#REF!</definedName>
    <definedName name="period_selected" localSheetId="10">#REF!</definedName>
    <definedName name="period_selected" localSheetId="13">#REF!</definedName>
    <definedName name="period_selected">#REF!</definedName>
    <definedName name="PeriodInActual" localSheetId="14">#REF!=MEDIAN(#REF!,#REF!,#REF!+#REF!-1)</definedName>
    <definedName name="PeriodInActual" localSheetId="8">#REF!=MEDIAN(#REF!,#REF!,#REF!+#REF!-1)</definedName>
    <definedName name="PeriodInActual" localSheetId="7">#REF!=MEDIAN(#REF!,#REF!,#REF!+#REF!-1)</definedName>
    <definedName name="PeriodInActual" localSheetId="10">#REF!=MEDIAN(#REF!,#REF!,#REF!+#REF!-1)</definedName>
    <definedName name="PeriodInActual" localSheetId="13">#REF!=MEDIAN(#REF!,#REF!,#REF!+#REF!-1)</definedName>
    <definedName name="PeriodInActual">#REF!=MEDIAN(#REF!,#REF!,#REF!+#REF!-1)</definedName>
    <definedName name="PeriodInPlan" localSheetId="14">#REF!=MEDIAN(#REF!,#REF!,#REF!+#REF!-1)</definedName>
    <definedName name="PeriodInPlan" localSheetId="8">#REF!=MEDIAN(#REF!,#REF!,#REF!+#REF!-1)</definedName>
    <definedName name="PeriodInPlan" localSheetId="7">#REF!=MEDIAN(#REF!,#REF!,#REF!+#REF!-1)</definedName>
    <definedName name="PeriodInPlan" localSheetId="10">#REF!=MEDIAN(#REF!,#REF!,#REF!+#REF!-1)</definedName>
    <definedName name="PeriodInPlan" localSheetId="13">#REF!=MEDIAN(#REF!,#REF!,#REF!+#REF!-1)</definedName>
    <definedName name="PeriodInPlan">#REF!=MEDIAN(#REF!,#REF!,#REF!+#REF!-1)</definedName>
    <definedName name="Phase" localSheetId="14">#REF!</definedName>
    <definedName name="Phase" localSheetId="8">#REF!</definedName>
    <definedName name="Phase" localSheetId="7">#REF!</definedName>
    <definedName name="Phase" localSheetId="10">#REF!</definedName>
    <definedName name="Phase" localSheetId="13">#REF!</definedName>
    <definedName name="Phase">#REF!</definedName>
    <definedName name="PI" localSheetId="14" hidden="1">#REF!</definedName>
    <definedName name="PI" localSheetId="8" hidden="1">#REF!</definedName>
    <definedName name="PI" localSheetId="7" hidden="1">#REF!</definedName>
    <definedName name="PI" localSheetId="10" hidden="1">#REF!</definedName>
    <definedName name="PI" localSheetId="13" hidden="1">#REF!</definedName>
    <definedName name="PI" hidden="1">#REF!</definedName>
    <definedName name="PII" localSheetId="14" hidden="1">#REF!</definedName>
    <definedName name="PII" localSheetId="8" hidden="1">#REF!</definedName>
    <definedName name="PII" localSheetId="7" hidden="1">#REF!</definedName>
    <definedName name="PII" localSheetId="10" hidden="1">#REF!</definedName>
    <definedName name="PII" localSheetId="13" hidden="1">#REF!</definedName>
    <definedName name="PII" hidden="1">#REF!</definedName>
    <definedName name="Plan" localSheetId="19">PeriodInPlan*(#REF!&gt;0)</definedName>
    <definedName name="Plan" localSheetId="14">'Nesting &amp; Ramp'!PeriodInPlan*(#REF!&gt;0)</definedName>
    <definedName name="Plan" localSheetId="8">'People KT Readiness'!PeriodInPlan*(#REF!&gt;0)</definedName>
    <definedName name="Plan" localSheetId="7">'Process Training Update Project'!PeriodInPlan*(#REF!&gt;0)</definedName>
    <definedName name="Plan" localSheetId="10">'Ramp Up Plan'!PeriodInPlan*(#REF!&gt;0)</definedName>
    <definedName name="Plan" localSheetId="13">'Training Q&amp;A Offshore KT'!PeriodInPlan*(#REF!&gt;0)</definedName>
    <definedName name="Plan">PeriodInPlan*(#REF!&gt;0)</definedName>
    <definedName name="Pricing" localSheetId="8">'[32]OB10 Pricing'!$A$1:$D$9</definedName>
    <definedName name="Pricing" localSheetId="7">'[32]OB10 Pricing'!$A$1:$D$9</definedName>
    <definedName name="Pricing">'[33]OB10 Pricing'!$A$1:$D$9</definedName>
    <definedName name="Pricing_Group" localSheetId="8">[61]Parameters!$E$29:$E$43</definedName>
    <definedName name="Pricing_Group" localSheetId="7">[61]Parameters!$E$29:$E$43</definedName>
    <definedName name="Pricing_Group">[60]Parameters!$E$29:$E$43</definedName>
    <definedName name="PricingGroup" localSheetId="14">[63]Cover!#REF!</definedName>
    <definedName name="PricingGroup" localSheetId="8">[64]Cover!#REF!</definedName>
    <definedName name="PricingGroup" localSheetId="7">[64]Cover!#REF!</definedName>
    <definedName name="PricingGroup" localSheetId="10">[63]Cover!#REF!</definedName>
    <definedName name="PricingGroup" localSheetId="13">[63]Cover!#REF!</definedName>
    <definedName name="PricingGroup">[63]Cover!#REF!</definedName>
    <definedName name="PricingVol" localSheetId="8">'[32]OB10 Pricing'!$A$1:$A$9</definedName>
    <definedName name="PricingVol" localSheetId="7">'[32]OB10 Pricing'!$A$1:$A$9</definedName>
    <definedName name="PricingVol">'[33]OB10 Pricing'!$A$1:$A$9</definedName>
    <definedName name="Print_and_Stuff" localSheetId="14">#REF!</definedName>
    <definedName name="Print_and_Stuff" localSheetId="8">#REF!</definedName>
    <definedName name="Print_and_Stuff" localSheetId="7">#REF!</definedName>
    <definedName name="Print_and_Stuff" localSheetId="10">#REF!</definedName>
    <definedName name="Print_and_Stuff" localSheetId="13">#REF!</definedName>
    <definedName name="Print_and_Stuff">#REF!</definedName>
    <definedName name="_xlnm.Print_Area" localSheetId="14">#REF!</definedName>
    <definedName name="_xlnm.Print_Area" localSheetId="8">#REF!</definedName>
    <definedName name="_xlnm.Print_Area" localSheetId="7">#REF!</definedName>
    <definedName name="_xlnm.Print_Area" localSheetId="10">#REF!</definedName>
    <definedName name="_xlnm.Print_Area" localSheetId="13">#REF!</definedName>
    <definedName name="_xlnm.Print_Area">#REF!</definedName>
    <definedName name="Print_Area_MI" localSheetId="14">#REF!</definedName>
    <definedName name="Print_Area_MI" localSheetId="8">#REF!</definedName>
    <definedName name="Print_Area_MI" localSheetId="7">#REF!</definedName>
    <definedName name="Print_Area_MI" localSheetId="10">#REF!</definedName>
    <definedName name="Print_Area_MI" localSheetId="13">#REF!</definedName>
    <definedName name="Print_Area_MI">#REF!</definedName>
    <definedName name="Print_check" localSheetId="14">#REF!</definedName>
    <definedName name="Print_check" localSheetId="8">#REF!</definedName>
    <definedName name="Print_check" localSheetId="7">#REF!</definedName>
    <definedName name="Print_check" localSheetId="10">#REF!</definedName>
    <definedName name="Print_check" localSheetId="13">#REF!</definedName>
    <definedName name="Print_check">#REF!</definedName>
    <definedName name="_xlnm.Print_Titles">#N/A</definedName>
    <definedName name="Print_Titles_MI" localSheetId="14">#REF!</definedName>
    <definedName name="Print_Titles_MI" localSheetId="8">#REF!</definedName>
    <definedName name="Print_Titles_MI" localSheetId="7">#REF!</definedName>
    <definedName name="Print_Titles_MI" localSheetId="10">#REF!</definedName>
    <definedName name="Print_Titles_MI" localSheetId="13">#REF!</definedName>
    <definedName name="Print_Titles_MI">#REF!</definedName>
    <definedName name="printall">#N/A</definedName>
    <definedName name="Printing" localSheetId="14">#REF!</definedName>
    <definedName name="Printing" localSheetId="8">#REF!</definedName>
    <definedName name="Printing" localSheetId="7">#REF!</definedName>
    <definedName name="Printing" localSheetId="10">#REF!</definedName>
    <definedName name="Printing" localSheetId="13">#REF!</definedName>
    <definedName name="Printing">#REF!</definedName>
    <definedName name="Process" localSheetId="14">#REF!</definedName>
    <definedName name="Process" localSheetId="8">#REF!</definedName>
    <definedName name="Process" localSheetId="7">#REF!</definedName>
    <definedName name="Process" localSheetId="10">#REF!</definedName>
    <definedName name="Process" localSheetId="13">#REF!</definedName>
    <definedName name="Process">#REF!</definedName>
    <definedName name="Process_List" localSheetId="14">'[65]INPUT Scope'!#REF!</definedName>
    <definedName name="Process_List" localSheetId="8">'[66]INPUT Scope'!#REF!</definedName>
    <definedName name="Process_List" localSheetId="7">'[66]INPUT Scope'!#REF!</definedName>
    <definedName name="Process_List" localSheetId="10">'[65]INPUT Scope'!#REF!</definedName>
    <definedName name="Process_List" localSheetId="13">'[65]INPUT Scope'!#REF!</definedName>
    <definedName name="Process_List">'[65]INPUT Scope'!#REF!</definedName>
    <definedName name="ProcessNames_Lisbon" localSheetId="14">#REF!</definedName>
    <definedName name="ProcessNames_Lisbon" localSheetId="8">#REF!</definedName>
    <definedName name="ProcessNames_Lisbon" localSheetId="7">#REF!</definedName>
    <definedName name="ProcessNames_Lisbon" localSheetId="10">#REF!</definedName>
    <definedName name="ProcessNames_Lisbon" localSheetId="13">#REF!</definedName>
    <definedName name="ProcessNames_Lisbon">#REF!</definedName>
    <definedName name="ProcessNames_Marina" localSheetId="14">#REF!</definedName>
    <definedName name="ProcessNames_Marina" localSheetId="8">#REF!</definedName>
    <definedName name="ProcessNames_Marina" localSheetId="7">#REF!</definedName>
    <definedName name="ProcessNames_Marina" localSheetId="10">#REF!</definedName>
    <definedName name="ProcessNames_Marina" localSheetId="13">#REF!</definedName>
    <definedName name="ProcessNames_Marina">#REF!</definedName>
    <definedName name="ProcessNames_Melbourne" localSheetId="14">#REF!</definedName>
    <definedName name="ProcessNames_Melbourne" localSheetId="8">#REF!</definedName>
    <definedName name="ProcessNames_Melbourne" localSheetId="7">#REF!</definedName>
    <definedName name="ProcessNames_Melbourne" localSheetId="10">#REF!</definedName>
    <definedName name="ProcessNames_Melbourne" localSheetId="13">#REF!</definedName>
    <definedName name="ProcessNames_Melbourne">#REF!</definedName>
    <definedName name="ProcessNames_Test" localSheetId="14">#REF!</definedName>
    <definedName name="ProcessNames_Test" localSheetId="8">#REF!</definedName>
    <definedName name="ProcessNames_Test" localSheetId="7">#REF!</definedName>
    <definedName name="ProcessNames_Test" localSheetId="10">#REF!</definedName>
    <definedName name="ProcessNames_Test" localSheetId="13">#REF!</definedName>
    <definedName name="ProcessNames_Test">#REF!</definedName>
    <definedName name="ProcessNames_Tulsa" localSheetId="14">#REF!</definedName>
    <definedName name="ProcessNames_Tulsa" localSheetId="8">#REF!</definedName>
    <definedName name="ProcessNames_Tulsa" localSheetId="7">#REF!</definedName>
    <definedName name="ProcessNames_Tulsa" localSheetId="10">#REF!</definedName>
    <definedName name="ProcessNames_Tulsa" localSheetId="13">#REF!</definedName>
    <definedName name="ProcessNames_Tulsa">#REF!</definedName>
    <definedName name="ProcessOrgs_Shanghai" localSheetId="14">#REF!</definedName>
    <definedName name="ProcessOrgs_Shanghai" localSheetId="8">#REF!</definedName>
    <definedName name="ProcessOrgs_Shanghai" localSheetId="7">#REF!</definedName>
    <definedName name="ProcessOrgs_Shanghai" localSheetId="10">#REF!</definedName>
    <definedName name="ProcessOrgs_Shanghai" localSheetId="13">#REF!</definedName>
    <definedName name="ProcessOrgs_Shanghai">#REF!</definedName>
    <definedName name="ProcessOrgs_Tulsa" localSheetId="14">#REF!</definedName>
    <definedName name="ProcessOrgs_Tulsa" localSheetId="8">#REF!</definedName>
    <definedName name="ProcessOrgs_Tulsa" localSheetId="7">#REF!</definedName>
    <definedName name="ProcessOrgs_Tulsa" localSheetId="10">#REF!</definedName>
    <definedName name="ProcessOrgs_Tulsa" localSheetId="13">#REF!</definedName>
    <definedName name="ProcessOrgs_Tulsa">#REF!</definedName>
    <definedName name="PRODLIST" localSheetId="8">'[15]Business parameters'!$G$67:$G$72</definedName>
    <definedName name="PRODLIST" localSheetId="7">'[15]Business parameters'!$G$67:$G$72</definedName>
    <definedName name="PRODLIST">'[16]Business parameters'!$G$67:$G$72</definedName>
    <definedName name="Professional3" localSheetId="14">#REF!</definedName>
    <definedName name="Professional3" localSheetId="8">#REF!</definedName>
    <definedName name="Professional3" localSheetId="7">#REF!</definedName>
    <definedName name="Professional3" localSheetId="10">#REF!</definedName>
    <definedName name="Professional3" localSheetId="13">#REF!</definedName>
    <definedName name="Professional3">#REF!</definedName>
    <definedName name="Professional4" localSheetId="14">#REF!</definedName>
    <definedName name="Professional4" localSheetId="8">#REF!</definedName>
    <definedName name="Professional4" localSheetId="7">#REF!</definedName>
    <definedName name="Professional4" localSheetId="10">#REF!</definedName>
    <definedName name="Professional4" localSheetId="13">#REF!</definedName>
    <definedName name="Professional4">#REF!</definedName>
    <definedName name="Professional5" localSheetId="14">#REF!</definedName>
    <definedName name="Professional5" localSheetId="8">#REF!</definedName>
    <definedName name="Professional5" localSheetId="7">#REF!</definedName>
    <definedName name="Professional5" localSheetId="10">#REF!</definedName>
    <definedName name="Professional5" localSheetId="13">#REF!</definedName>
    <definedName name="Professional5">#REF!</definedName>
    <definedName name="PROGCOSTTABLE" localSheetId="8">'[15]Costs per Prog staff'!$B$7:$R$27</definedName>
    <definedName name="PROGCOSTTABLE" localSheetId="7">'[15]Costs per Prog staff'!$B$7:$R$27</definedName>
    <definedName name="PROGCOSTTABLE">'[16]Costs per Prog staff'!$B$7:$R$27</definedName>
    <definedName name="PROGLIST" localSheetId="8">'[15]Costs per Prog staff'!$B$7:$B$27</definedName>
    <definedName name="PROGLIST" localSheetId="7">'[15]Costs per Prog staff'!$B$7:$B$27</definedName>
    <definedName name="PROGLIST">'[16]Costs per Prog staff'!$B$7:$B$27</definedName>
    <definedName name="Project" localSheetId="8">[7]Cover!$D$23:$D$32</definedName>
    <definedName name="Project" localSheetId="7">[7]Cover!$D$23:$D$32</definedName>
    <definedName name="Project">[6]Cover!$D$23:$D$32</definedName>
    <definedName name="ProjectCode" localSheetId="8">[7]Cover!$E$23:$E$32</definedName>
    <definedName name="ProjectCode" localSheetId="7">[7]Cover!$E$23:$E$32</definedName>
    <definedName name="ProjectCode">[6]Cover!$E$23:$E$32</definedName>
    <definedName name="PropertyTax" localSheetId="14">'[8]F&amp;A-General Ledger'!#REF!</definedName>
    <definedName name="PropertyTax" localSheetId="8">'[9]F&amp;A-General Ledger'!#REF!</definedName>
    <definedName name="PropertyTax" localSheetId="7">'[9]F&amp;A-General Ledger'!#REF!</definedName>
    <definedName name="PropertyTax" localSheetId="10">'[8]F&amp;A-General Ledger'!#REF!</definedName>
    <definedName name="PropertyTax" localSheetId="13">'[8]F&amp;A-General Ledger'!#REF!</definedName>
    <definedName name="PropertyTax">'[8]F&amp;A-General Ledger'!#REF!</definedName>
    <definedName name="Purchasing" localSheetId="14">#REF!</definedName>
    <definedName name="Purchasing" localSheetId="8">#REF!</definedName>
    <definedName name="Purchasing" localSheetId="7">#REF!</definedName>
    <definedName name="Purchasing" localSheetId="10">#REF!</definedName>
    <definedName name="Purchasing" localSheetId="13">#REF!</definedName>
    <definedName name="Purchasing">#REF!</definedName>
    <definedName name="qqfxlBookCalcMode" hidden="1">-4135</definedName>
    <definedName name="qqfxlCalcReset" hidden="1">FALSE</definedName>
    <definedName name="qqfxlCalculateOnOpen" hidden="1">FALSE</definedName>
    <definedName name="qqfxlFullBoth" hidden="1">TRUE</definedName>
    <definedName name="qqfxlManualBoth" hidden="1">FALSE</definedName>
    <definedName name="qqfxlSheetsBoth" hidden="1">TRUE</definedName>
    <definedName name="RANGE" localSheetId="14">#REF!</definedName>
    <definedName name="RANGE" localSheetId="8">#REF!</definedName>
    <definedName name="RANGE" localSheetId="7">#REF!</definedName>
    <definedName name="RANGE" localSheetId="10">#REF!</definedName>
    <definedName name="RANGE" localSheetId="13">#REF!</definedName>
    <definedName name="RANGE">#REF!</definedName>
    <definedName name="rate" localSheetId="14">#REF!</definedName>
    <definedName name="rate" localSheetId="8">#REF!</definedName>
    <definedName name="rate" localSheetId="7">#REF!</definedName>
    <definedName name="rate" localSheetId="10">#REF!</definedName>
    <definedName name="rate" localSheetId="13">#REF!</definedName>
    <definedName name="rate">#REF!</definedName>
    <definedName name="Recruitment" localSheetId="14">#REF!</definedName>
    <definedName name="Recruitment" localSheetId="8">#REF!</definedName>
    <definedName name="Recruitment" localSheetId="7">#REF!</definedName>
    <definedName name="Recruitment" localSheetId="10">#REF!</definedName>
    <definedName name="Recruitment" localSheetId="13">#REF!</definedName>
    <definedName name="Recruitment">#REF!</definedName>
    <definedName name="refDeliveryCentres" localSheetId="8">[67]Reference!$D$6:$D$14</definedName>
    <definedName name="refDeliveryCentres" localSheetId="7">[67]Reference!$D$6:$D$14</definedName>
    <definedName name="refDeliveryCentres">[68]Reference!$D$6:$D$14</definedName>
    <definedName name="refSourceData" localSheetId="8">[67]Reference!$B$6:$B$7</definedName>
    <definedName name="refSourceData" localSheetId="7">[67]Reference!$B$6:$B$7</definedName>
    <definedName name="refSourceData">[68]Reference!$B$6:$B$7</definedName>
    <definedName name="Regions">[3]Lookups!$B$8:$B$20</definedName>
    <definedName name="resources" localSheetId="8">'[30]Input - PMO resources'!$BH$5:$BN$5</definedName>
    <definedName name="resources" localSheetId="7">'[30]Input - PMO resources'!$BH$5:$BN$5</definedName>
    <definedName name="resources">'[31]Input - PMO resources'!$BH$5:$BN$5</definedName>
    <definedName name="revescalation" localSheetId="14">'[24]INPUT - Global Variables'!#REF!</definedName>
    <definedName name="revescalation" localSheetId="8">'[24]INPUT - Global Variables'!#REF!</definedName>
    <definedName name="revescalation" localSheetId="7">'[24]INPUT - Global Variables'!#REF!</definedName>
    <definedName name="revescalation" localSheetId="10">'[24]INPUT - Global Variables'!#REF!</definedName>
    <definedName name="revescalation" localSheetId="13">'[24]INPUT - Global Variables'!#REF!</definedName>
    <definedName name="revescalation">'[24]INPUT - Global Variables'!#REF!</definedName>
    <definedName name="revescalationdate" localSheetId="14">'[24]INPUT - Global Variables'!#REF!</definedName>
    <definedName name="revescalationdate" localSheetId="8">'[24]INPUT - Global Variables'!#REF!</definedName>
    <definedName name="revescalationdate" localSheetId="7">'[24]INPUT - Global Variables'!#REF!</definedName>
    <definedName name="revescalationdate" localSheetId="10">'[24]INPUT - Global Variables'!#REF!</definedName>
    <definedName name="revescalationdate" localSheetId="13">'[24]INPUT - Global Variables'!#REF!</definedName>
    <definedName name="revescalationdate">'[24]INPUT - Global Variables'!#REF!</definedName>
    <definedName name="Revision_Date___MM_DD_YYYY">[37]CoverPage!$C$15</definedName>
    <definedName name="REVPROD" localSheetId="8">'[15]Business parameters'!$G$75:$R$80</definedName>
    <definedName name="REVPROD" localSheetId="7">'[15]Business parameters'!$G$75:$R$80</definedName>
    <definedName name="REVPROD">'[16]Business parameters'!$G$75:$R$80</definedName>
    <definedName name="REVPRODMON" localSheetId="8">'[15]Business parameters'!$S$75:$AQ$80</definedName>
    <definedName name="REVPRODMON" localSheetId="7">'[15]Business parameters'!$S$75:$AQ$80</definedName>
    <definedName name="REVPRODMON">'[16]Business parameters'!$S$75:$AQ$80</definedName>
    <definedName name="Run" localSheetId="14">[60]Parameters!#REF!</definedName>
    <definedName name="Run" localSheetId="8">[61]Parameters!#REF!</definedName>
    <definedName name="Run" localSheetId="7">[61]Parameters!#REF!</definedName>
    <definedName name="Run" localSheetId="10">[60]Parameters!#REF!</definedName>
    <definedName name="Run" localSheetId="13">[60]Parameters!#REF!</definedName>
    <definedName name="Run">[60]Parameters!#REF!</definedName>
    <definedName name="s" localSheetId="14" hidden="1">#REF!</definedName>
    <definedName name="s" localSheetId="8" hidden="1">#REF!</definedName>
    <definedName name="s" localSheetId="7" hidden="1">#REF!</definedName>
    <definedName name="s" localSheetId="4" hidden="1">#REF!</definedName>
    <definedName name="s" localSheetId="10" hidden="1">#REF!</definedName>
    <definedName name="s" localSheetId="13" hidden="1">#REF!</definedName>
    <definedName name="s" localSheetId="3" hidden="1">#REF!</definedName>
    <definedName name="s" localSheetId="2" hidden="1">#REF!</definedName>
    <definedName name="s" hidden="1">#REF!</definedName>
    <definedName name="sad">#REF!</definedName>
    <definedName name="Salary" localSheetId="14">'[8]F&amp;A-General Ledger'!#REF!</definedName>
    <definedName name="Salary" localSheetId="8">'[9]F&amp;A-General Ledger'!#REF!</definedName>
    <definedName name="Salary" localSheetId="7">'[9]F&amp;A-General Ledger'!#REF!</definedName>
    <definedName name="Salary" localSheetId="10">'[8]F&amp;A-General Ledger'!#REF!</definedName>
    <definedName name="Salary" localSheetId="13">'[8]F&amp;A-General Ledger'!#REF!</definedName>
    <definedName name="Salary">'[8]F&amp;A-General Ledger'!#REF!</definedName>
    <definedName name="SAPBEXdnldView" hidden="1">"4JRW46Z1F2OX1HONTMW2WY8A7"</definedName>
    <definedName name="SAPBEXsysID" hidden="1">"BWP"</definedName>
    <definedName name="SCIENTIFIC_SOFTWARE" localSheetId="14">#REF!</definedName>
    <definedName name="SCIENTIFIC_SOFTWARE" localSheetId="8">#REF!</definedName>
    <definedName name="SCIENTIFIC_SOFTWARE" localSheetId="7">#REF!</definedName>
    <definedName name="SCIENTIFIC_SOFTWARE" localSheetId="10">#REF!</definedName>
    <definedName name="SCIENTIFIC_SOFTWARE" localSheetId="13">#REF!</definedName>
    <definedName name="SCIENTIFIC_SOFTWARE">#REF!</definedName>
    <definedName name="secondCapExFormat" localSheetId="14">'[13]INPUT - Capital Expenditures'!#REF!</definedName>
    <definedName name="secondCapExFormat" localSheetId="8">'[12]INPUT - Capital Expenditures'!#REF!</definedName>
    <definedName name="secondCapExFormat" localSheetId="7">'[12]INPUT - Capital Expenditures'!#REF!</definedName>
    <definedName name="secondCapExFormat" localSheetId="10">'[13]INPUT - Capital Expenditures'!#REF!</definedName>
    <definedName name="secondCapExFormat" localSheetId="13">'[13]INPUT - Capital Expenditures'!#REF!</definedName>
    <definedName name="secondCapExFormat">'[13]INPUT - Capital Expenditures'!#REF!</definedName>
    <definedName name="sef" localSheetId="14">#REF!</definedName>
    <definedName name="sef" localSheetId="8">#REF!</definedName>
    <definedName name="sef" localSheetId="7">#REF!</definedName>
    <definedName name="sef" localSheetId="10">#REF!</definedName>
    <definedName name="sef" localSheetId="13">#REF!</definedName>
    <definedName name="sef">#REF!</definedName>
    <definedName name="Selection" localSheetId="14">#REF!</definedName>
    <definedName name="Selection" localSheetId="8">#REF!</definedName>
    <definedName name="Selection" localSheetId="7">#REF!</definedName>
    <definedName name="Selection" localSheetId="10">#REF!</definedName>
    <definedName name="Selection" localSheetId="13">#REF!</definedName>
    <definedName name="Selection">#REF!</definedName>
    <definedName name="ServiceLines">'[3]INPUT - Model Structure'!$B$6:$B$20</definedName>
    <definedName name="Set">" "</definedName>
    <definedName name="sg" localSheetId="14">#REF!</definedName>
    <definedName name="sg" localSheetId="8">#REF!</definedName>
    <definedName name="sg" localSheetId="7">#REF!</definedName>
    <definedName name="sg" localSheetId="10">#REF!</definedName>
    <definedName name="sg" localSheetId="13">#REF!</definedName>
    <definedName name="sg">#REF!</definedName>
    <definedName name="SGD_to_USD" localSheetId="14">#REF!</definedName>
    <definedName name="SGD_to_USD" localSheetId="8">#REF!</definedName>
    <definedName name="SGD_to_USD" localSheetId="7">#REF!</definedName>
    <definedName name="SGD_to_USD" localSheetId="10">#REF!</definedName>
    <definedName name="SGD_to_USD" localSheetId="13">#REF!</definedName>
    <definedName name="SGD_to_USD">#REF!</definedName>
    <definedName name="sline1" localSheetId="8">'[12]INPUT - Global Variables'!$E$51</definedName>
    <definedName name="sline1" localSheetId="7">'[12]INPUT - Global Variables'!$E$51</definedName>
    <definedName name="sline1">'[13]INPUT - Global Variables'!$E$51</definedName>
    <definedName name="sline10" localSheetId="8">'[12]INPUT - Global Variables'!$E$60</definedName>
    <definedName name="sline10" localSheetId="7">'[12]INPUT - Global Variables'!$E$60</definedName>
    <definedName name="sline10">'[13]INPUT - Global Variables'!$E$60</definedName>
    <definedName name="sline11" localSheetId="8">'[12]INPUT - Global Variables'!$E$61</definedName>
    <definedName name="sline11" localSheetId="7">'[12]INPUT - Global Variables'!$E$61</definedName>
    <definedName name="sline11">'[13]INPUT - Global Variables'!$E$61</definedName>
    <definedName name="sline12" localSheetId="8">'[12]INPUT - Global Variables'!$E$62</definedName>
    <definedName name="sline12" localSheetId="7">'[12]INPUT - Global Variables'!$E$62</definedName>
    <definedName name="sline12">'[13]INPUT - Global Variables'!$E$62</definedName>
    <definedName name="sline13" localSheetId="8">'[12]INPUT - Global Variables'!$E$63</definedName>
    <definedName name="sline13" localSheetId="7">'[12]INPUT - Global Variables'!$E$63</definedName>
    <definedName name="sline13">'[13]INPUT - Global Variables'!$E$63</definedName>
    <definedName name="sline14" localSheetId="8">'[12]INPUT - Global Variables'!$E$64</definedName>
    <definedName name="sline14" localSheetId="7">'[12]INPUT - Global Variables'!$E$64</definedName>
    <definedName name="sline14">'[13]INPUT - Global Variables'!$E$64</definedName>
    <definedName name="sline15" localSheetId="8">'[12]INPUT - Global Variables'!$E$65</definedName>
    <definedName name="sline15" localSheetId="7">'[12]INPUT - Global Variables'!$E$65</definedName>
    <definedName name="sline15">'[13]INPUT - Global Variables'!$E$65</definedName>
    <definedName name="sline2" localSheetId="8">'[12]INPUT - Global Variables'!$E$52</definedName>
    <definedName name="sline2" localSheetId="7">'[12]INPUT - Global Variables'!$E$52</definedName>
    <definedName name="sline2">'[13]INPUT - Global Variables'!$E$52</definedName>
    <definedName name="sline3" localSheetId="8">'[12]INPUT - Global Variables'!$E$53</definedName>
    <definedName name="sline3" localSheetId="7">'[12]INPUT - Global Variables'!$E$53</definedName>
    <definedName name="sline3">'[13]INPUT - Global Variables'!$E$53</definedName>
    <definedName name="sline4" localSheetId="8">'[12]INPUT - Global Variables'!$E$54</definedName>
    <definedName name="sline4" localSheetId="7">'[12]INPUT - Global Variables'!$E$54</definedName>
    <definedName name="sline4">'[13]INPUT - Global Variables'!$E$54</definedName>
    <definedName name="sline5" localSheetId="8">'[12]INPUT - Global Variables'!$E$55</definedName>
    <definedName name="sline5" localSheetId="7">'[12]INPUT - Global Variables'!$E$55</definedName>
    <definedName name="sline5">'[13]INPUT - Global Variables'!$E$55</definedName>
    <definedName name="sline6" localSheetId="8">'[12]INPUT - Global Variables'!$E$56</definedName>
    <definedName name="sline6" localSheetId="7">'[12]INPUT - Global Variables'!$E$56</definedName>
    <definedName name="sline6">'[13]INPUT - Global Variables'!$E$56</definedName>
    <definedName name="sline7" localSheetId="8">'[12]INPUT - Global Variables'!$E$57</definedName>
    <definedName name="sline7" localSheetId="7">'[12]INPUT - Global Variables'!$E$57</definedName>
    <definedName name="sline7">'[13]INPUT - Global Variables'!$E$57</definedName>
    <definedName name="sline8" localSheetId="8">'[12]INPUT - Global Variables'!$E$58</definedName>
    <definedName name="sline8" localSheetId="7">'[12]INPUT - Global Variables'!$E$58</definedName>
    <definedName name="sline8">'[13]INPUT - Global Variables'!$E$58</definedName>
    <definedName name="sline9" localSheetId="8">'[12]INPUT - Global Variables'!$E$59</definedName>
    <definedName name="sline9" localSheetId="7">'[12]INPUT - Global Variables'!$E$59</definedName>
    <definedName name="sline9">'[13]INPUT - Global Variables'!$E$59</definedName>
    <definedName name="slineDPR" localSheetId="8">'[12]INPUT - Capital Expenditures'!$C$61:$C$102</definedName>
    <definedName name="slineDPR" localSheetId="7">'[12]INPUT - Capital Expenditures'!$C$61:$C$102</definedName>
    <definedName name="slineDPR">'[13]INPUT - Capital Expenditures'!$C$61:$C$102</definedName>
    <definedName name="slineFTE" localSheetId="8">'[12]INPUT - Staffing Plan'!$C$9:$C$204</definedName>
    <definedName name="slineFTE" localSheetId="7">'[12]INPUT - Staffing Plan'!$C$9:$C$204</definedName>
    <definedName name="slineFTE">'[13]INPUT - Staffing Plan'!$C$9:$C$204</definedName>
    <definedName name="slineMPR" localSheetId="8">'[12]INPUT - Manual Pricing'!$C$9:$C$50</definedName>
    <definedName name="slineMPR" localSheetId="7">'[12]INPUT - Manual Pricing'!$C$9:$C$50</definedName>
    <definedName name="slineMPR">'[13]INPUT - Manual Pricing'!$C$9:$C$50</definedName>
    <definedName name="slineOTH" localSheetId="8">'[12]INPUT - Other Expenses'!$C$9:$C$201</definedName>
    <definedName name="slineOTH" localSheetId="7">'[12]INPUT - Other Expenses'!$C$9:$C$201</definedName>
    <definedName name="slineOTH">'[13]INPUT - Other Expenses'!$C$9:$C$201</definedName>
    <definedName name="SLineSelection" localSheetId="8">'[12]CALCULATION - List Lookup'!$D$1:$D$16</definedName>
    <definedName name="SLineSelection" localSheetId="7">'[12]CALCULATION - List Lookup'!$D$1:$D$16</definedName>
    <definedName name="SLineSelection">'[13]CALCULATION - List Lookup'!$D$1:$D$16</definedName>
    <definedName name="Small_print_check" localSheetId="14">#REF!</definedName>
    <definedName name="Small_print_check" localSheetId="8">#REF!</definedName>
    <definedName name="Small_print_check" localSheetId="7">#REF!</definedName>
    <definedName name="Small_print_check" localSheetId="10">#REF!</definedName>
    <definedName name="Small_print_check" localSheetId="13">#REF!</definedName>
    <definedName name="Small_print_check">#REF!</definedName>
    <definedName name="SmallGold">[56]Assumptions!$D$5</definedName>
    <definedName name="SmallSilver">[56]Assumptions!$D$6</definedName>
    <definedName name="softCurrencies" localSheetId="8">'[12]CALCULATION - List Lookup'!$M$1:$M$10</definedName>
    <definedName name="softCurrencies" localSheetId="7">'[12]CALCULATION - List Lookup'!$M$1:$M$10</definedName>
    <definedName name="softCurrencies">'[13]CALCULATION - List Lookup'!$M$1:$M$10</definedName>
    <definedName name="Software" localSheetId="14">'[8]F&amp;A-General Ledger'!#REF!</definedName>
    <definedName name="Software" localSheetId="8">'[9]F&amp;A-General Ledger'!#REF!</definedName>
    <definedName name="Software" localSheetId="7">'[9]F&amp;A-General Ledger'!#REF!</definedName>
    <definedName name="Software" localSheetId="10">'[8]F&amp;A-General Ledger'!#REF!</definedName>
    <definedName name="Software" localSheetId="13">'[8]F&amp;A-General Ledger'!#REF!</definedName>
    <definedName name="Software">'[8]F&amp;A-General Ledger'!#REF!</definedName>
    <definedName name="SolutionModel" localSheetId="14">#REF!</definedName>
    <definedName name="SolutionModel" localSheetId="8">#REF!</definedName>
    <definedName name="SolutionModel" localSheetId="7">#REF!</definedName>
    <definedName name="SolutionModel" localSheetId="10">#REF!</definedName>
    <definedName name="SolutionModel" localSheetId="13">#REF!</definedName>
    <definedName name="SolutionModel">#REF!</definedName>
    <definedName name="source">'[25]Defined Lists'!$I$4:$I$18</definedName>
    <definedName name="source1" localSheetId="8">'[12]INPUT - Global Variables'!$H$34</definedName>
    <definedName name="source1" localSheetId="7">'[12]INPUT - Global Variables'!$H$34</definedName>
    <definedName name="source1">'[13]INPUT - Global Variables'!$H$34</definedName>
    <definedName name="source10" localSheetId="8">'[12]INPUT - Global Variables'!$H$43</definedName>
    <definedName name="source10" localSheetId="7">'[12]INPUT - Global Variables'!$H$43</definedName>
    <definedName name="source10">'[13]INPUT - Global Variables'!$H$43</definedName>
    <definedName name="source11" localSheetId="8">'[12]INPUT - Global Variables'!$H$44</definedName>
    <definedName name="source11" localSheetId="7">'[12]INPUT - Global Variables'!$H$44</definedName>
    <definedName name="source11">'[13]INPUT - Global Variables'!$H$44</definedName>
    <definedName name="source12" localSheetId="8">'[12]INPUT - Global Variables'!$H$45</definedName>
    <definedName name="source12" localSheetId="7">'[12]INPUT - Global Variables'!$H$45</definedName>
    <definedName name="source12">'[13]INPUT - Global Variables'!$H$45</definedName>
    <definedName name="source13" localSheetId="8">'[12]INPUT - Global Variables'!$H$46</definedName>
    <definedName name="source13" localSheetId="7">'[12]INPUT - Global Variables'!$H$46</definedName>
    <definedName name="source13">'[13]INPUT - Global Variables'!$H$46</definedName>
    <definedName name="source14" localSheetId="8">'[12]INPUT - Global Variables'!$H$47</definedName>
    <definedName name="source14" localSheetId="7">'[12]INPUT - Global Variables'!$H$47</definedName>
    <definedName name="source14">'[13]INPUT - Global Variables'!$H$47</definedName>
    <definedName name="source15" localSheetId="8">'[12]INPUT - Global Variables'!$H$48</definedName>
    <definedName name="source15" localSheetId="7">'[12]INPUT - Global Variables'!$H$48</definedName>
    <definedName name="source15">'[13]INPUT - Global Variables'!$H$48</definedName>
    <definedName name="source2" localSheetId="8">'[12]INPUT - Global Variables'!$H$35</definedName>
    <definedName name="source2" localSheetId="7">'[12]INPUT - Global Variables'!$H$35</definedName>
    <definedName name="source2">'[13]INPUT - Global Variables'!$H$35</definedName>
    <definedName name="source3" localSheetId="8">'[12]INPUT - Global Variables'!$H$36</definedName>
    <definedName name="source3" localSheetId="7">'[12]INPUT - Global Variables'!$H$36</definedName>
    <definedName name="source3">'[13]INPUT - Global Variables'!$H$36</definedName>
    <definedName name="source4" localSheetId="8">'[12]INPUT - Global Variables'!$H$37</definedName>
    <definedName name="source4" localSheetId="7">'[12]INPUT - Global Variables'!$H$37</definedName>
    <definedName name="source4">'[13]INPUT - Global Variables'!$H$37</definedName>
    <definedName name="source5" localSheetId="8">'[12]INPUT - Global Variables'!$H$38</definedName>
    <definedName name="source5" localSheetId="7">'[12]INPUT - Global Variables'!$H$38</definedName>
    <definedName name="source5">'[13]INPUT - Global Variables'!$H$38</definedName>
    <definedName name="source6" localSheetId="8">'[12]INPUT - Global Variables'!$H$39</definedName>
    <definedName name="source6" localSheetId="7">'[12]INPUT - Global Variables'!$H$39</definedName>
    <definedName name="source6">'[13]INPUT - Global Variables'!$H$39</definedName>
    <definedName name="source7" localSheetId="8">'[12]INPUT - Global Variables'!$H$40</definedName>
    <definedName name="source7" localSheetId="7">'[12]INPUT - Global Variables'!$H$40</definedName>
    <definedName name="source7">'[13]INPUT - Global Variables'!$H$40</definedName>
    <definedName name="source8" localSheetId="8">'[12]INPUT - Global Variables'!$H$41</definedName>
    <definedName name="source8" localSheetId="7">'[12]INPUT - Global Variables'!$H$41</definedName>
    <definedName name="source8">'[13]INPUT - Global Variables'!$H$41</definedName>
    <definedName name="source9" localSheetId="8">'[12]INPUT - Global Variables'!$H$42</definedName>
    <definedName name="source9" localSheetId="7">'[12]INPUT - Global Variables'!$H$42</definedName>
    <definedName name="source9">'[13]INPUT - Global Variables'!$H$42</definedName>
    <definedName name="sourceIndirect" localSheetId="8">'[12]INPUT - Global Variables'!$D$164:$D$178</definedName>
    <definedName name="sourceIndirect" localSheetId="7">'[12]INPUT - Global Variables'!$D$164:$D$178</definedName>
    <definedName name="sourceIndirect">'[13]INPUT - Global Variables'!$D$164:$D$178</definedName>
    <definedName name="sourceIndirectValue" localSheetId="8">'[12]INPUT - Global Variables'!$E$164:$E$178</definedName>
    <definedName name="sourceIndirectValue" localSheetId="7">'[12]INPUT - Global Variables'!$E$164:$E$178</definedName>
    <definedName name="sourceIndirectValue">'[13]INPUT - Global Variables'!$E$164:$E$178</definedName>
    <definedName name="Sources">'[3]INPUT - Model Structure'!$D$6:$D$20</definedName>
    <definedName name="Sourceselection" localSheetId="8">'[12]CALCULATION - List Lookup'!$F$1:$F$16</definedName>
    <definedName name="Sourceselection" localSheetId="7">'[12]CALCULATION - List Lookup'!$F$1:$F$16</definedName>
    <definedName name="Sourceselection">'[13]CALCULATION - List Lookup'!$F$1:$F$16</definedName>
    <definedName name="Space" localSheetId="14">'[8]F&amp;A-General Ledger'!#REF!</definedName>
    <definedName name="Space" localSheetId="8">'[9]F&amp;A-General Ledger'!#REF!</definedName>
    <definedName name="Space" localSheetId="7">'[9]F&amp;A-General Ledger'!#REF!</definedName>
    <definedName name="Space" localSheetId="10">'[8]F&amp;A-General Ledger'!#REF!</definedName>
    <definedName name="Space" localSheetId="13">'[8]F&amp;A-General Ledger'!#REF!</definedName>
    <definedName name="Space">'[8]F&amp;A-General Ledger'!#REF!</definedName>
    <definedName name="SPSet">"current"</definedName>
    <definedName name="SPWS_WBID">"873C37EC-B1CF-4896-9BCA-4039BB7CFAF7"</definedName>
    <definedName name="srcBD" localSheetId="8">'[12]CALCULATION - Globals'!$D$60:$D$74</definedName>
    <definedName name="srcBD" localSheetId="7">'[12]CALCULATION - Globals'!$D$60:$D$74</definedName>
    <definedName name="srcBD">'[13]CALCULATION - Globals'!$D$60:$D$74</definedName>
    <definedName name="srcBDALL" localSheetId="8">'[12]CALCULATION - Globals'!$D$111:$D$125</definedName>
    <definedName name="srcBDALL" localSheetId="7">'[12]CALCULATION - Globals'!$D$111:$D$125</definedName>
    <definedName name="srcBDALL">'[13]CALCULATION - Globals'!$D$111:$D$125</definedName>
    <definedName name="srcBDCNT" localSheetId="8">'[12]CALCULATION - Globals'!$D$94:$D$108</definedName>
    <definedName name="srcBDCNT" localSheetId="7">'[12]CALCULATION - Globals'!$D$94:$D$108</definedName>
    <definedName name="srcBDCNT">'[13]CALCULATION - Globals'!$D$94:$D$108</definedName>
    <definedName name="srcBDESC" localSheetId="8">'[12]CALCULATION - Globals'!$D$77:$D$91</definedName>
    <definedName name="srcBDESC" localSheetId="7">'[12]CALCULATION - Globals'!$D$77:$D$91</definedName>
    <definedName name="srcBDESC">'[13]CALCULATION - Globals'!$D$77:$D$91</definedName>
    <definedName name="srcCNT" localSheetId="8">'[12]CALCULATION - Globals'!$D$26:$D$40</definedName>
    <definedName name="srcCNT" localSheetId="7">'[12]CALCULATION - Globals'!$D$26:$D$40</definedName>
    <definedName name="srcCNT">'[13]CALCULATION - Globals'!$D$26:$D$40</definedName>
    <definedName name="srcDPR" localSheetId="8">'[12]INPUT - Capital Expenditures'!$E$61:$E$102</definedName>
    <definedName name="srcDPR" localSheetId="7">'[12]INPUT - Capital Expenditures'!$E$61:$E$102</definedName>
    <definedName name="srcDPR">'[13]INPUT - Capital Expenditures'!$E$61:$E$102</definedName>
    <definedName name="srcESC" localSheetId="8">'[12]CALCULATION - Globals'!$D$9:$D$23</definedName>
    <definedName name="srcESC" localSheetId="7">'[12]CALCULATION - Globals'!$D$9:$D$23</definedName>
    <definedName name="srcESC">'[13]CALCULATION - Globals'!$D$9:$D$23</definedName>
    <definedName name="srcESCNT" localSheetId="8">'[12]CALCULATION - Globals'!$D$43:$D$57</definedName>
    <definedName name="srcESCNT" localSheetId="7">'[12]CALCULATION - Globals'!$D$43:$D$57</definedName>
    <definedName name="srcESCNT">'[13]CALCULATION - Globals'!$D$43:$D$57</definedName>
    <definedName name="srcFTE" localSheetId="8">'[12]INPUT - Staffing Plan'!$E$9:$E$204</definedName>
    <definedName name="srcFTE" localSheetId="7">'[12]INPUT - Staffing Plan'!$E$9:$E$204</definedName>
    <definedName name="srcFTE">'[13]INPUT - Staffing Plan'!$E$9:$E$204</definedName>
    <definedName name="srcFTERLTD" localSheetId="8">'[12]INPUT - FTE-Related Expenses'!$D$10:$D$290</definedName>
    <definedName name="srcFTERLTD" localSheetId="7">'[12]INPUT - FTE-Related Expenses'!$D$10:$D$290</definedName>
    <definedName name="srcFTERLTD">'[13]INPUT - FTE-Related Expenses'!$D$10:$D$290</definedName>
    <definedName name="srcIndirect" localSheetId="8">'[12]CALCULATION - Globals'!$D$196:$D$210</definedName>
    <definedName name="srcIndirect" localSheetId="7">'[12]CALCULATION - Globals'!$D$196:$D$210</definedName>
    <definedName name="srcIndirect">'[13]CALCULATION - Globals'!$D$196:$D$210</definedName>
    <definedName name="srcIndirectAll" localSheetId="8">'[12]CALCULATION - Globals'!$D$247:$D$261</definedName>
    <definedName name="srcIndirectAll" localSheetId="7">'[12]CALCULATION - Globals'!$D$247:$D$261</definedName>
    <definedName name="srcIndirectAll">'[13]CALCULATION - Globals'!$D$247:$D$261</definedName>
    <definedName name="srcIndirectCNT" localSheetId="8">'[12]CALCULATION - Globals'!$D$230:$D$244</definedName>
    <definedName name="srcIndirectCNT" localSheetId="7">'[12]CALCULATION - Globals'!$D$230:$D$244</definedName>
    <definedName name="srcIndirectCNT">'[13]CALCULATION - Globals'!$D$230:$D$244</definedName>
    <definedName name="srcIndirectESC" localSheetId="8">'[12]CALCULATION - Globals'!$D$213:$D$227</definedName>
    <definedName name="srcIndirectESC" localSheetId="7">'[12]CALCULATION - Globals'!$D$213:$D$227</definedName>
    <definedName name="srcIndirectESC">'[13]CALCULATION - Globals'!$D$213:$D$227</definedName>
    <definedName name="srcMPR" localSheetId="8">'[12]INPUT - Manual Pricing'!$H$9:$H$50</definedName>
    <definedName name="srcMPR" localSheetId="7">'[12]INPUT - Manual Pricing'!$H$9:$H$50</definedName>
    <definedName name="srcMPR">'[13]INPUT - Manual Pricing'!$H$9:$H$50</definedName>
    <definedName name="srcOTH" localSheetId="8">'[12]INPUT - Other Expenses'!$E$9:$E$201</definedName>
    <definedName name="srcOTH" localSheetId="7">'[12]INPUT - Other Expenses'!$E$9:$E$201</definedName>
    <definedName name="srcOTH">'[13]INPUT - Other Expenses'!$E$9:$E$201</definedName>
    <definedName name="srcSUFU" localSheetId="8">'[12]CALCULATION - Globals'!$D$128:$D$142</definedName>
    <definedName name="srcSUFU" localSheetId="7">'[12]CALCULATION - Globals'!$D$128:$D$142</definedName>
    <definedName name="srcSUFU">'[13]CALCULATION - Globals'!$D$128:$D$142</definedName>
    <definedName name="srcSUFUALL" localSheetId="8">'[12]CALCULATION - Globals'!$D$179:$D$193</definedName>
    <definedName name="srcSUFUALL" localSheetId="7">'[12]CALCULATION - Globals'!$D$179:$D$193</definedName>
    <definedName name="srcSUFUALL">'[13]CALCULATION - Globals'!$D$179:$D$193</definedName>
    <definedName name="srcSUFUCNT" localSheetId="8">'[12]CALCULATION - Globals'!$D$162:$D$176</definedName>
    <definedName name="srcSUFUCNT" localSheetId="7">'[12]CALCULATION - Globals'!$D$162:$D$176</definedName>
    <definedName name="srcSUFUCNT">'[13]CALCULATION - Globals'!$D$162:$D$176</definedName>
    <definedName name="srcSUFUESC" localSheetId="8">'[12]CALCULATION - Globals'!$D$145:$D$159</definedName>
    <definedName name="srcSUFUESC" localSheetId="7">'[12]CALCULATION - Globals'!$D$145:$D$159</definedName>
    <definedName name="srcSUFUESC">'[13]CALCULATION - Globals'!$D$145:$D$159</definedName>
    <definedName name="start_date" localSheetId="8">[69]Cover!$E$19</definedName>
    <definedName name="start_date" localSheetId="7">[69]Cover!$E$19</definedName>
    <definedName name="start_date">[70]Cover!$E$19</definedName>
    <definedName name="startdate" localSheetId="8">'[12]INPUT - Global Variables'!$E$11</definedName>
    <definedName name="startdate" localSheetId="7">'[12]INPUT - Global Variables'!$E$11</definedName>
    <definedName name="startdate">'[13]INPUT - Global Variables'!$E$11</definedName>
    <definedName name="Status" localSheetId="14">#REF!</definedName>
    <definedName name="Status" localSheetId="8">#REF!</definedName>
    <definedName name="Status" localSheetId="7">#REF!</definedName>
    <definedName name="Status" localSheetId="10">#REF!</definedName>
    <definedName name="Status" localSheetId="13">#REF!</definedName>
    <definedName name="Status">#REF!</definedName>
    <definedName name="SubADM" localSheetId="8">[58]Units!$F$2:$F$3</definedName>
    <definedName name="SubADM" localSheetId="7">[58]Units!$F$2:$F$3</definedName>
    <definedName name="SubADM">[59]Units!$F$2:$F$3</definedName>
    <definedName name="SubFA" localSheetId="8">[58]Units!$E$2:$E$7</definedName>
    <definedName name="SubFA" localSheetId="7">[58]Units!$E$2:$E$7</definedName>
    <definedName name="SubFA">[59]Units!$E$2:$E$7</definedName>
    <definedName name="SubProcess" localSheetId="8">'[18]Drop Down Lists'!$C$8:$C$31</definedName>
    <definedName name="SubProcess" localSheetId="7">'[18]Drop Down Lists'!$C$8:$C$31</definedName>
    <definedName name="SubProcess">'[19]Drop Down Lists'!$C$8:$C$31</definedName>
    <definedName name="SubProcess_List" localSheetId="14">'[65]INPUT Scope'!#REF!</definedName>
    <definedName name="SubProcess_List" localSheetId="8">'[66]INPUT Scope'!#REF!</definedName>
    <definedName name="SubProcess_List" localSheetId="7">'[66]INPUT Scope'!#REF!</definedName>
    <definedName name="SubProcess_List" localSheetId="10">'[65]INPUT Scope'!#REF!</definedName>
    <definedName name="SubProcess_List" localSheetId="13">'[65]INPUT Scope'!#REF!</definedName>
    <definedName name="SubProcess_List">'[65]INPUT Scope'!#REF!</definedName>
    <definedName name="SubProcurement" localSheetId="8">[58]Units!$G$2:$G$4</definedName>
    <definedName name="SubProcurement" localSheetId="7">[58]Units!$G$2:$G$4</definedName>
    <definedName name="SubProcurement">[59]Units!$G$2:$G$4</definedName>
    <definedName name="Sugandh" localSheetId="14" hidden="1">#REF!</definedName>
    <definedName name="Sugandh" localSheetId="8" hidden="1">#REF!</definedName>
    <definedName name="Sugandh" localSheetId="7" hidden="1">#REF!</definedName>
    <definedName name="Sugandh" localSheetId="10" hidden="1">#REF!</definedName>
    <definedName name="Sugandh" localSheetId="13" hidden="1">#REF!</definedName>
    <definedName name="Sugandh" hidden="1">#REF!</definedName>
    <definedName name="symbol">#REF!</definedName>
    <definedName name="tagCustom1" localSheetId="8">'[12]INPUT - Global Variables'!$E$68:$E$87</definedName>
    <definedName name="tagCustom1" localSheetId="7">'[12]INPUT - Global Variables'!$E$68:$E$87</definedName>
    <definedName name="tagCustom1">'[13]INPUT - Global Variables'!$E$68:$E$87</definedName>
    <definedName name="tagCustom2" localSheetId="8">'[12]INPUT - Global Variables'!$F$68:$F$87</definedName>
    <definedName name="tagCustom2" localSheetId="7">'[12]INPUT - Global Variables'!$F$68:$F$87</definedName>
    <definedName name="tagCustom2">'[13]INPUT - Global Variables'!$F$68:$F$87</definedName>
    <definedName name="tagCustom3" localSheetId="8">'[12]INPUT - Global Variables'!$G$68:$G$87</definedName>
    <definedName name="tagCustom3" localSheetId="7">'[12]INPUT - Global Variables'!$G$68:$G$87</definedName>
    <definedName name="tagCustom3">'[13]INPUT - Global Variables'!$G$68:$G$87</definedName>
    <definedName name="taxrate" localSheetId="8">'[12]INPUT - Global Variables'!$E$192</definedName>
    <definedName name="taxrate" localSheetId="7">'[12]INPUT - Global Variables'!$E$192</definedName>
    <definedName name="taxrate">'[13]INPUT - Global Variables'!$E$192</definedName>
    <definedName name="tcmDPR" localSheetId="8">'[12]INPUT - Capital Expenditures'!$Q$61:$Q$102</definedName>
    <definedName name="tcmDPR" localSheetId="7">'[12]INPUT - Capital Expenditures'!$Q$61:$Q$102</definedName>
    <definedName name="tcmDPR">'[13]INPUT - Capital Expenditures'!$Q$61:$Q$102</definedName>
    <definedName name="tcmFTE" localSheetId="8">'[12]INPUT - Staffing Plan'!$AB$9:$AB$204</definedName>
    <definedName name="tcmFTE" localSheetId="7">'[12]INPUT - Staffing Plan'!$AB$9:$AB$204</definedName>
    <definedName name="tcmFTE">'[13]INPUT - Staffing Plan'!$AB$9:$AB$204</definedName>
    <definedName name="tcmOTH" localSheetId="8">'[12]INPUT - Other Expenses'!$Q$9:$Q$201</definedName>
    <definedName name="tcmOTH" localSheetId="7">'[12]INPUT - Other Expenses'!$Q$9:$Q$201</definedName>
    <definedName name="tcmOTH">'[13]INPUT - Other Expenses'!$Q$9:$Q$201</definedName>
    <definedName name="TeamADM" localSheetId="8">[58]Units!$L$2:$L$8</definedName>
    <definedName name="TeamADM" localSheetId="7">[58]Units!$L$2:$L$8</definedName>
    <definedName name="TeamADM">[59]Units!$L$2:$L$8</definedName>
    <definedName name="TeamFA" localSheetId="8">[58]Units!$K$2</definedName>
    <definedName name="TeamFA" localSheetId="7">[58]Units!$K$2</definedName>
    <definedName name="TeamFA">[59]Units!$K$2</definedName>
    <definedName name="TeamProcurement" localSheetId="8">[58]Units!$M$2</definedName>
    <definedName name="TeamProcurement" localSheetId="7">[58]Units!$M$2</definedName>
    <definedName name="TeamProcurement">[59]Units!$M$2</definedName>
    <definedName name="teams" localSheetId="8">'[30]Input - PMO resources'!$BC$5:$BF$5</definedName>
    <definedName name="teams" localSheetId="7">'[30]Input - PMO resources'!$BC$5:$BF$5</definedName>
    <definedName name="teams">'[31]Input - PMO resources'!$BC$5:$BF$5</definedName>
    <definedName name="test">[71]Lists!$B$43:$B$47</definedName>
    <definedName name="Ticker">" "</definedName>
    <definedName name="TitleActual" localSheetId="14">#REF!</definedName>
    <definedName name="TitleActual" localSheetId="8">#REF!</definedName>
    <definedName name="TitleActual" localSheetId="7">#REF!</definedName>
    <definedName name="TitleActual" localSheetId="10">#REF!</definedName>
    <definedName name="TitleActual" localSheetId="13">#REF!</definedName>
    <definedName name="TitleActual">#REF!</definedName>
    <definedName name="tm" localSheetId="14">#REF!</definedName>
    <definedName name="tm" localSheetId="8">#REF!</definedName>
    <definedName name="tm" localSheetId="7">#REF!</definedName>
    <definedName name="tm" localSheetId="10">#REF!</definedName>
    <definedName name="tm" localSheetId="13">#REF!</definedName>
    <definedName name="tm">#REF!</definedName>
    <definedName name="Toll_Rate" localSheetId="14">#REF!</definedName>
    <definedName name="Toll_Rate" localSheetId="8">#REF!</definedName>
    <definedName name="Toll_Rate" localSheetId="7">#REF!</definedName>
    <definedName name="Toll_Rate" localSheetId="10">#REF!</definedName>
    <definedName name="Toll_Rate" localSheetId="13">#REF!</definedName>
    <definedName name="Toll_Rate">#REF!</definedName>
    <definedName name="TOOLS" localSheetId="14">#REF!</definedName>
    <definedName name="TOOLS" localSheetId="8">#REF!</definedName>
    <definedName name="TOOLS" localSheetId="7">#REF!</definedName>
    <definedName name="TOOLS" localSheetId="10">#REF!</definedName>
    <definedName name="TOOLS" localSheetId="13">#REF!</definedName>
    <definedName name="TOOLS">#REF!</definedName>
    <definedName name="tower1" localSheetId="8">'[12]INPUT - Global Variables'!$E$34</definedName>
    <definedName name="tower1" localSheetId="7">'[12]INPUT - Global Variables'!$E$34</definedName>
    <definedName name="tower1">'[13]INPUT - Global Variables'!$E$34</definedName>
    <definedName name="tower10" localSheetId="8">'[12]INPUT - Global Variables'!$E$43</definedName>
    <definedName name="tower10" localSheetId="7">'[12]INPUT - Global Variables'!$E$43</definedName>
    <definedName name="tower10">'[13]INPUT - Global Variables'!$E$43</definedName>
    <definedName name="tower11" localSheetId="8">'[12]INPUT - Global Variables'!$E$44</definedName>
    <definedName name="tower11" localSheetId="7">'[12]INPUT - Global Variables'!$E$44</definedName>
    <definedName name="tower11">'[13]INPUT - Global Variables'!$E$44</definedName>
    <definedName name="tower12" localSheetId="8">'[12]INPUT - Global Variables'!$E$45</definedName>
    <definedName name="tower12" localSheetId="7">'[12]INPUT - Global Variables'!$E$45</definedName>
    <definedName name="tower12">'[13]INPUT - Global Variables'!$E$45</definedName>
    <definedName name="tower13" localSheetId="8">'[12]INPUT - Global Variables'!$E$46</definedName>
    <definedName name="tower13" localSheetId="7">'[12]INPUT - Global Variables'!$E$46</definedName>
    <definedName name="tower13">'[13]INPUT - Global Variables'!$E$46</definedName>
    <definedName name="tower14" localSheetId="8">'[12]INPUT - Global Variables'!$E$47</definedName>
    <definedName name="tower14" localSheetId="7">'[12]INPUT - Global Variables'!$E$47</definedName>
    <definedName name="tower14">'[13]INPUT - Global Variables'!$E$47</definedName>
    <definedName name="tower15" localSheetId="8">'[12]INPUT - Global Variables'!$E$48</definedName>
    <definedName name="tower15" localSheetId="7">'[12]INPUT - Global Variables'!$E$48</definedName>
    <definedName name="tower15">'[13]INPUT - Global Variables'!$E$48</definedName>
    <definedName name="tower2" localSheetId="8">'[12]INPUT - Global Variables'!$E$35</definedName>
    <definedName name="tower2" localSheetId="7">'[12]INPUT - Global Variables'!$E$35</definedName>
    <definedName name="tower2">'[13]INPUT - Global Variables'!$E$35</definedName>
    <definedName name="tower3" localSheetId="8">'[12]INPUT - Global Variables'!$E$36</definedName>
    <definedName name="tower3" localSheetId="7">'[12]INPUT - Global Variables'!$E$36</definedName>
    <definedName name="tower3">'[13]INPUT - Global Variables'!$E$36</definedName>
    <definedName name="tower4" localSheetId="8">'[12]INPUT - Global Variables'!$E$37</definedName>
    <definedName name="tower4" localSheetId="7">'[12]INPUT - Global Variables'!$E$37</definedName>
    <definedName name="tower4">'[13]INPUT - Global Variables'!$E$37</definedName>
    <definedName name="tower5" localSheetId="8">'[12]INPUT - Global Variables'!$E$38</definedName>
    <definedName name="tower5" localSheetId="7">'[12]INPUT - Global Variables'!$E$38</definedName>
    <definedName name="tower5">'[13]INPUT - Global Variables'!$E$38</definedName>
    <definedName name="tower6" localSheetId="8">'[12]INPUT - Global Variables'!$E$39</definedName>
    <definedName name="tower6" localSheetId="7">'[12]INPUT - Global Variables'!$E$39</definedName>
    <definedName name="tower6">'[13]INPUT - Global Variables'!$E$39</definedName>
    <definedName name="tower7" localSheetId="8">'[12]INPUT - Global Variables'!$E$40</definedName>
    <definedName name="tower7" localSheetId="7">'[12]INPUT - Global Variables'!$E$40</definedName>
    <definedName name="tower7">'[13]INPUT - Global Variables'!$E$40</definedName>
    <definedName name="tower8" localSheetId="8">'[12]INPUT - Global Variables'!$E$41</definedName>
    <definedName name="tower8" localSheetId="7">'[12]INPUT - Global Variables'!$E$41</definedName>
    <definedName name="tower8">'[13]INPUT - Global Variables'!$E$41</definedName>
    <definedName name="tower9" localSheetId="8">'[12]INPUT - Global Variables'!$E$42</definedName>
    <definedName name="tower9" localSheetId="7">'[12]INPUT - Global Variables'!$E$42</definedName>
    <definedName name="tower9">'[13]INPUT - Global Variables'!$E$42</definedName>
    <definedName name="Towers">'[3]INPUT - Model Structure'!$C$6:$C$20</definedName>
    <definedName name="Towerselection" localSheetId="8">'[12]CALCULATION - List Lookup'!$E$1:$E$16</definedName>
    <definedName name="Towerselection" localSheetId="7">'[12]CALCULATION - List Lookup'!$E$1:$E$16</definedName>
    <definedName name="Towerselection">'[13]CALCULATION - List Lookup'!$E$1:$E$16</definedName>
    <definedName name="Training" localSheetId="14">'[8]F&amp;A-General Ledger'!#REF!</definedName>
    <definedName name="Training" localSheetId="8">'[9]F&amp;A-General Ledger'!#REF!</definedName>
    <definedName name="Training" localSheetId="7">'[9]F&amp;A-General Ledger'!#REF!</definedName>
    <definedName name="Training" localSheetId="10">'[8]F&amp;A-General Ledger'!#REF!</definedName>
    <definedName name="Training" localSheetId="13">'[8]F&amp;A-General Ledger'!#REF!</definedName>
    <definedName name="Training">'[8]F&amp;A-General Ledger'!#REF!</definedName>
    <definedName name="Transition" localSheetId="14">[60]Parameters!#REF!</definedName>
    <definedName name="Transition" localSheetId="8">[61]Parameters!#REF!</definedName>
    <definedName name="Transition" localSheetId="7">[61]Parameters!#REF!</definedName>
    <definedName name="Transition" localSheetId="10">[60]Parameters!#REF!</definedName>
    <definedName name="Transition" localSheetId="13">[60]Parameters!#REF!</definedName>
    <definedName name="Transition">[60]Parameters!#REF!</definedName>
    <definedName name="TransitionWaves" localSheetId="14">[72]Cover!#REF!</definedName>
    <definedName name="TransitionWaves" localSheetId="8">[73]Cover!#REF!</definedName>
    <definedName name="TransitionWaves" localSheetId="7">[73]Cover!#REF!</definedName>
    <definedName name="TransitionWaves" localSheetId="10">[72]Cover!#REF!</definedName>
    <definedName name="TransitionWaves" localSheetId="13">[72]Cover!#REF!</definedName>
    <definedName name="TransitionWaves">[72]Cover!#REF!</definedName>
    <definedName name="TransWaveDb" localSheetId="8">[32]Transitions!$A$2:$D$41</definedName>
    <definedName name="TransWaveDb" localSheetId="7">[32]Transitions!$A$2:$D$41</definedName>
    <definedName name="TransWaveDb">[33]Transitions!$A$2:$D$41</definedName>
    <definedName name="TransWaveKey" localSheetId="8">[32]Transitions!$A$2:$A$41</definedName>
    <definedName name="TransWaveKey" localSheetId="7">[32]Transitions!$A$2:$A$41</definedName>
    <definedName name="TransWaveKey">[33]Transitions!$A$2:$A$41</definedName>
    <definedName name="twrDPR" localSheetId="8">'[12]INPUT - Capital Expenditures'!$D$61:$D$102</definedName>
    <definedName name="twrDPR" localSheetId="7">'[12]INPUT - Capital Expenditures'!$D$61:$D$102</definedName>
    <definedName name="twrDPR">'[13]INPUT - Capital Expenditures'!$D$61:$D$102</definedName>
    <definedName name="twrFTE" localSheetId="8">'[12]INPUT - Staffing Plan'!$D$9:$D$204</definedName>
    <definedName name="twrFTE" localSheetId="7">'[12]INPUT - Staffing Plan'!$D$9:$D$204</definedName>
    <definedName name="twrFTE">'[13]INPUT - Staffing Plan'!$D$9:$D$204</definedName>
    <definedName name="twrFTERLTD" localSheetId="8">'[12]INPUT - FTE-Related Expenses'!$C$10:$C$290</definedName>
    <definedName name="twrFTERLTD" localSheetId="7">'[12]INPUT - FTE-Related Expenses'!$C$10:$C$290</definedName>
    <definedName name="twrFTERLTD">'[13]INPUT - FTE-Related Expenses'!$C$10:$C$290</definedName>
    <definedName name="twrMPR" localSheetId="8">'[12]INPUT - Manual Pricing'!$D$9:$D$50</definedName>
    <definedName name="twrMPR" localSheetId="7">'[12]INPUT - Manual Pricing'!$D$9:$D$50</definedName>
    <definedName name="twrMPR">'[13]INPUT - Manual Pricing'!$D$9:$D$50</definedName>
    <definedName name="twrOTH" localSheetId="8">'[12]INPUT - Other Expenses'!$D$9:$D$201</definedName>
    <definedName name="twrOTH" localSheetId="7">'[12]INPUT - Other Expenses'!$D$9:$D$201</definedName>
    <definedName name="twrOTH">'[13]INPUT - Other Expenses'!$D$9:$D$201</definedName>
    <definedName name="type">#REF!</definedName>
    <definedName name="UFPrn20020524172228" localSheetId="14">#REF!</definedName>
    <definedName name="UFPrn20020524172228" localSheetId="8">#REF!</definedName>
    <definedName name="UFPrn20020524172228" localSheetId="7">#REF!</definedName>
    <definedName name="UFPrn20020524172228" localSheetId="10">#REF!</definedName>
    <definedName name="UFPrn20020524172228" localSheetId="13">#REF!</definedName>
    <definedName name="UFPrn20020524172228">#REF!</definedName>
    <definedName name="UFPrn20020524172411" localSheetId="14">#REF!</definedName>
    <definedName name="UFPrn20020524172411" localSheetId="8">#REF!</definedName>
    <definedName name="UFPrn20020524172411" localSheetId="7">#REF!</definedName>
    <definedName name="UFPrn20020524172411" localSheetId="10">#REF!</definedName>
    <definedName name="UFPrn20020524172411" localSheetId="13">#REF!</definedName>
    <definedName name="UFPrn20020524172411">#REF!</definedName>
    <definedName name="UFPrn20020524172821" localSheetId="14">#REF!</definedName>
    <definedName name="UFPrn20020524172821" localSheetId="8">#REF!</definedName>
    <definedName name="UFPrn20020524172821" localSheetId="7">#REF!</definedName>
    <definedName name="UFPrn20020524172821" localSheetId="10">#REF!</definedName>
    <definedName name="UFPrn20020524172821" localSheetId="13">#REF!</definedName>
    <definedName name="UFPrn20020524172821">#REF!</definedName>
    <definedName name="UFPrn20020524172855" localSheetId="14">#REF!</definedName>
    <definedName name="UFPrn20020524172855" localSheetId="8">#REF!</definedName>
    <definedName name="UFPrn20020524172855" localSheetId="7">#REF!</definedName>
    <definedName name="UFPrn20020524172855" localSheetId="10">#REF!</definedName>
    <definedName name="UFPrn20020524172855" localSheetId="13">#REF!</definedName>
    <definedName name="UFPrn20020524172855">#REF!</definedName>
    <definedName name="UFPrn20020602132302" localSheetId="14">#REF!</definedName>
    <definedName name="UFPrn20020602132302" localSheetId="8">#REF!</definedName>
    <definedName name="UFPrn20020602132302" localSheetId="7">#REF!</definedName>
    <definedName name="UFPrn20020602132302" localSheetId="10">#REF!</definedName>
    <definedName name="UFPrn20020602132302" localSheetId="13">#REF!</definedName>
    <definedName name="UFPrn20020602132302">#REF!</definedName>
    <definedName name="UFPrn20020603121237" localSheetId="14">#REF!</definedName>
    <definedName name="UFPrn20020603121237" localSheetId="8">#REF!</definedName>
    <definedName name="UFPrn20020603121237" localSheetId="7">#REF!</definedName>
    <definedName name="UFPrn20020603121237" localSheetId="10">#REF!</definedName>
    <definedName name="UFPrn20020603121237" localSheetId="13">#REF!</definedName>
    <definedName name="UFPrn20020603121237">#REF!</definedName>
    <definedName name="unit" localSheetId="8">[49]Tech!$B$1:$B$2</definedName>
    <definedName name="unit" localSheetId="7">[49]Tech!$B$1:$B$2</definedName>
    <definedName name="unit">[50]Tech!$B$1:$B$2</definedName>
    <definedName name="used_FTE">[42]Parameter!$C$5</definedName>
    <definedName name="UserMessage" localSheetId="14">#REF!</definedName>
    <definedName name="UserMessage" localSheetId="8">#REF!</definedName>
    <definedName name="UserMessage" localSheetId="7">#REF!</definedName>
    <definedName name="UserMessage" localSheetId="10">#REF!</definedName>
    <definedName name="UserMessage" localSheetId="13">#REF!</definedName>
    <definedName name="UserMessage">#REF!</definedName>
    <definedName name="V" localSheetId="14">#REF!</definedName>
    <definedName name="V" localSheetId="8">#REF!</definedName>
    <definedName name="V" localSheetId="7">#REF!</definedName>
    <definedName name="V" localSheetId="10">#REF!</definedName>
    <definedName name="V" localSheetId="13">#REF!</definedName>
    <definedName name="V">#REF!</definedName>
    <definedName name="various_equipment" localSheetId="14">#REF!</definedName>
    <definedName name="various_equipment" localSheetId="8">#REF!</definedName>
    <definedName name="various_equipment" localSheetId="7">#REF!</definedName>
    <definedName name="various_equipment" localSheetId="10">#REF!</definedName>
    <definedName name="various_equipment" localSheetId="13">#REF!</definedName>
    <definedName name="various_equipment">#REF!</definedName>
    <definedName name="version" localSheetId="8">'[12]CALCULATION - List Lookup'!$U$1</definedName>
    <definedName name="version" localSheetId="7">'[12]CALCULATION - List Lookup'!$U$1</definedName>
    <definedName name="version">'[13]CALCULATION - List Lookup'!$U$1</definedName>
    <definedName name="Version___Version_Number">[37]CoverPage!$A$15</definedName>
    <definedName name="VOLLIST" localSheetId="8">'[15]Vol measure'!$A$6:$A$35</definedName>
    <definedName name="VOLLIST" localSheetId="7">'[15]Vol measure'!$A$6:$A$35</definedName>
    <definedName name="VOLLIST">'[16]Vol measure'!$A$6:$A$35</definedName>
    <definedName name="VOLTABLE" localSheetId="8">'[15]Vol measure'!$A$6:$AQ$35</definedName>
    <definedName name="VOLTABLE" localSheetId="7">'[15]Vol measure'!$A$6:$AQ$35</definedName>
    <definedName name="VOLTABLE">'[16]Vol measure'!$A$6:$AQ$35</definedName>
    <definedName name="vt" localSheetId="14">#REF!</definedName>
    <definedName name="vt" localSheetId="8">#REF!</definedName>
    <definedName name="vt" localSheetId="7">#REF!</definedName>
    <definedName name="vt" localSheetId="10">#REF!</definedName>
    <definedName name="vt" localSheetId="13">#REF!</definedName>
    <definedName name="vt">#REF!</definedName>
    <definedName name="WP" localSheetId="8">'[74]INPUT Lookups'!$E$8:$E$13</definedName>
    <definedName name="WP" localSheetId="7">'[74]INPUT Lookups'!$E$8:$E$13</definedName>
    <definedName name="WP">'[75]INPUT Lookups'!$E$8:$E$13</definedName>
    <definedName name="x" localSheetId="14">#REF!</definedName>
    <definedName name="x" localSheetId="8">#REF!</definedName>
    <definedName name="x" localSheetId="7">#REF!</definedName>
    <definedName name="x" localSheetId="10">#REF!</definedName>
    <definedName name="x" localSheetId="13">#REF!</definedName>
    <definedName name="x">#REF!</definedName>
    <definedName name="y" localSheetId="14">#REF!</definedName>
    <definedName name="y" localSheetId="8">#REF!</definedName>
    <definedName name="y" localSheetId="7">#REF!</definedName>
    <definedName name="y" localSheetId="10">#REF!</definedName>
    <definedName name="y" localSheetId="13">#REF!</definedName>
    <definedName name="y">#REF!</definedName>
    <definedName name="YEAR" localSheetId="14">#REF!</definedName>
    <definedName name="YEAR" localSheetId="8">#REF!</definedName>
    <definedName name="YEAR" localSheetId="7">#REF!</definedName>
    <definedName name="YEAR" localSheetId="10">#REF!</definedName>
    <definedName name="YEAR" localSheetId="13">#REF!</definedName>
    <definedName name="YEAR">#REF!</definedName>
    <definedName name="year1end" localSheetId="8">'[12]INPUT - Global Variables'!$J$8</definedName>
    <definedName name="year1end" localSheetId="7">'[12]INPUT - Global Variables'!$J$8</definedName>
    <definedName name="year1end">'[13]INPUT - Global Variables'!$J$8</definedName>
    <definedName name="YearFlag" localSheetId="14">#REF!</definedName>
    <definedName name="YearFlag" localSheetId="8">#REF!</definedName>
    <definedName name="YearFlag" localSheetId="7">#REF!</definedName>
    <definedName name="YearFlag" localSheetId="10">#REF!</definedName>
    <definedName name="YearFlag" localSheetId="13">#REF!</definedName>
    <definedName name="YearFlag">#REF!</definedName>
    <definedName name="years" localSheetId="8">'[12]CALCULATION - List Lookup'!$G$1:$G$10</definedName>
    <definedName name="years" localSheetId="7">'[12]CALCULATION - List Lookup'!$G$1:$G$10</definedName>
    <definedName name="years">'[13]CALCULATION - List Lookup'!$G$1:$G$10</definedName>
    <definedName name="YearView" localSheetId="8">'[12]CALCULATION - List Lookup'!$I$1:$I$2</definedName>
    <definedName name="YearView" localSheetId="7">'[12]CALCULATION - List Lookup'!$I$1:$I$2</definedName>
    <definedName name="YearView">'[13]CALCULATION - List Lookup'!$I$1:$I$2</definedName>
    <definedName name="yeerpt">#N/A</definedName>
    <definedName name="YesNo" localSheetId="8">'[12]CALCULATION - List Lookup'!$J$1:$J$2</definedName>
    <definedName name="YesNo" localSheetId="7">'[12]CALCULATION - List Lookup'!$J$1:$J$2</definedName>
    <definedName name="YesNo">'[13]CALCULATION - List Lookup'!$J$1:$J$2</definedName>
    <definedName name="YN">#REF!</definedName>
    <definedName name="z" localSheetId="14">#REF!</definedName>
    <definedName name="z" localSheetId="8">#REF!</definedName>
    <definedName name="z" localSheetId="7">#REF!</definedName>
    <definedName name="z" localSheetId="10">#REF!</definedName>
    <definedName name="z" localSheetId="13">#REF!</definedName>
    <definedName name="z">#REF!</definedName>
    <definedName name="zeroDPR" localSheetId="8">'[12]INPUT - Capital Expenditures'!$S$61:$S$102</definedName>
    <definedName name="zeroDPR" localSheetId="7">'[12]INPUT - Capital Expenditures'!$S$61:$S$102</definedName>
    <definedName name="zeroDPR">'[13]INPUT - Capital Expenditures'!$S$61:$S$102</definedName>
    <definedName name="zeroFTE" localSheetId="8">'[12]INPUT - Staffing Plan'!$AC$9:$AC$204</definedName>
    <definedName name="zeroFTE" localSheetId="7">'[12]INPUT - Staffing Plan'!$AC$9:$AC$204</definedName>
    <definedName name="zeroFTE">'[13]INPUT - Staffing Plan'!$AC$9:$AC$204</definedName>
    <definedName name="zeroMPR" localSheetId="8">'[12]INPUT - Manual Pricing'!$I$9:$I$50</definedName>
    <definedName name="zeroMPR" localSheetId="7">'[12]INPUT - Manual Pricing'!$I$9:$I$50</definedName>
    <definedName name="zeroMPR">'[13]INPUT - Manual Pricing'!$I$9:$I$50</definedName>
    <definedName name="zeroOTH" localSheetId="8">'[12]INPUT - Other Expenses'!$S$9:$S$201</definedName>
    <definedName name="zeroOTH" localSheetId="7">'[12]INPUT - Other Expenses'!$S$9:$S$201</definedName>
    <definedName name="zeroOTH">'[13]INPUT - Other Expenses'!$S$9:$S$201</definedName>
    <definedName name="zIvan_check_list_5062" localSheetId="14">#REF!</definedName>
    <definedName name="zIvan_check_list_5062" localSheetId="8">#REF!</definedName>
    <definedName name="zIvan_check_list_5062" localSheetId="7">#REF!</definedName>
    <definedName name="zIvan_check_list_5062" localSheetId="10">#REF!</definedName>
    <definedName name="zIvan_check_list_5062" localSheetId="13">#REF!</definedName>
    <definedName name="zIvan_check_list_5062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7" i="30" l="1"/>
  <c r="I24" i="30"/>
  <c r="J24" i="30" s="1"/>
  <c r="K24" i="30" s="1"/>
  <c r="L24" i="30" s="1"/>
  <c r="H24" i="30"/>
  <c r="N19" i="30"/>
  <c r="J16" i="30"/>
  <c r="K16" i="30" s="1"/>
  <c r="L16" i="30" s="1"/>
  <c r="I16" i="30"/>
  <c r="H16" i="30"/>
  <c r="N12" i="30"/>
  <c r="I9" i="30"/>
  <c r="J9" i="30" s="1"/>
  <c r="K9" i="30" s="1"/>
  <c r="L9" i="30" s="1"/>
  <c r="H9" i="30"/>
  <c r="F132" i="37" l="1"/>
  <c r="G126" i="37" l="1"/>
  <c r="G125" i="37"/>
  <c r="G123" i="37" l="1"/>
  <c r="G122" i="37"/>
  <c r="G92" i="37" l="1"/>
  <c r="F86" i="37" l="1"/>
  <c r="F87" i="37"/>
  <c r="F88" i="37"/>
  <c r="F89" i="37"/>
  <c r="F90" i="37"/>
  <c r="F91" i="37"/>
  <c r="P85" i="37" l="1"/>
  <c r="P84" i="37"/>
  <c r="F85" i="37"/>
  <c r="F84" i="37"/>
  <c r="P94" i="37" l="1"/>
  <c r="O94" i="37" s="1"/>
  <c r="Q94" i="37"/>
  <c r="P92" i="37" l="1"/>
  <c r="P93" i="37" l="1"/>
  <c r="O93" i="37" s="1"/>
  <c r="R93" i="37" s="1"/>
  <c r="Q93" i="37" s="1"/>
  <c r="F127" i="37" l="1"/>
  <c r="F108" i="37"/>
  <c r="K108" i="37" s="1"/>
  <c r="L108" i="37" s="1"/>
  <c r="J108" i="37"/>
  <c r="N108" i="37"/>
  <c r="P108" i="37"/>
  <c r="O108" i="37" s="1"/>
  <c r="R108" i="37" s="1"/>
  <c r="T100" i="37" s="1"/>
  <c r="F44" i="37"/>
  <c r="K44" i="37" s="1"/>
  <c r="J44" i="37"/>
  <c r="P44" i="37"/>
  <c r="O44" i="37" s="1"/>
  <c r="R44" i="37" s="1"/>
  <c r="Q44" i="37"/>
  <c r="F27" i="37"/>
  <c r="K27" i="37" s="1"/>
  <c r="J27" i="37"/>
  <c r="N27" i="37"/>
  <c r="P27" i="37"/>
  <c r="O27" i="37" s="1"/>
  <c r="R27" i="37" s="1"/>
  <c r="Q27" i="37"/>
  <c r="Q108" i="37" l="1"/>
  <c r="S100" i="37"/>
  <c r="M108" i="37"/>
  <c r="L44" i="37"/>
  <c r="M27" i="37"/>
  <c r="L27" i="37"/>
  <c r="J8" i="39" l="1"/>
  <c r="J13" i="39" l="1"/>
  <c r="J12" i="39"/>
  <c r="J11" i="39"/>
  <c r="J10" i="39"/>
  <c r="J9" i="39"/>
  <c r="P143" i="37"/>
  <c r="O143" i="37" s="1"/>
  <c r="R143" i="37" s="1"/>
  <c r="T127" i="37" s="1"/>
  <c r="N143" i="37"/>
  <c r="J143" i="37"/>
  <c r="F143" i="37"/>
  <c r="S127" i="37" s="1"/>
  <c r="P142" i="37"/>
  <c r="O142" i="37" s="1"/>
  <c r="R142" i="37" s="1"/>
  <c r="T126" i="37" s="1"/>
  <c r="N142" i="37"/>
  <c r="J142" i="37"/>
  <c r="F142" i="37"/>
  <c r="M142" i="37" s="1"/>
  <c r="H141" i="37"/>
  <c r="G141" i="37"/>
  <c r="P140" i="37"/>
  <c r="O140" i="37" s="1"/>
  <c r="R140" i="37" s="1"/>
  <c r="T124" i="37" s="1"/>
  <c r="N140" i="37"/>
  <c r="J140" i="37"/>
  <c r="F140" i="37"/>
  <c r="S124" i="37" s="1"/>
  <c r="P139" i="37"/>
  <c r="O139" i="37" s="1"/>
  <c r="R139" i="37" s="1"/>
  <c r="Q139" i="37" s="1"/>
  <c r="J139" i="37"/>
  <c r="F139" i="37"/>
  <c r="K139" i="37" s="1"/>
  <c r="L139" i="37" s="1"/>
  <c r="H138" i="37"/>
  <c r="G138" i="37"/>
  <c r="P137" i="37"/>
  <c r="O137" i="37" s="1"/>
  <c r="R137" i="37" s="1"/>
  <c r="T121" i="37" s="1"/>
  <c r="N137" i="37"/>
  <c r="J137" i="37"/>
  <c r="F137" i="37"/>
  <c r="S121" i="37" s="1"/>
  <c r="P136" i="37"/>
  <c r="O136" i="37" s="1"/>
  <c r="R136" i="37" s="1"/>
  <c r="T120" i="37" s="1"/>
  <c r="N136" i="37"/>
  <c r="J136" i="37"/>
  <c r="F136" i="37"/>
  <c r="S120" i="37" s="1"/>
  <c r="H135" i="37"/>
  <c r="G135" i="37"/>
  <c r="P134" i="37"/>
  <c r="O134" i="37" s="1"/>
  <c r="R134" i="37" s="1"/>
  <c r="T118" i="37" s="1"/>
  <c r="N134" i="37"/>
  <c r="J134" i="37"/>
  <c r="F134" i="37"/>
  <c r="K134" i="37" s="1"/>
  <c r="L134" i="37" s="1"/>
  <c r="P131" i="37"/>
  <c r="O131" i="37" s="1"/>
  <c r="R131" i="37" s="1"/>
  <c r="Q131" i="37" s="1"/>
  <c r="J131" i="37"/>
  <c r="F131" i="37"/>
  <c r="K131" i="37" s="1"/>
  <c r="L131" i="37" s="1"/>
  <c r="P130" i="37"/>
  <c r="O130" i="37" s="1"/>
  <c r="R130" i="37" s="1"/>
  <c r="T116" i="37" s="1"/>
  <c r="N130" i="37"/>
  <c r="J130" i="37"/>
  <c r="F130" i="37"/>
  <c r="M130" i="37" s="1"/>
  <c r="H129" i="37"/>
  <c r="G129" i="37"/>
  <c r="A129" i="37"/>
  <c r="A130" i="37" s="1"/>
  <c r="A131" i="37" s="1"/>
  <c r="A134" i="37" s="1"/>
  <c r="A135" i="37" s="1"/>
  <c r="A136" i="37" s="1"/>
  <c r="A137" i="37" s="1"/>
  <c r="A138" i="37" s="1"/>
  <c r="A139" i="37" s="1"/>
  <c r="A140" i="37" s="1"/>
  <c r="A141" i="37" s="1"/>
  <c r="A142" i="37" s="1"/>
  <c r="A143" i="37" s="1"/>
  <c r="P127" i="37"/>
  <c r="O127" i="37" s="1"/>
  <c r="R127" i="37" s="1"/>
  <c r="Q127" i="37" s="1"/>
  <c r="J127" i="37"/>
  <c r="P120" i="37"/>
  <c r="N120" i="37"/>
  <c r="P119" i="37"/>
  <c r="N119" i="37"/>
  <c r="P118" i="37"/>
  <c r="H118" i="37"/>
  <c r="J118" i="37" s="1"/>
  <c r="P116" i="37"/>
  <c r="O116" i="37" s="1"/>
  <c r="R116" i="37" s="1"/>
  <c r="T108" i="37" s="1"/>
  <c r="N116" i="37"/>
  <c r="J116" i="37"/>
  <c r="F116" i="37"/>
  <c r="M116" i="37" s="1"/>
  <c r="P115" i="37"/>
  <c r="O115" i="37" s="1"/>
  <c r="R115" i="37" s="1"/>
  <c r="Q115" i="37" s="1"/>
  <c r="J115" i="37"/>
  <c r="F115" i="37"/>
  <c r="P114" i="37"/>
  <c r="O114" i="37" s="1"/>
  <c r="R114" i="37" s="1"/>
  <c r="T106" i="37" s="1"/>
  <c r="N114" i="37"/>
  <c r="J114" i="37"/>
  <c r="F114" i="37"/>
  <c r="M114" i="37" s="1"/>
  <c r="H113" i="37"/>
  <c r="G113" i="37"/>
  <c r="Q112" i="37"/>
  <c r="O112" i="37"/>
  <c r="R112" i="37" s="1"/>
  <c r="T104" i="37" s="1"/>
  <c r="N112" i="37"/>
  <c r="J112" i="37"/>
  <c r="F112" i="37"/>
  <c r="P111" i="37"/>
  <c r="O111" i="37" s="1"/>
  <c r="R111" i="37" s="1"/>
  <c r="Q111" i="37" s="1"/>
  <c r="J111" i="37"/>
  <c r="F111" i="37"/>
  <c r="K111" i="37" s="1"/>
  <c r="L111" i="37" s="1"/>
  <c r="P110" i="37"/>
  <c r="O110" i="37" s="1"/>
  <c r="R110" i="37" s="1"/>
  <c r="T102" i="37" s="1"/>
  <c r="N110" i="37"/>
  <c r="J110" i="37"/>
  <c r="F110" i="37"/>
  <c r="M110" i="37" s="1"/>
  <c r="H109" i="37"/>
  <c r="G109" i="37"/>
  <c r="Q107" i="37"/>
  <c r="P107" i="37"/>
  <c r="O107" i="37" s="1"/>
  <c r="R107" i="37" s="1"/>
  <c r="T99" i="37" s="1"/>
  <c r="N107" i="37"/>
  <c r="J107" i="37"/>
  <c r="F107" i="37"/>
  <c r="Q106" i="37"/>
  <c r="P106" i="37"/>
  <c r="O106" i="37" s="1"/>
  <c r="R106" i="37" s="1"/>
  <c r="T98" i="37" s="1"/>
  <c r="N106" i="37"/>
  <c r="J106" i="37"/>
  <c r="F106" i="37"/>
  <c r="S98" i="37" s="1"/>
  <c r="Q105" i="37"/>
  <c r="P105" i="37"/>
  <c r="O105" i="37" s="1"/>
  <c r="R105" i="37" s="1"/>
  <c r="T97" i="37" s="1"/>
  <c r="N105" i="37"/>
  <c r="J105" i="37"/>
  <c r="F105" i="37"/>
  <c r="P104" i="37"/>
  <c r="O104" i="37" s="1"/>
  <c r="R104" i="37" s="1"/>
  <c r="T96" i="37" s="1"/>
  <c r="N104" i="37"/>
  <c r="J104" i="37"/>
  <c r="F104" i="37"/>
  <c r="M104" i="37" s="1"/>
  <c r="H103" i="37"/>
  <c r="H99" i="37" s="1"/>
  <c r="G103" i="37"/>
  <c r="P102" i="37"/>
  <c r="O102" i="37" s="1"/>
  <c r="R102" i="37" s="1"/>
  <c r="T94" i="37" s="1"/>
  <c r="N102" i="37"/>
  <c r="J102" i="37"/>
  <c r="F102" i="37"/>
  <c r="S94" i="37" s="1"/>
  <c r="P101" i="37"/>
  <c r="O101" i="37" s="1"/>
  <c r="R101" i="37" s="1"/>
  <c r="T93" i="37" s="1"/>
  <c r="N101" i="37"/>
  <c r="J101" i="37"/>
  <c r="F101" i="37"/>
  <c r="S93" i="37" s="1"/>
  <c r="P100" i="37"/>
  <c r="O100" i="37" s="1"/>
  <c r="R100" i="37" s="1"/>
  <c r="T92" i="37" s="1"/>
  <c r="N100" i="37"/>
  <c r="J100" i="37"/>
  <c r="F100" i="37"/>
  <c r="M100" i="37" s="1"/>
  <c r="P98" i="37"/>
  <c r="O98" i="37" s="1"/>
  <c r="R98" i="37" s="1"/>
  <c r="T90" i="37" s="1"/>
  <c r="N98" i="37"/>
  <c r="J98" i="37"/>
  <c r="F98" i="37"/>
  <c r="M98" i="37" s="1"/>
  <c r="P97" i="37"/>
  <c r="O97" i="37" s="1"/>
  <c r="R97" i="37" s="1"/>
  <c r="T89" i="37" s="1"/>
  <c r="N97" i="37"/>
  <c r="J97" i="37"/>
  <c r="F97" i="37"/>
  <c r="S89" i="37" s="1"/>
  <c r="P96" i="37"/>
  <c r="O96" i="37" s="1"/>
  <c r="R96" i="37" s="1"/>
  <c r="T88" i="37" s="1"/>
  <c r="N96" i="37"/>
  <c r="J96" i="37"/>
  <c r="F96" i="37"/>
  <c r="S88" i="37" s="1"/>
  <c r="P95" i="37"/>
  <c r="O95" i="37" s="1"/>
  <c r="R95" i="37" s="1"/>
  <c r="Q95" i="37" s="1"/>
  <c r="P83" i="37"/>
  <c r="O83" i="37" s="1"/>
  <c r="R83" i="37" s="1"/>
  <c r="T83" i="37" s="1"/>
  <c r="N83" i="37"/>
  <c r="J83" i="37"/>
  <c r="Q81" i="37"/>
  <c r="P81" i="37"/>
  <c r="O81" i="37" s="1"/>
  <c r="R81" i="37" s="1"/>
  <c r="N81" i="37"/>
  <c r="J81" i="37"/>
  <c r="F81" i="37"/>
  <c r="K81" i="37" s="1"/>
  <c r="Q80" i="37"/>
  <c r="P80" i="37"/>
  <c r="O80" i="37" s="1"/>
  <c r="R80" i="37" s="1"/>
  <c r="T80" i="37" s="1"/>
  <c r="N80" i="37"/>
  <c r="J80" i="37"/>
  <c r="F80" i="37"/>
  <c r="S80" i="37" s="1"/>
  <c r="Q79" i="37"/>
  <c r="P79" i="37"/>
  <c r="O79" i="37" s="1"/>
  <c r="R79" i="37" s="1"/>
  <c r="T79" i="37" s="1"/>
  <c r="N79" i="37"/>
  <c r="J79" i="37"/>
  <c r="F79" i="37"/>
  <c r="Q78" i="37"/>
  <c r="P78" i="37"/>
  <c r="O78" i="37" s="1"/>
  <c r="R78" i="37" s="1"/>
  <c r="T78" i="37" s="1"/>
  <c r="N78" i="37"/>
  <c r="J78" i="37"/>
  <c r="F78" i="37"/>
  <c r="S78" i="37" s="1"/>
  <c r="H77" i="37"/>
  <c r="G77" i="37"/>
  <c r="A77" i="37"/>
  <c r="A78" i="37" s="1"/>
  <c r="A79" i="37" s="1"/>
  <c r="A80" i="37" s="1"/>
  <c r="A81" i="37" s="1"/>
  <c r="A82" i="37" s="1"/>
  <c r="A83" i="37" s="1"/>
  <c r="A92" i="37" s="1"/>
  <c r="Q75" i="37"/>
  <c r="P75" i="37"/>
  <c r="O75" i="37" s="1"/>
  <c r="R75" i="37" s="1"/>
  <c r="T75" i="37" s="1"/>
  <c r="N75" i="37"/>
  <c r="J75" i="37"/>
  <c r="F75" i="37"/>
  <c r="Q74" i="37"/>
  <c r="P74" i="37"/>
  <c r="O74" i="37" s="1"/>
  <c r="R74" i="37" s="1"/>
  <c r="T74" i="37" s="1"/>
  <c r="N74" i="37"/>
  <c r="J74" i="37"/>
  <c r="F74" i="37"/>
  <c r="Q73" i="37"/>
  <c r="P73" i="37"/>
  <c r="O73" i="37" s="1"/>
  <c r="R73" i="37" s="1"/>
  <c r="T73" i="37" s="1"/>
  <c r="N73" i="37"/>
  <c r="J73" i="37"/>
  <c r="F73" i="37"/>
  <c r="M73" i="37" s="1"/>
  <c r="H72" i="37"/>
  <c r="G72" i="37"/>
  <c r="P71" i="37"/>
  <c r="O71" i="37" s="1"/>
  <c r="R71" i="37" s="1"/>
  <c r="T71" i="37" s="1"/>
  <c r="N71" i="37"/>
  <c r="J71" i="37"/>
  <c r="F71" i="37"/>
  <c r="M71" i="37" s="1"/>
  <c r="P70" i="37"/>
  <c r="O70" i="37" s="1"/>
  <c r="R70" i="37" s="1"/>
  <c r="Q70" i="37" s="1"/>
  <c r="J70" i="37"/>
  <c r="F70" i="37"/>
  <c r="Q69" i="37"/>
  <c r="P69" i="37"/>
  <c r="O69" i="37" s="1"/>
  <c r="R69" i="37" s="1"/>
  <c r="J69" i="37"/>
  <c r="F69" i="37"/>
  <c r="Q68" i="37"/>
  <c r="P68" i="37"/>
  <c r="O68" i="37" s="1"/>
  <c r="N68" i="37"/>
  <c r="H68" i="37"/>
  <c r="G68" i="37"/>
  <c r="Q67" i="37"/>
  <c r="P67" i="37"/>
  <c r="O67" i="37" s="1"/>
  <c r="R67" i="37" s="1"/>
  <c r="T67" i="37" s="1"/>
  <c r="N67" i="37"/>
  <c r="J67" i="37"/>
  <c r="F67" i="37"/>
  <c r="S67" i="37" s="1"/>
  <c r="Q66" i="37"/>
  <c r="P66" i="37"/>
  <c r="O66" i="37" s="1"/>
  <c r="R66" i="37" s="1"/>
  <c r="J66" i="37"/>
  <c r="F66" i="37"/>
  <c r="Q65" i="37"/>
  <c r="P65" i="37"/>
  <c r="O65" i="37" s="1"/>
  <c r="R65" i="37" s="1"/>
  <c r="J65" i="37"/>
  <c r="F65" i="37"/>
  <c r="Q64" i="37"/>
  <c r="P64" i="37"/>
  <c r="O64" i="37" s="1"/>
  <c r="R64" i="37" s="1"/>
  <c r="T64" i="37" s="1"/>
  <c r="N64" i="37"/>
  <c r="J64" i="37"/>
  <c r="F64" i="37"/>
  <c r="S64" i="37" s="1"/>
  <c r="H63" i="37"/>
  <c r="G63" i="37"/>
  <c r="Q62" i="37"/>
  <c r="P62" i="37"/>
  <c r="O62" i="37" s="1"/>
  <c r="R62" i="37" s="1"/>
  <c r="T62" i="37" s="1"/>
  <c r="N62" i="37"/>
  <c r="J62" i="37"/>
  <c r="F62" i="37"/>
  <c r="M62" i="37" s="1"/>
  <c r="Q61" i="37"/>
  <c r="P61" i="37"/>
  <c r="O61" i="37" s="1"/>
  <c r="R61" i="37" s="1"/>
  <c r="T61" i="37" s="1"/>
  <c r="N61" i="37"/>
  <c r="J61" i="37"/>
  <c r="F61" i="37"/>
  <c r="M61" i="37" s="1"/>
  <c r="Q60" i="37"/>
  <c r="P60" i="37"/>
  <c r="O60" i="37" s="1"/>
  <c r="R60" i="37" s="1"/>
  <c r="T60" i="37" s="1"/>
  <c r="N60" i="37"/>
  <c r="H60" i="37"/>
  <c r="G60" i="37"/>
  <c r="A60" i="37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A72" i="37" s="1"/>
  <c r="A73" i="37" s="1"/>
  <c r="A74" i="37" s="1"/>
  <c r="A75" i="37" s="1"/>
  <c r="Q58" i="37"/>
  <c r="P58" i="37"/>
  <c r="O58" i="37" s="1"/>
  <c r="R58" i="37" s="1"/>
  <c r="J58" i="37"/>
  <c r="F58" i="37"/>
  <c r="Q57" i="37"/>
  <c r="P57" i="37"/>
  <c r="O57" i="37" s="1"/>
  <c r="R57" i="37" s="1"/>
  <c r="N57" i="37"/>
  <c r="J57" i="37"/>
  <c r="F57" i="37"/>
  <c r="Q56" i="37"/>
  <c r="P56" i="37"/>
  <c r="O56" i="37" s="1"/>
  <c r="R56" i="37" s="1"/>
  <c r="T56" i="37" s="1"/>
  <c r="N56" i="37"/>
  <c r="J56" i="37"/>
  <c r="F56" i="37"/>
  <c r="H55" i="37"/>
  <c r="G55" i="37"/>
  <c r="G46" i="37" s="1"/>
  <c r="Q54" i="37"/>
  <c r="P54" i="37"/>
  <c r="O54" i="37" s="1"/>
  <c r="R54" i="37" s="1"/>
  <c r="T54" i="37" s="1"/>
  <c r="N54" i="37"/>
  <c r="J54" i="37"/>
  <c r="F54" i="37"/>
  <c r="S54" i="37" s="1"/>
  <c r="Q53" i="37"/>
  <c r="P53" i="37"/>
  <c r="O53" i="37" s="1"/>
  <c r="R53" i="37" s="1"/>
  <c r="T53" i="37" s="1"/>
  <c r="N53" i="37"/>
  <c r="J53" i="37"/>
  <c r="F53" i="37"/>
  <c r="K53" i="37" s="1"/>
  <c r="L53" i="37" s="1"/>
  <c r="Q52" i="37"/>
  <c r="P52" i="37"/>
  <c r="O52" i="37" s="1"/>
  <c r="R52" i="37" s="1"/>
  <c r="J52" i="37"/>
  <c r="F52" i="37"/>
  <c r="Q51" i="37"/>
  <c r="P51" i="37"/>
  <c r="O51" i="37" s="1"/>
  <c r="R51" i="37" s="1"/>
  <c r="J51" i="37"/>
  <c r="F51" i="37"/>
  <c r="Q50" i="37"/>
  <c r="P50" i="37"/>
  <c r="O50" i="37" s="1"/>
  <c r="R50" i="37" s="1"/>
  <c r="J50" i="37"/>
  <c r="F50" i="37"/>
  <c r="Q49" i="37"/>
  <c r="P49" i="37"/>
  <c r="O49" i="37" s="1"/>
  <c r="R49" i="37" s="1"/>
  <c r="T49" i="37" s="1"/>
  <c r="N49" i="37"/>
  <c r="J49" i="37"/>
  <c r="F49" i="37"/>
  <c r="Q48" i="37"/>
  <c r="P48" i="37"/>
  <c r="O48" i="37" s="1"/>
  <c r="R48" i="37" s="1"/>
  <c r="T48" i="37" s="1"/>
  <c r="N48" i="37"/>
  <c r="J48" i="37"/>
  <c r="F48" i="37"/>
  <c r="M48" i="37" s="1"/>
  <c r="Q47" i="37"/>
  <c r="P47" i="37"/>
  <c r="O47" i="37" s="1"/>
  <c r="J47" i="37"/>
  <c r="F47" i="37"/>
  <c r="K47" i="37" s="1"/>
  <c r="L47" i="37" s="1"/>
  <c r="Q45" i="37"/>
  <c r="P45" i="37"/>
  <c r="O45" i="37" s="1"/>
  <c r="R45" i="37" s="1"/>
  <c r="T45" i="37" s="1"/>
  <c r="N45" i="37"/>
  <c r="J45" i="37"/>
  <c r="F45" i="37"/>
  <c r="S45" i="37" s="1"/>
  <c r="H43" i="37"/>
  <c r="G43" i="37"/>
  <c r="Q42" i="37"/>
  <c r="P42" i="37"/>
  <c r="O42" i="37" s="1"/>
  <c r="R42" i="37" s="1"/>
  <c r="T42" i="37" s="1"/>
  <c r="N42" i="37"/>
  <c r="J42" i="37"/>
  <c r="F42" i="37"/>
  <c r="M42" i="37" s="1"/>
  <c r="Q41" i="37"/>
  <c r="P41" i="37"/>
  <c r="O41" i="37" s="1"/>
  <c r="R41" i="37" s="1"/>
  <c r="T41" i="37" s="1"/>
  <c r="N41" i="37"/>
  <c r="J41" i="37"/>
  <c r="F41" i="37"/>
  <c r="Q40" i="37"/>
  <c r="P40" i="37"/>
  <c r="O40" i="37" s="1"/>
  <c r="R40" i="37" s="1"/>
  <c r="T40" i="37" s="1"/>
  <c r="N40" i="37"/>
  <c r="J40" i="37"/>
  <c r="F40" i="37"/>
  <c r="M40" i="37" s="1"/>
  <c r="H39" i="37"/>
  <c r="G39" i="37"/>
  <c r="Q38" i="37"/>
  <c r="P38" i="37"/>
  <c r="O38" i="37" s="1"/>
  <c r="R38" i="37" s="1"/>
  <c r="T38" i="37" s="1"/>
  <c r="N38" i="37"/>
  <c r="J38" i="37"/>
  <c r="F38" i="37"/>
  <c r="Q37" i="37"/>
  <c r="P37" i="37"/>
  <c r="O37" i="37" s="1"/>
  <c r="R37" i="37" s="1"/>
  <c r="T37" i="37" s="1"/>
  <c r="N37" i="37"/>
  <c r="J37" i="37"/>
  <c r="F37" i="37"/>
  <c r="M37" i="37" s="1"/>
  <c r="H36" i="37"/>
  <c r="G36" i="37"/>
  <c r="A36" i="37"/>
  <c r="A37" i="37" s="1"/>
  <c r="A38" i="37" s="1"/>
  <c r="A39" i="37" s="1"/>
  <c r="A40" i="37" s="1"/>
  <c r="A41" i="37" s="1"/>
  <c r="A42" i="37" s="1"/>
  <c r="A43" i="37" s="1"/>
  <c r="Q34" i="37"/>
  <c r="P34" i="37"/>
  <c r="O34" i="37" s="1"/>
  <c r="R34" i="37" s="1"/>
  <c r="T34" i="37" s="1"/>
  <c r="N34" i="37"/>
  <c r="J34" i="37"/>
  <c r="F34" i="37"/>
  <c r="S34" i="37" s="1"/>
  <c r="Q33" i="37"/>
  <c r="P33" i="37"/>
  <c r="O33" i="37" s="1"/>
  <c r="R33" i="37" s="1"/>
  <c r="T33" i="37" s="1"/>
  <c r="N33" i="37"/>
  <c r="J33" i="37"/>
  <c r="F33" i="37"/>
  <c r="S33" i="37" s="1"/>
  <c r="H32" i="37"/>
  <c r="G32" i="37"/>
  <c r="P31" i="37"/>
  <c r="O31" i="37" s="1"/>
  <c r="R31" i="37" s="1"/>
  <c r="T31" i="37" s="1"/>
  <c r="N31" i="37"/>
  <c r="J31" i="37"/>
  <c r="F31" i="37"/>
  <c r="M31" i="37" s="1"/>
  <c r="Q30" i="37"/>
  <c r="P30" i="37"/>
  <c r="O30" i="37" s="1"/>
  <c r="R30" i="37" s="1"/>
  <c r="T30" i="37" s="1"/>
  <c r="N30" i="37"/>
  <c r="J30" i="37"/>
  <c r="F30" i="37"/>
  <c r="S30" i="37" s="1"/>
  <c r="Q29" i="37"/>
  <c r="P29" i="37"/>
  <c r="O29" i="37" s="1"/>
  <c r="R29" i="37" s="1"/>
  <c r="T29" i="37" s="1"/>
  <c r="N29" i="37"/>
  <c r="J29" i="37"/>
  <c r="F29" i="37"/>
  <c r="Q28" i="37"/>
  <c r="P28" i="37"/>
  <c r="O28" i="37" s="1"/>
  <c r="R28" i="37" s="1"/>
  <c r="T28" i="37" s="1"/>
  <c r="N28" i="37"/>
  <c r="J28" i="37"/>
  <c r="F28" i="37"/>
  <c r="M28" i="37" s="1"/>
  <c r="Q26" i="37"/>
  <c r="P26" i="37"/>
  <c r="O26" i="37" s="1"/>
  <c r="R26" i="37" s="1"/>
  <c r="N26" i="37"/>
  <c r="J26" i="37"/>
  <c r="F26" i="37"/>
  <c r="M26" i="37" s="1"/>
  <c r="Q25" i="37"/>
  <c r="P25" i="37"/>
  <c r="O25" i="37" s="1"/>
  <c r="R25" i="37" s="1"/>
  <c r="J25" i="37"/>
  <c r="F25" i="37"/>
  <c r="K25" i="37" s="1"/>
  <c r="L25" i="37" s="1"/>
  <c r="H24" i="37"/>
  <c r="G24" i="37"/>
  <c r="Q23" i="37"/>
  <c r="P23" i="37"/>
  <c r="O23" i="37" s="1"/>
  <c r="R23" i="37" s="1"/>
  <c r="T23" i="37" s="1"/>
  <c r="N23" i="37"/>
  <c r="J23" i="37"/>
  <c r="F23" i="37"/>
  <c r="K23" i="37" s="1"/>
  <c r="Q22" i="37"/>
  <c r="P22" i="37"/>
  <c r="O22" i="37" s="1"/>
  <c r="R22" i="37" s="1"/>
  <c r="T22" i="37" s="1"/>
  <c r="N22" i="37"/>
  <c r="J22" i="37"/>
  <c r="F22" i="37"/>
  <c r="S22" i="37" s="1"/>
  <c r="Q21" i="37"/>
  <c r="P21" i="37"/>
  <c r="O21" i="37" s="1"/>
  <c r="R21" i="37" s="1"/>
  <c r="T21" i="37" s="1"/>
  <c r="N21" i="37"/>
  <c r="J21" i="37"/>
  <c r="F21" i="37"/>
  <c r="Q20" i="37"/>
  <c r="P20" i="37"/>
  <c r="O20" i="37" s="1"/>
  <c r="R20" i="37" s="1"/>
  <c r="T20" i="37" s="1"/>
  <c r="N20" i="37"/>
  <c r="J20" i="37"/>
  <c r="F20" i="37"/>
  <c r="K20" i="37" s="1"/>
  <c r="J19" i="37"/>
  <c r="F19" i="37"/>
  <c r="H18" i="37"/>
  <c r="G18" i="37"/>
  <c r="Q17" i="37"/>
  <c r="P17" i="37"/>
  <c r="O17" i="37" s="1"/>
  <c r="R17" i="37" s="1"/>
  <c r="J17" i="37"/>
  <c r="F17" i="37"/>
  <c r="Q16" i="37"/>
  <c r="P16" i="37"/>
  <c r="O16" i="37" s="1"/>
  <c r="R16" i="37" s="1"/>
  <c r="T16" i="37" s="1"/>
  <c r="N16" i="37"/>
  <c r="G15" i="37"/>
  <c r="A15" i="37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W11" i="37"/>
  <c r="X11" i="37" s="1"/>
  <c r="Y11" i="37" s="1"/>
  <c r="Z11" i="37" s="1"/>
  <c r="AA11" i="37" s="1"/>
  <c r="AB11" i="37" s="1"/>
  <c r="AC11" i="37" s="1"/>
  <c r="AD11" i="37" s="1"/>
  <c r="R16" i="35"/>
  <c r="Q16" i="35"/>
  <c r="S16" i="35" s="1"/>
  <c r="Q143" i="37" l="1"/>
  <c r="A93" i="37"/>
  <c r="Q98" i="37"/>
  <c r="Q97" i="37"/>
  <c r="Q96" i="37"/>
  <c r="Q102" i="37"/>
  <c r="Q101" i="37"/>
  <c r="Q100" i="37"/>
  <c r="Q142" i="37"/>
  <c r="Q140" i="37"/>
  <c r="Q136" i="37"/>
  <c r="Q137" i="37"/>
  <c r="Q130" i="37"/>
  <c r="Q134" i="37"/>
  <c r="O118" i="37"/>
  <c r="R118" i="37" s="1"/>
  <c r="Q118" i="37" s="1"/>
  <c r="Q116" i="37"/>
  <c r="Q114" i="37"/>
  <c r="Q110" i="37"/>
  <c r="Q104" i="37"/>
  <c r="Q83" i="37"/>
  <c r="Q71" i="37"/>
  <c r="Q31" i="37"/>
  <c r="A44" i="37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G128" i="37"/>
  <c r="M64" i="37"/>
  <c r="F135" i="37"/>
  <c r="M135" i="37" s="1"/>
  <c r="F36" i="37"/>
  <c r="M36" i="37" s="1"/>
  <c r="F18" i="37"/>
  <c r="S18" i="37" s="1"/>
  <c r="S106" i="37"/>
  <c r="S73" i="37"/>
  <c r="J109" i="37"/>
  <c r="M134" i="37"/>
  <c r="I129" i="37" s="1"/>
  <c r="P129" i="37" s="1"/>
  <c r="O129" i="37" s="1"/>
  <c r="H92" i="37"/>
  <c r="S116" i="37"/>
  <c r="M53" i="37"/>
  <c r="M136" i="37"/>
  <c r="M34" i="37"/>
  <c r="J113" i="37"/>
  <c r="S96" i="37"/>
  <c r="M22" i="37"/>
  <c r="K30" i="37"/>
  <c r="L30" i="37" s="1"/>
  <c r="F77" i="37"/>
  <c r="M77" i="37" s="1"/>
  <c r="K101" i="37"/>
  <c r="L101" i="37" s="1"/>
  <c r="F118" i="37"/>
  <c r="K118" i="37" s="1"/>
  <c r="M67" i="37"/>
  <c r="I103" i="37"/>
  <c r="P103" i="37" s="1"/>
  <c r="O103" i="37" s="1"/>
  <c r="K130" i="37"/>
  <c r="L130" i="37" s="1"/>
  <c r="K40" i="37"/>
  <c r="L40" i="37" s="1"/>
  <c r="A27" i="37"/>
  <c r="A28" i="37" s="1"/>
  <c r="A29" i="37" s="1"/>
  <c r="A30" i="37" s="1"/>
  <c r="A31" i="37" s="1"/>
  <c r="A32" i="37" s="1"/>
  <c r="A33" i="37" s="1"/>
  <c r="A34" i="37" s="1"/>
  <c r="K45" i="37"/>
  <c r="L45" i="37" s="1"/>
  <c r="F24" i="37"/>
  <c r="M24" i="37" s="1"/>
  <c r="J39" i="37"/>
  <c r="S40" i="37"/>
  <c r="M96" i="37"/>
  <c r="J103" i="37"/>
  <c r="S97" i="37"/>
  <c r="S108" i="37"/>
  <c r="W12" i="37"/>
  <c r="K26" i="37"/>
  <c r="L26" i="37" s="1"/>
  <c r="K28" i="37"/>
  <c r="L28" i="37" s="1"/>
  <c r="H128" i="37"/>
  <c r="K137" i="37"/>
  <c r="L137" i="37" s="1"/>
  <c r="S126" i="37"/>
  <c r="R141" i="37" s="1"/>
  <c r="T125" i="37" s="1"/>
  <c r="J24" i="37"/>
  <c r="K105" i="37"/>
  <c r="L105" i="37" s="1"/>
  <c r="K115" i="37"/>
  <c r="L115" i="37" s="1"/>
  <c r="K116" i="37"/>
  <c r="L116" i="37" s="1"/>
  <c r="J135" i="37"/>
  <c r="K31" i="37"/>
  <c r="L31" i="37" s="1"/>
  <c r="S62" i="37"/>
  <c r="K73" i="37"/>
  <c r="L73" i="37" s="1"/>
  <c r="J77" i="37"/>
  <c r="S90" i="37"/>
  <c r="M105" i="37"/>
  <c r="K106" i="37"/>
  <c r="L106" i="37" s="1"/>
  <c r="K114" i="37"/>
  <c r="L114" i="37" s="1"/>
  <c r="S118" i="37"/>
  <c r="K142" i="37"/>
  <c r="L142" i="37" s="1"/>
  <c r="K80" i="37"/>
  <c r="L80" i="37" s="1"/>
  <c r="M102" i="37"/>
  <c r="M106" i="37"/>
  <c r="K143" i="37"/>
  <c r="L143" i="37" s="1"/>
  <c r="K62" i="37"/>
  <c r="L62" i="37" s="1"/>
  <c r="J63" i="37"/>
  <c r="K67" i="37"/>
  <c r="L67" i="37" s="1"/>
  <c r="M80" i="37"/>
  <c r="F109" i="37"/>
  <c r="S101" i="37" s="1"/>
  <c r="M140" i="37"/>
  <c r="I138" i="37" s="1"/>
  <c r="M143" i="37"/>
  <c r="I141" i="37" s="1"/>
  <c r="J18" i="37"/>
  <c r="F103" i="37"/>
  <c r="F113" i="37"/>
  <c r="S105" i="37" s="1"/>
  <c r="G119" i="37"/>
  <c r="H119" i="37" s="1"/>
  <c r="G120" i="37" s="1"/>
  <c r="K136" i="37"/>
  <c r="L136" i="37" s="1"/>
  <c r="F138" i="37"/>
  <c r="S122" i="37" s="1"/>
  <c r="F141" i="37"/>
  <c r="M141" i="37" s="1"/>
  <c r="K58" i="37"/>
  <c r="L58" i="37" s="1"/>
  <c r="M74" i="37"/>
  <c r="K74" i="37"/>
  <c r="L74" i="37" s="1"/>
  <c r="S74" i="37"/>
  <c r="M38" i="37"/>
  <c r="I36" i="37" s="1"/>
  <c r="K38" i="37"/>
  <c r="L38" i="37" s="1"/>
  <c r="S38" i="37"/>
  <c r="J32" i="37"/>
  <c r="F32" i="37"/>
  <c r="M32" i="37" s="1"/>
  <c r="J36" i="37"/>
  <c r="G59" i="37"/>
  <c r="J60" i="37"/>
  <c r="F60" i="37"/>
  <c r="M60" i="37" s="1"/>
  <c r="M30" i="37"/>
  <c r="M107" i="37"/>
  <c r="M112" i="37"/>
  <c r="I109" i="37" s="1"/>
  <c r="K22" i="37"/>
  <c r="L22" i="37" s="1"/>
  <c r="S28" i="37"/>
  <c r="K34" i="37"/>
  <c r="L34" i="37" s="1"/>
  <c r="M45" i="37"/>
  <c r="K64" i="37"/>
  <c r="L64" i="37" s="1"/>
  <c r="K96" i="37"/>
  <c r="L96" i="37" s="1"/>
  <c r="M101" i="37"/>
  <c r="K102" i="37"/>
  <c r="L102" i="37" s="1"/>
  <c r="F129" i="37"/>
  <c r="M137" i="37"/>
  <c r="K140" i="37"/>
  <c r="L140" i="37" s="1"/>
  <c r="J141" i="37"/>
  <c r="S31" i="37"/>
  <c r="S53" i="37"/>
  <c r="S92" i="37"/>
  <c r="G35" i="37"/>
  <c r="K100" i="37"/>
  <c r="L100" i="37" s="1"/>
  <c r="J138" i="37"/>
  <c r="M78" i="37"/>
  <c r="M97" i="37"/>
  <c r="K98" i="37"/>
  <c r="L98" i="37" s="1"/>
  <c r="K104" i="37"/>
  <c r="L104" i="37" s="1"/>
  <c r="K110" i="37"/>
  <c r="L110" i="37" s="1"/>
  <c r="S102" i="37"/>
  <c r="S104" i="37"/>
  <c r="I113" i="37"/>
  <c r="P113" i="37" s="1"/>
  <c r="O113" i="37" s="1"/>
  <c r="K127" i="37"/>
  <c r="L127" i="37" s="1"/>
  <c r="J129" i="37"/>
  <c r="R138" i="37"/>
  <c r="T122" i="37" s="1"/>
  <c r="L81" i="37"/>
  <c r="G99" i="37"/>
  <c r="K107" i="37"/>
  <c r="L107" i="37" s="1"/>
  <c r="S99" i="37"/>
  <c r="K112" i="37"/>
  <c r="L112" i="37" s="1"/>
  <c r="K48" i="37"/>
  <c r="L48" i="37" s="1"/>
  <c r="K54" i="37"/>
  <c r="L54" i="37" s="1"/>
  <c r="AE11" i="37"/>
  <c r="AF11" i="37" s="1"/>
  <c r="AG11" i="37" s="1"/>
  <c r="AH11" i="37" s="1"/>
  <c r="AI11" i="37" s="1"/>
  <c r="AJ11" i="37" s="1"/>
  <c r="AK11" i="37" s="1"/>
  <c r="AD12" i="37"/>
  <c r="K21" i="37"/>
  <c r="L21" i="37" s="1"/>
  <c r="S21" i="37"/>
  <c r="M21" i="37"/>
  <c r="M19" i="37"/>
  <c r="M79" i="37"/>
  <c r="S79" i="37"/>
  <c r="R77" i="37" s="1"/>
  <c r="T77" i="37" s="1"/>
  <c r="K79" i="37"/>
  <c r="L79" i="37" s="1"/>
  <c r="S19" i="37"/>
  <c r="K70" i="37"/>
  <c r="L70" i="37" s="1"/>
  <c r="K57" i="37"/>
  <c r="L57" i="37" s="1"/>
  <c r="R32" i="37"/>
  <c r="T32" i="37" s="1"/>
  <c r="K17" i="37"/>
  <c r="L17" i="37" s="1"/>
  <c r="M49" i="37"/>
  <c r="S49" i="37"/>
  <c r="K49" i="37"/>
  <c r="L49" i="37" s="1"/>
  <c r="K50" i="37"/>
  <c r="L50" i="37" s="1"/>
  <c r="J55" i="37"/>
  <c r="H46" i="37"/>
  <c r="J46" i="37" s="1"/>
  <c r="F55" i="37"/>
  <c r="F16" i="37"/>
  <c r="H15" i="37"/>
  <c r="H14" i="37" s="1"/>
  <c r="J16" i="37"/>
  <c r="K66" i="37"/>
  <c r="L66" i="37" s="1"/>
  <c r="M33" i="37"/>
  <c r="I32" i="37" s="1"/>
  <c r="K33" i="37"/>
  <c r="L33" i="37" s="1"/>
  <c r="K69" i="37"/>
  <c r="L69" i="37" s="1"/>
  <c r="G14" i="37"/>
  <c r="S41" i="37"/>
  <c r="K41" i="37"/>
  <c r="L41" i="37" s="1"/>
  <c r="M41" i="37"/>
  <c r="I39" i="37" s="1"/>
  <c r="R43" i="37"/>
  <c r="K52" i="37"/>
  <c r="L52" i="37" s="1"/>
  <c r="M56" i="37"/>
  <c r="I55" i="37" s="1"/>
  <c r="K56" i="37"/>
  <c r="L56" i="37" s="1"/>
  <c r="S56" i="37"/>
  <c r="R55" i="37" s="1"/>
  <c r="T55" i="37" s="1"/>
  <c r="S37" i="37"/>
  <c r="K37" i="37"/>
  <c r="L37" i="37" s="1"/>
  <c r="F39" i="37"/>
  <c r="S48" i="37"/>
  <c r="L20" i="37"/>
  <c r="S20" i="37"/>
  <c r="L23" i="37"/>
  <c r="S23" i="37"/>
  <c r="S29" i="37"/>
  <c r="K29" i="37"/>
  <c r="L29" i="37" s="1"/>
  <c r="F43" i="37"/>
  <c r="K51" i="37"/>
  <c r="L51" i="37" s="1"/>
  <c r="M54" i="37"/>
  <c r="K65" i="37"/>
  <c r="L65" i="37" s="1"/>
  <c r="M20" i="37"/>
  <c r="M23" i="37"/>
  <c r="M29" i="37"/>
  <c r="J43" i="37"/>
  <c r="R63" i="37"/>
  <c r="T63" i="37" s="1"/>
  <c r="S75" i="37"/>
  <c r="K75" i="37"/>
  <c r="L75" i="37" s="1"/>
  <c r="M75" i="37"/>
  <c r="S42" i="37"/>
  <c r="K42" i="37"/>
  <c r="L42" i="37" s="1"/>
  <c r="J68" i="37"/>
  <c r="F68" i="37"/>
  <c r="S61" i="37"/>
  <c r="K61" i="37"/>
  <c r="L61" i="37" s="1"/>
  <c r="F63" i="37"/>
  <c r="S71" i="37"/>
  <c r="R68" i="37" s="1"/>
  <c r="T68" i="37" s="1"/>
  <c r="K71" i="37"/>
  <c r="L71" i="37" s="1"/>
  <c r="J72" i="37"/>
  <c r="F72" i="37"/>
  <c r="R135" i="37"/>
  <c r="T119" i="37" s="1"/>
  <c r="H59" i="37"/>
  <c r="F83" i="37"/>
  <c r="K78" i="37"/>
  <c r="L78" i="37" s="1"/>
  <c r="K97" i="37"/>
  <c r="L97" i="37" s="1"/>
  <c r="J92" i="37" l="1"/>
  <c r="G93" i="37"/>
  <c r="A94" i="37"/>
  <c r="A95" i="37" s="1"/>
  <c r="A96" i="37" s="1"/>
  <c r="A97" i="37" s="1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A110" i="37" s="1"/>
  <c r="A111" i="37" s="1"/>
  <c r="A112" i="37" s="1"/>
  <c r="A113" i="37" s="1"/>
  <c r="A114" i="37" s="1"/>
  <c r="A115" i="37" s="1"/>
  <c r="A116" i="37" s="1"/>
  <c r="A117" i="37" s="1"/>
  <c r="A118" i="37" s="1"/>
  <c r="A119" i="37" s="1"/>
  <c r="A120" i="37" s="1"/>
  <c r="A127" i="37" s="1"/>
  <c r="Q141" i="37"/>
  <c r="O119" i="37"/>
  <c r="R119" i="37" s="1"/>
  <c r="F128" i="37"/>
  <c r="O92" i="37"/>
  <c r="R92" i="37" s="1"/>
  <c r="Q92" i="37" s="1"/>
  <c r="K103" i="37"/>
  <c r="L103" i="37" s="1"/>
  <c r="R103" i="37"/>
  <c r="Q103" i="37" s="1"/>
  <c r="S119" i="37"/>
  <c r="S36" i="37"/>
  <c r="R99" i="37"/>
  <c r="I24" i="37"/>
  <c r="P24" i="37" s="1"/>
  <c r="O24" i="37" s="1"/>
  <c r="S77" i="37"/>
  <c r="R113" i="37"/>
  <c r="T105" i="37" s="1"/>
  <c r="J128" i="37"/>
  <c r="F119" i="37"/>
  <c r="K119" i="37" s="1"/>
  <c r="L119" i="37" s="1"/>
  <c r="I63" i="37"/>
  <c r="K63" i="37" s="1"/>
  <c r="L63" i="37" s="1"/>
  <c r="I77" i="37"/>
  <c r="K77" i="37" s="1"/>
  <c r="L77" i="37" s="1"/>
  <c r="I135" i="37"/>
  <c r="Q135" i="37" s="1"/>
  <c r="K60" i="37"/>
  <c r="L60" i="37" s="1"/>
  <c r="S24" i="37"/>
  <c r="M18" i="37"/>
  <c r="M138" i="37"/>
  <c r="J119" i="37"/>
  <c r="K113" i="37"/>
  <c r="L113" i="37" s="1"/>
  <c r="R129" i="37"/>
  <c r="T115" i="37" s="1"/>
  <c r="N113" i="37"/>
  <c r="N129" i="37"/>
  <c r="S32" i="37"/>
  <c r="M109" i="37"/>
  <c r="I72" i="37"/>
  <c r="N72" i="37" s="1"/>
  <c r="R72" i="37"/>
  <c r="T72" i="37" s="1"/>
  <c r="H35" i="37"/>
  <c r="F35" i="37" s="1"/>
  <c r="S35" i="37" s="1"/>
  <c r="I99" i="37"/>
  <c r="M113" i="37"/>
  <c r="S125" i="37"/>
  <c r="L118" i="37"/>
  <c r="N109" i="37"/>
  <c r="K109" i="37"/>
  <c r="L109" i="37" s="1"/>
  <c r="P109" i="37"/>
  <c r="O109" i="37" s="1"/>
  <c r="K138" i="37"/>
  <c r="L138" i="37" s="1"/>
  <c r="N138" i="37"/>
  <c r="P138" i="37"/>
  <c r="O138" i="37" s="1"/>
  <c r="Q138" i="37"/>
  <c r="P36" i="37"/>
  <c r="O36" i="37" s="1"/>
  <c r="K36" i="37"/>
  <c r="L36" i="37" s="1"/>
  <c r="Q36" i="37"/>
  <c r="N36" i="37"/>
  <c r="S60" i="37"/>
  <c r="P141" i="37"/>
  <c r="O141" i="37" s="1"/>
  <c r="N141" i="37"/>
  <c r="I43" i="37"/>
  <c r="Q43" i="37" s="1"/>
  <c r="R109" i="37"/>
  <c r="T101" i="37" s="1"/>
  <c r="K141" i="37"/>
  <c r="L141" i="37" s="1"/>
  <c r="F99" i="37"/>
  <c r="J99" i="37"/>
  <c r="R24" i="37"/>
  <c r="T24" i="37" s="1"/>
  <c r="F92" i="37"/>
  <c r="K92" i="37" s="1"/>
  <c r="L92" i="37" s="1"/>
  <c r="M129" i="37"/>
  <c r="S115" i="37"/>
  <c r="K129" i="37"/>
  <c r="L129" i="37" s="1"/>
  <c r="R36" i="37"/>
  <c r="T36" i="37" s="1"/>
  <c r="R39" i="37"/>
  <c r="J59" i="37"/>
  <c r="M55" i="37"/>
  <c r="S55" i="37"/>
  <c r="R46" i="37" s="1"/>
  <c r="T46" i="37" s="1"/>
  <c r="S16" i="37"/>
  <c r="R15" i="37" s="1"/>
  <c r="T15" i="37" s="1"/>
  <c r="K16" i="37"/>
  <c r="L16" i="37" s="1"/>
  <c r="M16" i="37"/>
  <c r="I15" i="37" s="1"/>
  <c r="Q32" i="37"/>
  <c r="N32" i="37"/>
  <c r="K32" i="37"/>
  <c r="L32" i="37" s="1"/>
  <c r="P32" i="37"/>
  <c r="O32" i="37" s="1"/>
  <c r="M63" i="37"/>
  <c r="S63" i="37"/>
  <c r="M68" i="37"/>
  <c r="S68" i="37"/>
  <c r="K68" i="37"/>
  <c r="L68" i="37" s="1"/>
  <c r="I19" i="37"/>
  <c r="F59" i="37"/>
  <c r="AL11" i="37"/>
  <c r="AM11" i="37" s="1"/>
  <c r="AN11" i="37" s="1"/>
  <c r="AO11" i="37" s="1"/>
  <c r="AP11" i="37" s="1"/>
  <c r="AQ11" i="37" s="1"/>
  <c r="AR11" i="37" s="1"/>
  <c r="AK12" i="37"/>
  <c r="S83" i="37"/>
  <c r="R82" i="37" s="1"/>
  <c r="K83" i="37"/>
  <c r="L83" i="37" s="1"/>
  <c r="M83" i="37"/>
  <c r="H120" i="37"/>
  <c r="R19" i="37"/>
  <c r="T19" i="37" s="1"/>
  <c r="R18" i="37" s="1"/>
  <c r="T18" i="37" s="1"/>
  <c r="R47" i="37"/>
  <c r="J15" i="37"/>
  <c r="F46" i="37"/>
  <c r="P39" i="37"/>
  <c r="O39" i="37" s="1"/>
  <c r="Q39" i="37"/>
  <c r="K39" i="37"/>
  <c r="L39" i="37" s="1"/>
  <c r="F14" i="37"/>
  <c r="J14" i="37"/>
  <c r="S72" i="37"/>
  <c r="M72" i="37"/>
  <c r="Q55" i="37"/>
  <c r="N55" i="37"/>
  <c r="K55" i="37"/>
  <c r="L55" i="37" s="1"/>
  <c r="P55" i="37"/>
  <c r="O55" i="37" s="1"/>
  <c r="F15" i="37"/>
  <c r="H93" i="37" l="1"/>
  <c r="G94" i="37" s="1"/>
  <c r="Q129" i="37"/>
  <c r="J120" i="37"/>
  <c r="O120" i="37"/>
  <c r="R120" i="37" s="1"/>
  <c r="T111" i="37"/>
  <c r="Q119" i="37"/>
  <c r="Q113" i="37"/>
  <c r="Q109" i="37"/>
  <c r="Q99" i="37"/>
  <c r="S111" i="37"/>
  <c r="M119" i="37"/>
  <c r="P77" i="37"/>
  <c r="O77" i="37" s="1"/>
  <c r="Q77" i="37"/>
  <c r="N77" i="37"/>
  <c r="K72" i="37"/>
  <c r="L72" i="37" s="1"/>
  <c r="Q63" i="37"/>
  <c r="N63" i="37"/>
  <c r="I59" i="37" s="1"/>
  <c r="P59" i="37" s="1"/>
  <c r="O59" i="37" s="1"/>
  <c r="P63" i="37"/>
  <c r="O63" i="37" s="1"/>
  <c r="N24" i="37"/>
  <c r="K24" i="37"/>
  <c r="L24" i="37" s="1"/>
  <c r="N135" i="37"/>
  <c r="K135" i="37"/>
  <c r="L135" i="37" s="1"/>
  <c r="P135" i="37"/>
  <c r="O135" i="37" s="1"/>
  <c r="Q24" i="37"/>
  <c r="Q72" i="37"/>
  <c r="M35" i="37"/>
  <c r="K43" i="37"/>
  <c r="L43" i="37" s="1"/>
  <c r="P72" i="37"/>
  <c r="O72" i="37" s="1"/>
  <c r="P43" i="37"/>
  <c r="O43" i="37" s="1"/>
  <c r="P99" i="37"/>
  <c r="O99" i="37" s="1"/>
  <c r="J35" i="37"/>
  <c r="K99" i="37"/>
  <c r="L99" i="37" s="1"/>
  <c r="R128" i="37"/>
  <c r="F120" i="37"/>
  <c r="S112" i="37" s="1"/>
  <c r="R59" i="37"/>
  <c r="I46" i="37"/>
  <c r="K46" i="37" s="1"/>
  <c r="L46" i="37" s="1"/>
  <c r="Q19" i="37"/>
  <c r="P19" i="37"/>
  <c r="O19" i="37" s="1"/>
  <c r="K19" i="37"/>
  <c r="L19" i="37" s="1"/>
  <c r="N19" i="37"/>
  <c r="I18" i="37" s="1"/>
  <c r="AR12" i="37"/>
  <c r="AS11" i="37"/>
  <c r="AT11" i="37" s="1"/>
  <c r="AU11" i="37" s="1"/>
  <c r="AV11" i="37" s="1"/>
  <c r="AW11" i="37" s="1"/>
  <c r="AX11" i="37" s="1"/>
  <c r="AY11" i="37" s="1"/>
  <c r="M14" i="37"/>
  <c r="N15" i="37"/>
  <c r="Q15" i="37"/>
  <c r="K15" i="37"/>
  <c r="L15" i="37" s="1"/>
  <c r="P15" i="37"/>
  <c r="O15" i="37" s="1"/>
  <c r="S15" i="37"/>
  <c r="M15" i="37"/>
  <c r="S46" i="37"/>
  <c r="R35" i="37" s="1"/>
  <c r="T35" i="37" s="1"/>
  <c r="M46" i="37"/>
  <c r="M59" i="37"/>
  <c r="J93" i="37" l="1"/>
  <c r="F93" i="37"/>
  <c r="H94" i="37"/>
  <c r="J94" i="37" s="1"/>
  <c r="T112" i="37"/>
  <c r="Q120" i="37"/>
  <c r="I128" i="37"/>
  <c r="K128" i="37" s="1"/>
  <c r="L128" i="37" s="1"/>
  <c r="K59" i="37"/>
  <c r="L59" i="37" s="1"/>
  <c r="N59" i="37"/>
  <c r="Q59" i="37"/>
  <c r="M120" i="37"/>
  <c r="K120" i="37"/>
  <c r="L120" i="37" s="1"/>
  <c r="P46" i="37"/>
  <c r="O46" i="37" s="1"/>
  <c r="Q46" i="37"/>
  <c r="N46" i="37"/>
  <c r="I35" i="37" s="1"/>
  <c r="K18" i="37"/>
  <c r="L18" i="37" s="1"/>
  <c r="N18" i="37"/>
  <c r="I14" i="37" s="1"/>
  <c r="Q18" i="37"/>
  <c r="P18" i="37"/>
  <c r="O18" i="37" s="1"/>
  <c r="R14" i="37"/>
  <c r="AY12" i="37"/>
  <c r="AZ11" i="37"/>
  <c r="BA11" i="37" s="1"/>
  <c r="BB11" i="37" s="1"/>
  <c r="BC11" i="37" s="1"/>
  <c r="BD11" i="37" s="1"/>
  <c r="BE11" i="37" s="1"/>
  <c r="BF11" i="37" s="1"/>
  <c r="F94" i="37" l="1"/>
  <c r="K94" i="37" s="1"/>
  <c r="L94" i="37" s="1"/>
  <c r="K93" i="37"/>
  <c r="L93" i="37" s="1"/>
  <c r="Q128" i="37"/>
  <c r="P128" i="37"/>
  <c r="O128" i="37" s="1"/>
  <c r="R117" i="37"/>
  <c r="T109" i="37" s="1"/>
  <c r="BF12" i="37"/>
  <c r="BG11" i="37"/>
  <c r="BH11" i="37" s="1"/>
  <c r="BI11" i="37" s="1"/>
  <c r="BJ11" i="37" s="1"/>
  <c r="BK11" i="37" s="1"/>
  <c r="BL11" i="37" s="1"/>
  <c r="BM11" i="37" s="1"/>
  <c r="N14" i="37"/>
  <c r="K14" i="37"/>
  <c r="L14" i="37" s="1"/>
  <c r="Q14" i="37"/>
  <c r="P14" i="37"/>
  <c r="O14" i="37" s="1"/>
  <c r="P35" i="37"/>
  <c r="O35" i="37" s="1"/>
  <c r="K35" i="37"/>
  <c r="L35" i="37" s="1"/>
  <c r="N35" i="37"/>
  <c r="Q35" i="37"/>
  <c r="BM12" i="37" l="1"/>
  <c r="BN11" i="37"/>
  <c r="BO11" i="37" s="1"/>
  <c r="BP11" i="37" s="1"/>
  <c r="BQ11" i="37" s="1"/>
  <c r="BR11" i="37" s="1"/>
  <c r="BS11" i="37" s="1"/>
  <c r="BT11" i="37" s="1"/>
  <c r="I82" i="37" l="1"/>
  <c r="T82" i="37"/>
  <c r="BT12" i="37"/>
  <c r="BU11" i="37"/>
  <c r="BV11" i="37" s="1"/>
  <c r="BW11" i="37" s="1"/>
  <c r="BX11" i="37" s="1"/>
  <c r="BY11" i="37" s="1"/>
  <c r="BZ11" i="37" s="1"/>
  <c r="CA11" i="37" s="1"/>
  <c r="Q82" i="37" l="1"/>
  <c r="P82" i="37"/>
  <c r="CB11" i="37"/>
  <c r="CC11" i="37" s="1"/>
  <c r="CD11" i="37" s="1"/>
  <c r="CE11" i="37" s="1"/>
  <c r="CF11" i="37" s="1"/>
  <c r="CG11" i="37" s="1"/>
  <c r="CH11" i="37" s="1"/>
  <c r="CA12" i="37"/>
  <c r="N82" i="37"/>
  <c r="G117" i="37"/>
  <c r="I117" i="37" l="1"/>
  <c r="H117" i="37"/>
  <c r="CH12" i="37"/>
  <c r="CI11" i="37"/>
  <c r="CJ11" i="37" s="1"/>
  <c r="CK11" i="37" s="1"/>
  <c r="CL11" i="37" s="1"/>
  <c r="CM11" i="37" s="1"/>
  <c r="CN11" i="37" s="1"/>
  <c r="CO11" i="37" s="1"/>
  <c r="J117" i="37" l="1"/>
  <c r="F117" i="37"/>
  <c r="K117" i="37" s="1"/>
  <c r="L117" i="37" s="1"/>
  <c r="CO12" i="37"/>
  <c r="CP11" i="37"/>
  <c r="CQ11" i="37" s="1"/>
  <c r="CR11" i="37" s="1"/>
  <c r="CS11" i="37" s="1"/>
  <c r="CT11" i="37" s="1"/>
  <c r="CU11" i="37" s="1"/>
  <c r="CV11" i="37" s="1"/>
  <c r="Q117" i="37"/>
  <c r="P117" i="37"/>
  <c r="O117" i="37" s="1"/>
  <c r="N117" i="37"/>
  <c r="M117" i="37" l="1"/>
  <c r="S109" i="37"/>
  <c r="CW11" i="37"/>
  <c r="CX11" i="37" s="1"/>
  <c r="CY11" i="37" s="1"/>
  <c r="CZ11" i="37" s="1"/>
  <c r="DA11" i="37" s="1"/>
  <c r="DB11" i="37" s="1"/>
  <c r="DC11" i="37" s="1"/>
  <c r="CV12" i="37"/>
  <c r="DC12" i="37" l="1"/>
  <c r="DD11" i="37"/>
  <c r="DE11" i="37" s="1"/>
  <c r="DF11" i="37" s="1"/>
  <c r="DG11" i="37" s="1"/>
  <c r="DH11" i="37" s="1"/>
  <c r="DI11" i="37" s="1"/>
  <c r="DJ11" i="37" s="1"/>
  <c r="DJ12" i="37" l="1"/>
  <c r="DK11" i="37"/>
  <c r="DL11" i="37" s="1"/>
  <c r="DM11" i="37" s="1"/>
  <c r="DN11" i="37" s="1"/>
  <c r="DO11" i="37" s="1"/>
  <c r="DP11" i="37" s="1"/>
  <c r="DQ11" i="37" s="1"/>
  <c r="DQ12" i="37" l="1"/>
  <c r="DR11" i="37"/>
  <c r="DS11" i="37" s="1"/>
  <c r="DT11" i="37" s="1"/>
  <c r="DU11" i="37" s="1"/>
  <c r="DV11" i="37" s="1"/>
  <c r="DW11" i="37" s="1"/>
  <c r="DX11" i="37" s="1"/>
  <c r="DX12" i="37" l="1"/>
  <c r="DY11" i="37"/>
  <c r="DZ11" i="37" s="1"/>
  <c r="EA11" i="37" s="1"/>
  <c r="EB11" i="37" s="1"/>
  <c r="EC11" i="37" s="1"/>
  <c r="ED11" i="37" s="1"/>
  <c r="EE11" i="37" s="1"/>
  <c r="EE12" i="37" l="1"/>
  <c r="EF11" i="37"/>
  <c r="EG11" i="37" s="1"/>
  <c r="EH11" i="37" s="1"/>
  <c r="EI11" i="37" s="1"/>
  <c r="EJ11" i="37" s="1"/>
  <c r="EK11" i="37" s="1"/>
  <c r="EL11" i="37" s="1"/>
  <c r="EL12" i="37" l="1"/>
  <c r="EM11" i="37"/>
  <c r="EN11" i="37" s="1"/>
  <c r="EO11" i="37" s="1"/>
  <c r="EP11" i="37" s="1"/>
  <c r="EQ11" i="37" s="1"/>
  <c r="ER11" i="37" s="1"/>
  <c r="ES11" i="37" s="1"/>
  <c r="ET11" i="37" l="1"/>
  <c r="EU11" i="37" s="1"/>
  <c r="EV11" i="37" s="1"/>
  <c r="EW11" i="37" s="1"/>
  <c r="EX11" i="37" s="1"/>
  <c r="EY11" i="37" s="1"/>
  <c r="EZ11" i="37" s="1"/>
  <c r="FA11" i="37" s="1"/>
  <c r="FB11" i="37" s="1"/>
  <c r="FC11" i="37" s="1"/>
  <c r="FD11" i="37" s="1"/>
  <c r="FE11" i="37" s="1"/>
  <c r="FF11" i="37" s="1"/>
  <c r="FG11" i="37" s="1"/>
  <c r="FH11" i="37" s="1"/>
  <c r="FI11" i="37" s="1"/>
  <c r="FJ11" i="37" s="1"/>
  <c r="FK11" i="37" s="1"/>
  <c r="FL11" i="37" s="1"/>
  <c r="FM11" i="37" s="1"/>
  <c r="FN11" i="37" s="1"/>
  <c r="FO11" i="37" s="1"/>
  <c r="FP11" i="37" s="1"/>
  <c r="FQ11" i="37" s="1"/>
  <c r="FR11" i="37" s="1"/>
  <c r="FS11" i="37" s="1"/>
  <c r="FT11" i="37" s="1"/>
  <c r="FU11" i="37" s="1"/>
  <c r="FV11" i="37" s="1"/>
  <c r="FW11" i="37" s="1"/>
  <c r="FX11" i="37" s="1"/>
  <c r="FY11" i="37" s="1"/>
  <c r="FZ11" i="37" s="1"/>
  <c r="GA11" i="37" s="1"/>
  <c r="GB11" i="37" s="1"/>
  <c r="GC11" i="37" s="1"/>
  <c r="GD11" i="37" s="1"/>
  <c r="GE11" i="37" s="1"/>
  <c r="GF11" i="37" s="1"/>
  <c r="GG11" i="37" s="1"/>
  <c r="GH11" i="37" s="1"/>
  <c r="GI11" i="37" s="1"/>
  <c r="GJ11" i="37" s="1"/>
  <c r="GK11" i="37" s="1"/>
  <c r="GL11" i="37" s="1"/>
  <c r="GM11" i="37" s="1"/>
  <c r="GN11" i="37" s="1"/>
  <c r="GO11" i="37" s="1"/>
  <c r="GP11" i="37" s="1"/>
  <c r="GQ11" i="37" s="1"/>
  <c r="GR11" i="37" s="1"/>
  <c r="GS11" i="37" s="1"/>
  <c r="GT11" i="37" s="1"/>
  <c r="GU11" i="37" s="1"/>
  <c r="GV11" i="37" s="1"/>
  <c r="GW11" i="37" s="1"/>
  <c r="GX11" i="37" s="1"/>
  <c r="GY11" i="37" s="1"/>
  <c r="GZ11" i="37" s="1"/>
  <c r="HA11" i="37" s="1"/>
  <c r="HB11" i="37" s="1"/>
  <c r="HC11" i="37" s="1"/>
  <c r="HD11" i="37" s="1"/>
  <c r="HE11" i="37" s="1"/>
  <c r="HF11" i="37" s="1"/>
  <c r="HG11" i="37" s="1"/>
  <c r="HH11" i="37" s="1"/>
  <c r="HI11" i="37" s="1"/>
  <c r="HJ11" i="37" s="1"/>
  <c r="HK11" i="37" s="1"/>
  <c r="HL11" i="37" s="1"/>
  <c r="HM11" i="37" s="1"/>
  <c r="HN11" i="37" s="1"/>
  <c r="HO11" i="37" s="1"/>
  <c r="HP11" i="37" s="1"/>
  <c r="HQ11" i="37" s="1"/>
  <c r="HR11" i="37" s="1"/>
  <c r="HS11" i="37" s="1"/>
  <c r="HT11" i="37" s="1"/>
  <c r="HU11" i="37" s="1"/>
  <c r="HV11" i="37" s="1"/>
  <c r="HW11" i="37" s="1"/>
  <c r="HX11" i="37" s="1"/>
  <c r="HY11" i="37" s="1"/>
  <c r="HZ11" i="37" s="1"/>
  <c r="IA11" i="37" s="1"/>
  <c r="IB11" i="37" s="1"/>
  <c r="IC11" i="37" s="1"/>
  <c r="ID11" i="37" s="1"/>
  <c r="IE11" i="37" s="1"/>
  <c r="IF11" i="37" s="1"/>
  <c r="IG11" i="37" s="1"/>
  <c r="IH11" i="37" s="1"/>
  <c r="II11" i="37" s="1"/>
  <c r="IJ11" i="37" s="1"/>
  <c r="IK11" i="37" s="1"/>
  <c r="IL11" i="37" s="1"/>
  <c r="IM11" i="37" s="1"/>
  <c r="IN11" i="37" s="1"/>
  <c r="IO11" i="37" s="1"/>
  <c r="IP11" i="37" s="1"/>
  <c r="IQ11" i="37" s="1"/>
  <c r="IR11" i="37" s="1"/>
  <c r="IS11" i="37" s="1"/>
  <c r="IT11" i="37" s="1"/>
  <c r="IU11" i="37" s="1"/>
  <c r="IV11" i="37" s="1"/>
  <c r="ES12" i="37"/>
  <c r="E6" i="30" l="1"/>
  <c r="F6" i="30"/>
  <c r="H6" i="30"/>
  <c r="I6" i="30"/>
  <c r="L6" i="30"/>
  <c r="M6" i="30"/>
  <c r="N6" i="30"/>
  <c r="O6" i="30"/>
  <c r="P6" i="30"/>
  <c r="G6" i="30"/>
  <c r="J6" i="30"/>
  <c r="K6" i="30"/>
  <c r="C25" i="25" l="1"/>
  <c r="B26" i="25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9" i="25" l="1"/>
  <c r="B10" i="25" s="1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J95" i="37"/>
  <c r="H82" i="37"/>
  <c r="F95" i="37"/>
  <c r="G82" i="37"/>
  <c r="G76" i="37" s="1"/>
  <c r="O82" i="37" l="1"/>
  <c r="H76" i="37"/>
  <c r="H13" i="37" s="1"/>
  <c r="G13" i="37"/>
  <c r="F82" i="37"/>
  <c r="J82" i="37"/>
  <c r="K95" i="37"/>
  <c r="L95" i="37" s="1"/>
  <c r="J76" i="37" l="1"/>
  <c r="F76" i="37"/>
  <c r="M76" i="37" s="1"/>
  <c r="M82" i="37"/>
  <c r="I76" i="37" s="1"/>
  <c r="K82" i="37"/>
  <c r="L82" i="37" s="1"/>
  <c r="S82" i="37"/>
  <c r="R76" i="37" s="1"/>
  <c r="T76" i="37" s="1"/>
  <c r="F13" i="37"/>
  <c r="J13" i="37"/>
  <c r="S76" i="37" l="1"/>
  <c r="R7" i="37" s="1"/>
  <c r="N76" i="37"/>
  <c r="I6" i="37" s="1"/>
  <c r="Q76" i="37"/>
  <c r="P76" i="37"/>
  <c r="O76" i="37" s="1"/>
  <c r="K76" i="37"/>
  <c r="L76" i="37" s="1"/>
  <c r="R6" i="37" l="1"/>
  <c r="R13" i="37"/>
  <c r="P4" i="37"/>
  <c r="G14" i="35" s="1"/>
  <c r="R9" i="37"/>
  <c r="R8" i="37"/>
  <c r="I4" i="37"/>
  <c r="G12" i="35" s="1"/>
  <c r="F16" i="35" s="1"/>
  <c r="I13" i="37"/>
  <c r="K13" i="37" s="1"/>
  <c r="L13" i="37" s="1"/>
  <c r="I8" i="37"/>
  <c r="I7" i="37"/>
  <c r="I9" i="37"/>
  <c r="G16" i="35" l="1"/>
  <c r="H16" i="35" s="1"/>
  <c r="P13" i="37"/>
  <c r="O13" i="37" s="1"/>
  <c r="Q13" i="37"/>
</calcChain>
</file>

<file path=xl/comments1.xml><?xml version="1.0" encoding="utf-8"?>
<comments xmlns="http://schemas.openxmlformats.org/spreadsheetml/2006/main">
  <authors>
    <author>Vijayanand Kannan</author>
  </authors>
  <commentList>
    <comment ref="K12" authorId="0" shapeId="0">
      <text>
        <r>
          <rPr>
            <b/>
            <sz val="9"/>
            <color indexed="81"/>
            <rFont val="Tahoma"/>
            <family val="2"/>
          </rPr>
          <t>Vijay Anand Kannan:</t>
        </r>
        <r>
          <rPr>
            <sz val="9"/>
            <color indexed="81"/>
            <rFont val="Tahoma"/>
            <family val="2"/>
          </rPr>
          <t xml:space="preserve">
Need to revisit the formula (&lt;=0% and &gt;=100%)</t>
        </r>
      </text>
    </comment>
  </commentList>
</comments>
</file>

<file path=xl/comments2.xml><?xml version="1.0" encoding="utf-8"?>
<comments xmlns="http://schemas.openxmlformats.org/spreadsheetml/2006/main">
  <authors>
    <author>Koushik Bhattacharya</author>
  </authors>
  <commentList>
    <comment ref="H7" authorId="0" shapeId="0">
      <text>
        <r>
          <rPr>
            <b/>
            <sz val="8"/>
            <color indexed="81"/>
            <rFont val="Tahoma"/>
            <family val="2"/>
          </rPr>
          <t>1</t>
        </r>
        <r>
          <rPr>
            <sz val="8"/>
            <color indexed="81"/>
            <rFont val="Tahoma"/>
            <family val="2"/>
          </rPr>
          <t xml:space="preserve"> (Low) - </t>
        </r>
        <r>
          <rPr>
            <b/>
            <sz val="8"/>
            <color indexed="81"/>
            <rFont val="Tahoma"/>
            <family val="2"/>
          </rPr>
          <t>3</t>
        </r>
        <r>
          <rPr>
            <sz val="8"/>
            <color indexed="81"/>
            <rFont val="Tahoma"/>
            <family val="2"/>
          </rPr>
          <t xml:space="preserve"> (Medium) - </t>
        </r>
        <r>
          <rPr>
            <b/>
            <sz val="8"/>
            <color indexed="81"/>
            <rFont val="Tahoma"/>
            <family val="2"/>
          </rPr>
          <t xml:space="preserve">5 </t>
        </r>
        <r>
          <rPr>
            <sz val="8"/>
            <color indexed="81"/>
            <rFont val="Tahoma"/>
            <family val="2"/>
          </rPr>
          <t>(High)
This should reflect the likelihood of the risk occurring.  Probability should be dynamic and reflect if actions to mitigate have been successful.  
1-5 : Ascending order</t>
        </r>
      </text>
    </comment>
    <comment ref="I7" authorId="0" shapeId="0">
      <text>
        <r>
          <rPr>
            <sz val="8"/>
            <color indexed="81"/>
            <rFont val="Tahoma"/>
            <family val="2"/>
          </rPr>
          <t>Should reflect the severity of this risk on the migration should it materialize.  
This will generally be more stable than the probability  score.
1-5 : Ascending order</t>
        </r>
      </text>
    </comment>
    <comment ref="M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Calibri"/>
            <family val="2"/>
          </rPr>
          <t>The time at which this risk will become an issue.  This should be driven by the business impact and not a project plan schedule.</t>
        </r>
      </text>
    </comment>
  </commentList>
</comments>
</file>

<file path=xl/sharedStrings.xml><?xml version="1.0" encoding="utf-8"?>
<sst xmlns="http://schemas.openxmlformats.org/spreadsheetml/2006/main" count="1303" uniqueCount="638">
  <si>
    <t>Version</t>
  </si>
  <si>
    <t>Author</t>
  </si>
  <si>
    <t>Date</t>
  </si>
  <si>
    <t>Comments</t>
  </si>
  <si>
    <t>Status</t>
  </si>
  <si>
    <t>S.No</t>
  </si>
  <si>
    <t>Date Raised</t>
  </si>
  <si>
    <t>Type</t>
  </si>
  <si>
    <t>Description</t>
  </si>
  <si>
    <t>Owner</t>
  </si>
  <si>
    <t>Target Closure Date</t>
  </si>
  <si>
    <t>Closed Action Items</t>
  </si>
  <si>
    <t>Project Team</t>
  </si>
  <si>
    <t>S.No.</t>
  </si>
  <si>
    <t>Category</t>
  </si>
  <si>
    <t>Risk Description</t>
  </si>
  <si>
    <t>Process</t>
  </si>
  <si>
    <t>Change Log</t>
  </si>
  <si>
    <t>Change Description</t>
  </si>
  <si>
    <t>Initiation Date</t>
  </si>
  <si>
    <t>Suggested By</t>
  </si>
  <si>
    <t>Approved By</t>
  </si>
  <si>
    <t>Incorporate in Legal/Contractual</t>
  </si>
  <si>
    <t>Name</t>
  </si>
  <si>
    <t>Acess available</t>
  </si>
  <si>
    <t>Access needed</t>
  </si>
  <si>
    <t>Not tested</t>
  </si>
  <si>
    <t>Week #</t>
  </si>
  <si>
    <t>Related SOP</t>
  </si>
  <si>
    <t>Question</t>
  </si>
  <si>
    <t>Answer</t>
  </si>
  <si>
    <t>SOP Update required? Yes/No/BPS</t>
  </si>
  <si>
    <t>Work stream</t>
  </si>
  <si>
    <t>Activity</t>
  </si>
  <si>
    <t>WBS</t>
  </si>
  <si>
    <t>Assessment 1</t>
  </si>
  <si>
    <t>Access Status - Offshore Trainees</t>
  </si>
  <si>
    <t>Comments from Onshore SME</t>
  </si>
  <si>
    <t>Batch</t>
  </si>
  <si>
    <t>SalesForce</t>
  </si>
  <si>
    <t>WASP</t>
  </si>
  <si>
    <t>Knowledge Central</t>
  </si>
  <si>
    <t>Critical Activities</t>
  </si>
  <si>
    <t>In Progress</t>
  </si>
  <si>
    <t>Normandia, Mallows</t>
  </si>
  <si>
    <t>Estilloso, Perl</t>
  </si>
  <si>
    <t>Ranchez, AJ</t>
  </si>
  <si>
    <t>Frias, Arnold</t>
  </si>
  <si>
    <t>Mandapat, Chui</t>
  </si>
  <si>
    <t>Paras, Vanessa</t>
  </si>
  <si>
    <t>Larroder, Kazusa</t>
  </si>
  <si>
    <t>Diamante, Gus</t>
  </si>
  <si>
    <t>Bancolita, Migz</t>
  </si>
  <si>
    <t>AM</t>
  </si>
  <si>
    <t>QA</t>
  </si>
  <si>
    <t>Completed</t>
  </si>
  <si>
    <t>System Deployment</t>
  </si>
  <si>
    <t>Process Training Update</t>
  </si>
  <si>
    <t>Westcor</t>
  </si>
  <si>
    <t>Start Date</t>
  </si>
  <si>
    <t>End Date</t>
  </si>
  <si>
    <t>Action Log</t>
  </si>
  <si>
    <t>Function</t>
  </si>
  <si>
    <t>Responsible</t>
  </si>
  <si>
    <t>EXL</t>
  </si>
  <si>
    <t>Target Completion Date</t>
  </si>
  <si>
    <t>Actual Completion Date</t>
  </si>
  <si>
    <t>Update/ Comments</t>
  </si>
  <si>
    <t>People</t>
  </si>
  <si>
    <t>In-Progress</t>
  </si>
  <si>
    <t>Technology</t>
  </si>
  <si>
    <t>Closed</t>
  </si>
  <si>
    <t>Finalize job description and skill set</t>
  </si>
  <si>
    <t>EXL Owner</t>
  </si>
  <si>
    <t>Duration (Days)</t>
  </si>
  <si>
    <t>DEPARTMENT</t>
  </si>
  <si>
    <t>MAIL ID</t>
  </si>
  <si>
    <t>rprochnow@wltic.com</t>
  </si>
  <si>
    <t>mrowe@wltic.com</t>
  </si>
  <si>
    <t>Robert Prochnow</t>
  </si>
  <si>
    <t>Project Management</t>
  </si>
  <si>
    <t xml:space="preserve">SN </t>
  </si>
  <si>
    <t xml:space="preserve">Action Item </t>
  </si>
  <si>
    <t xml:space="preserve">Owner </t>
  </si>
  <si>
    <t xml:space="preserve">Status </t>
  </si>
  <si>
    <t>Target completion Date (MM/DD/YY)</t>
  </si>
  <si>
    <t xml:space="preserve">Remark / Update </t>
  </si>
  <si>
    <t>Ramp Up Plan - FTE Wise</t>
  </si>
  <si>
    <t>Documentation Status</t>
  </si>
  <si>
    <t>Remarks</t>
  </si>
  <si>
    <t>To Be Started</t>
  </si>
  <si>
    <t>Yes</t>
  </si>
  <si>
    <t>Sub Process</t>
  </si>
  <si>
    <t>Green</t>
  </si>
  <si>
    <t>No</t>
  </si>
  <si>
    <t>Process Documentation</t>
  </si>
  <si>
    <t>Submission Status</t>
  </si>
  <si>
    <t>First Approval Status</t>
  </si>
  <si>
    <t>Final Approval Status</t>
  </si>
  <si>
    <t>BU</t>
  </si>
  <si>
    <t>Desktop Procedure No.</t>
  </si>
  <si>
    <t>Desktop Procedure Name</t>
  </si>
  <si>
    <t>Process Map Status</t>
  </si>
  <si>
    <t>WC SME/ Trainer</t>
  </si>
  <si>
    <t>Training Completion Date</t>
  </si>
  <si>
    <t>Responsible for Review</t>
  </si>
  <si>
    <t>First Approver Name</t>
  </si>
  <si>
    <t>First Approval Dt</t>
  </si>
  <si>
    <t>Final Approvers Name</t>
  </si>
  <si>
    <t>Final Approval Dt</t>
  </si>
  <si>
    <t>Post Closing</t>
  </si>
  <si>
    <t>Pending</t>
  </si>
  <si>
    <t>Laptop</t>
  </si>
  <si>
    <t>N/A</t>
  </si>
  <si>
    <t>dchitwood@wltic.com</t>
  </si>
  <si>
    <t>Dawn Chitwood</t>
  </si>
  <si>
    <t xml:space="preserve">Weekly Project Status Report 
</t>
  </si>
  <si>
    <t>Project Name</t>
  </si>
  <si>
    <t>Project Stage</t>
  </si>
  <si>
    <t>Credit Project Status</t>
  </si>
  <si>
    <t>GREEN</t>
  </si>
  <si>
    <t>Actual Completion</t>
  </si>
  <si>
    <t>Target Completion</t>
  </si>
  <si>
    <t>Actual</t>
  </si>
  <si>
    <t>Target (Variance)</t>
  </si>
  <si>
    <t>Total</t>
  </si>
  <si>
    <t>Completion</t>
  </si>
  <si>
    <t>Discussion Points</t>
  </si>
  <si>
    <t>"At Risk" or "Delayed" tasks</t>
  </si>
  <si>
    <t>□</t>
  </si>
  <si>
    <t>Activities Performed Last  Week</t>
  </si>
  <si>
    <t>Task in Progress/ Activities planned for next week</t>
  </si>
  <si>
    <t>Upcoming task and plan:</t>
  </si>
  <si>
    <t xml:space="preserve">Logistics arrangements:- </t>
  </si>
  <si>
    <r>
      <t>Technology</t>
    </r>
    <r>
      <rPr>
        <sz val="11"/>
        <color indexed="8"/>
        <rFont val="Arial"/>
        <family val="2"/>
      </rPr>
      <t xml:space="preserve">
</t>
    </r>
    <r>
      <rPr>
        <b/>
        <sz val="11"/>
        <color indexed="57"/>
        <rFont val="Arial"/>
        <family val="2"/>
      </rPr>
      <t xml:space="preserve">
</t>
    </r>
  </si>
  <si>
    <t>Decision Taken</t>
  </si>
  <si>
    <t xml:space="preserve">Logistics </t>
  </si>
  <si>
    <t xml:space="preserve">NA
</t>
  </si>
  <si>
    <t>Dependencies</t>
  </si>
  <si>
    <t xml:space="preserve">                                   </t>
  </si>
  <si>
    <t>Internal Communication &amp; Change Management Readiness</t>
  </si>
  <si>
    <t>Agree on KT approach</t>
  </si>
  <si>
    <t>Execute</t>
  </si>
  <si>
    <t>Verify</t>
  </si>
  <si>
    <t>Report Date</t>
  </si>
  <si>
    <t>PMO</t>
  </si>
  <si>
    <t>[42]</t>
  </si>
  <si>
    <t>First Day of Week (Mon=2):</t>
  </si>
  <si>
    <t>Tasks</t>
  </si>
  <si>
    <t>Task Category</t>
  </si>
  <si>
    <t>Task
Lead</t>
  </si>
  <si>
    <t>Working Days</t>
  </si>
  <si>
    <t>Days Complete</t>
  </si>
  <si>
    <t>Days Remaining</t>
  </si>
  <si>
    <t>Copy of Duration</t>
  </si>
  <si>
    <t>Copy of %</t>
  </si>
  <si>
    <t>Days Left</t>
  </si>
  <si>
    <t>Status OLD</t>
  </si>
  <si>
    <t>Copy of Target %</t>
  </si>
  <si>
    <t>Program Level Activities</t>
  </si>
  <si>
    <t>Migration Planning</t>
  </si>
  <si>
    <t>Resourcing</t>
  </si>
  <si>
    <t>Develop Seeding / Hiring plan</t>
  </si>
  <si>
    <t>Develop staffing plan &amp; seeding strategy</t>
  </si>
  <si>
    <t>Operations leadership deployment</t>
  </si>
  <si>
    <t>Migration manager deployment</t>
  </si>
  <si>
    <t>Governance</t>
  </si>
  <si>
    <t>Create project team</t>
  </si>
  <si>
    <t>Develop program management reporting template</t>
  </si>
  <si>
    <t>Create project governance structure</t>
  </si>
  <si>
    <t>Finalize project governance structure</t>
  </si>
  <si>
    <t>Define communication plan</t>
  </si>
  <si>
    <t>Finalize project communication plan</t>
  </si>
  <si>
    <t>Infrastructure</t>
  </si>
  <si>
    <t>Bandwidth Assessment for MPLS connectivity</t>
  </si>
  <si>
    <t>Bandwidth Augmentation</t>
  </si>
  <si>
    <t>Discover and Plan</t>
  </si>
  <si>
    <t>Project Kick Off meeting</t>
  </si>
  <si>
    <t>Define Transition Timeline and Critical Path Items</t>
  </si>
  <si>
    <t>Create / Update project plan</t>
  </si>
  <si>
    <t>Agree on transition milestones</t>
  </si>
  <si>
    <t>Discuss SOW/scope requirements</t>
  </si>
  <si>
    <t>Develop Acceptance Criteria and Approval form</t>
  </si>
  <si>
    <t>Develop acceptance criteria relating to Transition Deliverables</t>
  </si>
  <si>
    <t>Agree on acceptance criteria</t>
  </si>
  <si>
    <t>Operations Management</t>
  </si>
  <si>
    <t>As Is process understanding</t>
  </si>
  <si>
    <t>Process Demos/understanding with onshore SMEs</t>
  </si>
  <si>
    <t>Understand number of FTEs involved</t>
  </si>
  <si>
    <t>Understand current performance (SLA and volume)</t>
  </si>
  <si>
    <t>Understand Learning curve required for the process</t>
  </si>
  <si>
    <t>Identify if there is any existing documentation and training material</t>
  </si>
  <si>
    <t>Gather all ERP / tools / website info &amp; their access process</t>
  </si>
  <si>
    <t>Validate Process Scope</t>
  </si>
  <si>
    <t>To be process design</t>
  </si>
  <si>
    <t>Create To Be process design</t>
  </si>
  <si>
    <t>Finalize in-scope &amp; out of scope activities / sub-activities</t>
  </si>
  <si>
    <t>Plan</t>
  </si>
  <si>
    <t>Knowledge transfer readiness</t>
  </si>
  <si>
    <t>Finalize Knowledge Transfer approach</t>
  </si>
  <si>
    <t>Finalize certification criteria</t>
  </si>
  <si>
    <t>Onboard resources (Offshore KT)</t>
  </si>
  <si>
    <t xml:space="preserve">Milestone - Resource Seeding/ Hiring Completed </t>
  </si>
  <si>
    <t xml:space="preserve">Arrange logistics </t>
  </si>
  <si>
    <t>Create Risk Assessment and Mitigation Plan</t>
  </si>
  <si>
    <t>Develop risk action and mitigation plan</t>
  </si>
  <si>
    <t>Approved Risk &amp; Mitigation plan to be used on an ongoing basis</t>
  </si>
  <si>
    <t>Discover+Planning Tollgate</t>
  </si>
  <si>
    <t>Prepare and Update GO/NOGO Checklist</t>
  </si>
  <si>
    <t>Status check to start Knowledge Transfer</t>
  </si>
  <si>
    <t>Milestone - GO/NOGO decision -KT</t>
  </si>
  <si>
    <t>Infrastructure set up</t>
  </si>
  <si>
    <t>Access provisioning of  EXL resources</t>
  </si>
  <si>
    <t xml:space="preserve">Final Acceptance </t>
  </si>
  <si>
    <t>MILESTONE - Technology Access provisioning</t>
  </si>
  <si>
    <t>Knowledge Transfer</t>
  </si>
  <si>
    <t>Evaluate existing process documents and create / update SOPs</t>
  </si>
  <si>
    <t xml:space="preserve">Obtain client sign off on the updated documentation </t>
  </si>
  <si>
    <t>MILESTONE - Knowledge Transfer Completion</t>
  </si>
  <si>
    <t>Finalize Parallel run (Ramp) SLA Target</t>
  </si>
  <si>
    <t>Understand existing metrics and performance</t>
  </si>
  <si>
    <t xml:space="preserve">Prepare Critical &amp; Key Service Level metric </t>
  </si>
  <si>
    <t>Discussion on SLAs</t>
  </si>
  <si>
    <t xml:space="preserve">Finalize Quality Plan </t>
  </si>
  <si>
    <t>Understand quality requirements</t>
  </si>
  <si>
    <t>Develop Quality monitoring framework / approach</t>
  </si>
  <si>
    <t>Finalization &amp; approval of quality monitoring framework / approach</t>
  </si>
  <si>
    <t>Update Risk Assessment &amp; Mitigation Plan</t>
  </si>
  <si>
    <t>Close risks that are no longer applicable from the Migration Phase</t>
  </si>
  <si>
    <t>Develop/ Update risks and mitigation plan</t>
  </si>
  <si>
    <t>Parallel Run Tollgate</t>
  </si>
  <si>
    <t>Parallel run readiness Go/ No-Go</t>
  </si>
  <si>
    <t>MILESTONE - GO/NOGO decision- Ramp</t>
  </si>
  <si>
    <t>Quality reporting</t>
  </si>
  <si>
    <t>Agree Steady state Org chart, governance and escalation matrix</t>
  </si>
  <si>
    <t>Steady state Go/No-Go</t>
  </si>
  <si>
    <t>Knowledge Transfer plan revalidation</t>
  </si>
  <si>
    <t>Documentation revalidation</t>
  </si>
  <si>
    <t>Skill set revalidation</t>
  </si>
  <si>
    <t>FTE revalidation</t>
  </si>
  <si>
    <t>Handover to Operations</t>
  </si>
  <si>
    <t xml:space="preserve"> Prepare Migration Learning Document</t>
  </si>
  <si>
    <t xml:space="preserve"> Prepare Handover to Operations Document</t>
  </si>
  <si>
    <t xml:space="preserve"> Hiring / Seeding of KT resources </t>
  </si>
  <si>
    <t xml:space="preserve"> Finalize job description and skill set</t>
  </si>
  <si>
    <t xml:space="preserve"> Resources Onboarding </t>
  </si>
  <si>
    <t>Logistics for  travel- KT resource</t>
  </si>
  <si>
    <t>Both</t>
  </si>
  <si>
    <t>Travel bond for onsite KT resource</t>
  </si>
  <si>
    <t xml:space="preserve"> Pre-process training</t>
  </si>
  <si>
    <t>User IDs creation</t>
  </si>
  <si>
    <t>Application Access and UAT</t>
  </si>
  <si>
    <t>Project</t>
  </si>
  <si>
    <t xml:space="preserve"> Availability of SME's for knowledge Transfer for Canada</t>
  </si>
  <si>
    <t xml:space="preserve"> Finalize governance structure and communication plan </t>
  </si>
  <si>
    <t xml:space="preserve"> Whitelisting of required sites in Citrix (if required)</t>
  </si>
  <si>
    <t>FTE/Volume Assessment</t>
  </si>
  <si>
    <t>Conduct BAU Go-No-go tollgate</t>
  </si>
  <si>
    <t>Organization Structure</t>
  </si>
  <si>
    <t>Risk and Issue Log</t>
  </si>
  <si>
    <t>Open Date</t>
  </si>
  <si>
    <t>Risk Impact</t>
  </si>
  <si>
    <t>Risk Probability  
(1 - 5)</t>
  </si>
  <si>
    <t>Risk Impact  
(1 - 5)</t>
  </si>
  <si>
    <t>Exposure
(Probability x Impact)</t>
  </si>
  <si>
    <t xml:space="preserve">Mitigation Strategy </t>
  </si>
  <si>
    <t>Target 
Close 
Date</t>
  </si>
  <si>
    <t>Actual Close Date</t>
  </si>
  <si>
    <t xml:space="preserve">■ Availability of process SMEs to be agreed as early as possible. 
■ Identify back-up trainer well in advance before knowledge transfer starts in case primary trainer is not available
</t>
  </si>
  <si>
    <t xml:space="preserve">■ Identify the areas of attrition risks to prioritize training and documentation
■ Identify back up trainer
</t>
  </si>
  <si>
    <t xml:space="preserve">Westcor - Post Closing Transition </t>
  </si>
  <si>
    <t>Westcor or EXL or Both</t>
  </si>
  <si>
    <t xml:space="preserve"> Access to Westcor facility</t>
  </si>
  <si>
    <t xml:space="preserve"> Internal communication @ Westcor </t>
  </si>
  <si>
    <t>Westcor Transition - Detailed Timelines</t>
  </si>
  <si>
    <t>Introduce core project team - EXL and Westcor</t>
  </si>
  <si>
    <t>The Westcor &amp; EXL teams to identify potential risks</t>
  </si>
  <si>
    <t>Identify quality resource requirements @ Westcor</t>
  </si>
  <si>
    <t>NA</t>
  </si>
  <si>
    <t>■ In the absence of SOP / Amendment, Client to share LOI to start the Transitions</t>
  </si>
  <si>
    <t>Open</t>
  </si>
  <si>
    <t>Dawn C &amp; Kalpesh M</t>
  </si>
  <si>
    <t xml:space="preserve">   SoW / Amendment Signing </t>
  </si>
  <si>
    <t xml:space="preserve">Design and develop workflow </t>
  </si>
  <si>
    <t>Desktops / Laptops for EXL team</t>
  </si>
  <si>
    <t>UAT for Applications access</t>
  </si>
  <si>
    <t>Assessment &amp; Certification</t>
  </si>
  <si>
    <t>Westcor &amp; EXL Project Managers to Identify emerging potential risks - Ongoing activity till Steady State</t>
  </si>
  <si>
    <t>Volume Ramp plan v/s actual - Week 3 (100% Volume Uptake)</t>
  </si>
  <si>
    <t>Dawn C / Dominique R / Rahul B / Walter A</t>
  </si>
  <si>
    <t>Dom R / David D / Kirti D / Walter A / Rahul B</t>
  </si>
  <si>
    <t>Walter A / David D / Rahul B</t>
  </si>
  <si>
    <t>Emp Code</t>
  </si>
  <si>
    <t>Module 1
Note, LE, DOT, 1003 and Rate Lock Agrmt</t>
  </si>
  <si>
    <t xml:space="preserve">
Module 2
</t>
  </si>
  <si>
    <t>Module 3</t>
  </si>
  <si>
    <t>Attempt 1
Apr 6</t>
  </si>
  <si>
    <t>Attempt 2
Apr 7</t>
  </si>
  <si>
    <t xml:space="preserve">Attempt 1
</t>
  </si>
  <si>
    <t xml:space="preserve">Attempt 2
</t>
  </si>
  <si>
    <t>Sl #</t>
  </si>
  <si>
    <t>Date of Activity/Training</t>
  </si>
  <si>
    <t>Activity/Training Completion Date</t>
  </si>
  <si>
    <t>Month of Transition</t>
  </si>
  <si>
    <t>Activity/ Task Name</t>
  </si>
  <si>
    <t>Westcor SME/Trainer</t>
  </si>
  <si>
    <t>EXL Offshore Trainees</t>
  </si>
  <si>
    <t>Application Used</t>
  </si>
  <si>
    <t>Training Status_Offshore</t>
  </si>
  <si>
    <t>Documentation Count</t>
  </si>
  <si>
    <t>Updates/Action Required</t>
  </si>
  <si>
    <t>Action by</t>
  </si>
  <si>
    <t>Action Status</t>
  </si>
  <si>
    <t>Risks/ Challenges</t>
  </si>
  <si>
    <t>Mitigation Plan</t>
  </si>
  <si>
    <t>Current time taken 
(In Minutes)</t>
  </si>
  <si>
    <t>Due date</t>
  </si>
  <si>
    <t>Dependency</t>
  </si>
  <si>
    <t>Documentation status</t>
  </si>
  <si>
    <t>Into to Post Close and Resware</t>
  </si>
  <si>
    <t>April</t>
  </si>
  <si>
    <t>Post-Closing</t>
  </si>
  <si>
    <t>Introduction</t>
  </si>
  <si>
    <t>Introduction to Post Closing procedures and Introduction to Basic navigation of Resware</t>
  </si>
  <si>
    <t>David Dorazio</t>
  </si>
  <si>
    <t>Abhishek Gautam, Walter Almeida, Rahul Bhalla</t>
  </si>
  <si>
    <t>Resware, Nitro, Anti Pred Database</t>
  </si>
  <si>
    <t>Better Mortgage - Executed Closing Package</t>
  </si>
  <si>
    <t>Identify</t>
  </si>
  <si>
    <t>Walk through of a full ECP with notations identifying key elements reviewers should identify and document</t>
  </si>
  <si>
    <t>Identify Execptions</t>
  </si>
  <si>
    <t>Exception</t>
  </si>
  <si>
    <t>Identify execeptions based on type - Easy fix, Notary Issue, Borrower Issue and how to document on a QC sheet</t>
  </si>
  <si>
    <t>Working with Nitro and FedEx labels</t>
  </si>
  <si>
    <t>Use of tools</t>
  </si>
  <si>
    <t>How to address exceptions - Introduction to Nitro and how to create a shipping label</t>
  </si>
  <si>
    <t>Emails for notary issues - Better Mortgage</t>
  </si>
  <si>
    <t>Communication</t>
  </si>
  <si>
    <t xml:space="preserve">Emails - reaching out via email to have notary issues addressed - Signature Closers &amp; Holler Law Firm </t>
  </si>
  <si>
    <t>Lakeview Loan Servicing - Executed Closing Package</t>
  </si>
  <si>
    <t xml:space="preserve">Walk through of a full ECP with notations identifying key elements reviewers should identify and document PLUS how to transmit LV documents </t>
  </si>
  <si>
    <t>Emails for notary issues - Lakeview Loan Servicing</t>
  </si>
  <si>
    <t>Illinois Anti-Pred and Exhibit A procedures</t>
  </si>
  <si>
    <t>Learn how to create an Illinois Anti Pred Certificate and also how to create Exhibit A (legal description)</t>
  </si>
  <si>
    <t>Scenarios - Identify issue and solve (email)</t>
  </si>
  <si>
    <t>Application of Knowledge - Email</t>
  </si>
  <si>
    <t>Present situations where the reviewer can demonstrate ability to identify and resolve (VIA EMAIL) exception in documents</t>
  </si>
  <si>
    <t>Completed - Batch 1 &amp; 2</t>
  </si>
  <si>
    <t xml:space="preserve">Training Plan - Post Closing </t>
  </si>
  <si>
    <t>Rahul Bhalla / Dominique R / Walter A</t>
  </si>
  <si>
    <t>■ Agree upon documentation process &amp; approval  plan prior to offshore KT
■ Submit documentation for Westcor review as and when the training is completed
■ Monitor progress and address challenges or delays 
■ Documentation of Wave I to be leveraged for formatting and framework</t>
  </si>
  <si>
    <t>■ Individual performance on process training will be closely monitored, schedule daily meeting with process trainer to bridge the knowledge gap
■ Enough hands on to give exposure to all possible scenarios and get calibrated through audit/ review by Westcor trainer
■ Assessment will be done based on results with practical conversion examples
■ Criteria for assessment to be agreed with Westcor Process Owner in advance</t>
  </si>
  <si>
    <t>■ Westcor retained resources to resolve the past backlog during ramp up phase</t>
  </si>
  <si>
    <t xml:space="preserve"> Availability of SME's for knowledge Transfer</t>
  </si>
  <si>
    <t xml:space="preserve"> Arrange Desktops / Laptops  for EXL KT Team</t>
  </si>
  <si>
    <t xml:space="preserve"> Background check for EXL resources</t>
  </si>
  <si>
    <t xml:space="preserve"> Share Org structure</t>
  </si>
  <si>
    <t>Access to Westcor Citrix enviornment</t>
  </si>
  <si>
    <t xml:space="preserve">Develop and finalize training plan </t>
  </si>
  <si>
    <t>Define and agree on Certification criteria</t>
  </si>
  <si>
    <t xml:space="preserve"> Design To-be process</t>
  </si>
  <si>
    <t xml:space="preserve"> Finalize To-be process</t>
  </si>
  <si>
    <t xml:space="preserve"> Create and submit process documentation/SOPs</t>
  </si>
  <si>
    <t>Documentation sign-off</t>
  </si>
  <si>
    <t xml:space="preserve"> Sow / Change Order / Amendment</t>
  </si>
  <si>
    <t xml:space="preserve"> Prepare and finalize ramp and quality plan</t>
  </si>
  <si>
    <t xml:space="preserve"> BAU org structure escalation and governance Matrix</t>
  </si>
  <si>
    <t xml:space="preserve"> BAU trainers and auditors certification</t>
  </si>
  <si>
    <t xml:space="preserve">Mortgage - Post Closing </t>
  </si>
  <si>
    <t>Walter</t>
  </si>
  <si>
    <t xml:space="preserve">Completed  </t>
  </si>
  <si>
    <t>Shadowing</t>
  </si>
  <si>
    <t>Transaction Processing</t>
  </si>
  <si>
    <t xml:space="preserve">Shadowing / Assessment </t>
  </si>
  <si>
    <t>Transaction Processing / EXL Assessment</t>
  </si>
  <si>
    <t>Transaction Processing / EXL Assessment Results by David</t>
  </si>
  <si>
    <t>Mortgage</t>
  </si>
  <si>
    <t>Review of Executed Closing Documents</t>
  </si>
  <si>
    <t>E Mail - Communication</t>
  </si>
  <si>
    <t>Anti-Predatory Lending</t>
  </si>
  <si>
    <t>Not Started</t>
  </si>
  <si>
    <t>SOP/ Documentation</t>
  </si>
  <si>
    <t>Attrition</t>
  </si>
  <si>
    <t>Decision to start Wave 3 - Post Closing</t>
  </si>
  <si>
    <t>Approved</t>
  </si>
  <si>
    <t>Dominique Russel</t>
  </si>
  <si>
    <t xml:space="preserve">David Dorazio </t>
  </si>
  <si>
    <t>Ramp Up / Production</t>
  </si>
  <si>
    <t xml:space="preserve">* Due to attrition in the team - EXL created 2nd batch with 7 resources - Training in progress 
</t>
  </si>
  <si>
    <t xml:space="preserve">*Batch 1 &amp; Batch 2 access received and completed
* WC Application Access completed - Batch 1 &amp; 2 users have Citrix access
</t>
  </si>
  <si>
    <t>Documentation Submission Dt</t>
  </si>
  <si>
    <t>Signed Off</t>
  </si>
  <si>
    <t>David D</t>
  </si>
  <si>
    <t>Role</t>
  </si>
  <si>
    <t>Ramp / Production</t>
  </si>
  <si>
    <t>* Ramp in progress
* E Mail training to be completed - David
* E Mail SOP to be created post training - Submission and  sign off to be completed by 11th May  
* Batch 2 certification to be completed by 21st May - EXL Trainer to certify
* Ramp for Batch to start from 24th May</t>
  </si>
  <si>
    <t xml:space="preserve">* Batch 1 (31 FTEs) in Ramp - Week 1 completed 
* KT certification completed - Approval received 
* Assessment approach discussed and finalized with Dom &amp; David
* 2 SOPs identified - 1 approved &amp; Email SOP to be completed and signed off by 11th June
* QC approach for BAU discussed with Westcor - Checklist shared with WC and approved 
* QC being 100% done on the cases received - Shared with WC on Daily basis
</t>
  </si>
  <si>
    <t>Vivek Jain</t>
  </si>
  <si>
    <t>Senior Executive</t>
  </si>
  <si>
    <t>Wave 2</t>
  </si>
  <si>
    <t>Batch 1</t>
  </si>
  <si>
    <t>Title Search - Bench</t>
  </si>
  <si>
    <t>Pass</t>
  </si>
  <si>
    <t>WFH</t>
  </si>
  <si>
    <t>C-393/B First Floor, C-Block, Street No. 10, Near Pt. Yadram Public School, Bhajanpura , Delhi -110053</t>
  </si>
  <si>
    <t>vivek.jain@exlservice.com</t>
  </si>
  <si>
    <t>Desktop + UPS</t>
  </si>
  <si>
    <t>A Mamatha</t>
  </si>
  <si>
    <t>Title Search - Production</t>
  </si>
  <si>
    <t>Y</t>
  </si>
  <si>
    <t>#277, Ground floor, 6th cross, Bhuvaneshwari Nagar, Banashankari 3rd state, Banagalore - 560085</t>
  </si>
  <si>
    <t>A Mamatha &lt;A173500@exlservice.com&gt;</t>
  </si>
  <si>
    <t>Citrix Access need to request</t>
  </si>
  <si>
    <t>Sumana Biswas</t>
  </si>
  <si>
    <t>Executives</t>
  </si>
  <si>
    <t>AG - 160 Nilambari Apartment (Ist Floor) Talbagan Kestopur Kolkata - 700101 West Bengal</t>
  </si>
  <si>
    <t>Sumana Biswas &lt;Sumana174154@exlservice.com&gt;</t>
  </si>
  <si>
    <t>Documents Pending for BGV</t>
  </si>
  <si>
    <t>S K Naziya</t>
  </si>
  <si>
    <t>1-110, Near Vinayak Temple, Kotthamanchuru, Vayalpad mandal, Chittor district, Andhra Pradesh, 517277</t>
  </si>
  <si>
    <t>S Naziya &lt;S174763@exlservice.com&gt;</t>
  </si>
  <si>
    <t>Aniruddha Swain</t>
  </si>
  <si>
    <t>Assistant Manager</t>
  </si>
  <si>
    <t>Title Search - QC</t>
  </si>
  <si>
    <t>AT/PO - Badabiruan, Via - Panikoili, Distric - Jaipur, Odisha - 755015, Near Badabiruan High School</t>
  </si>
  <si>
    <t>Aniruddha Swain &lt;Aniruddha174764@exlservice.com&gt;</t>
  </si>
  <si>
    <t>Annappa Narayan</t>
  </si>
  <si>
    <t>Title Search - TL</t>
  </si>
  <si>
    <t># 75, Guru Reddy Layout, PWD Main Road, B Narayanpura, Bangalore (Landmark - Yellow Mart)</t>
  </si>
  <si>
    <t>Annappa Moger &lt;Annappa.Moger@exlservice.com&gt;</t>
  </si>
  <si>
    <t>Ticket raised</t>
  </si>
  <si>
    <t>Subasri Balaji</t>
  </si>
  <si>
    <t>Flat #302, I st floor, Block -C , Shri gangeya apartments, opp samayapuram arch, samayapuram, Trichy - 621112</t>
  </si>
  <si>
    <t>subasri.balaji@exlservice.com</t>
  </si>
  <si>
    <t xml:space="preserve">Sumathi Krishnamoorthi </t>
  </si>
  <si>
    <t>Batch 2</t>
  </si>
  <si>
    <t>To be requested</t>
  </si>
  <si>
    <t>#72, Kurukuvalasu, Ichipalayam Post, Kodumudi Taluk, Erode Dist, Tamilnadu, 638151</t>
  </si>
  <si>
    <t>Sumathi176681</t>
  </si>
  <si>
    <t>Request sent</t>
  </si>
  <si>
    <t>Laptop Received 29/JAN/2022 -  Outlook, Teams, Office working fine except Citrix</t>
  </si>
  <si>
    <t>Subhadeep Dey</t>
  </si>
  <si>
    <t>Executive</t>
  </si>
  <si>
    <t>Flat no -A/3, Third floor, Greenbell apartment , 132 Greenpark Road,  Kolkata Landmark - greenpark Netaji United club PO Michael Nagar PS - Airport</t>
  </si>
  <si>
    <t>Subha176204</t>
  </si>
  <si>
    <t>Laptop Received 27/JAN/2022 – Ticket is raised - Outlook, Teams, Office etc needed</t>
  </si>
  <si>
    <t>Narasimha M</t>
  </si>
  <si>
    <t>Lead Assistant Manager</t>
  </si>
  <si>
    <t>BGV in process</t>
  </si>
  <si>
    <t>102 Crescent Heights, 2nd Cross, Sneha Nagar, Byatarayanapura, Bengaluru 560092</t>
  </si>
  <si>
    <t>Narasimha176674</t>
  </si>
  <si>
    <t>Laptop received last week around 15/Jan - Teams / Office / Outlook working  </t>
  </si>
  <si>
    <t>Kiruthiga Palanisamy</t>
  </si>
  <si>
    <t>17, Rangasamy Gounder Street,Kurumbapalayam, Irugur, Coimbatore - 641103.Tamil Nadu</t>
  </si>
  <si>
    <t>Kiruthiga176672</t>
  </si>
  <si>
    <t>Laptop received  - ticket is raised with IT team - Need to get the system fixed - Outlook, Teams, Office etc needed</t>
  </si>
  <si>
    <t>Suraj Bhimrao Pawar</t>
  </si>
  <si>
    <t>3183/3184/7 Sneh Sangram Residency, Flat 7 Saidapur, MSEB Road Karad, Satara 415124</t>
  </si>
  <si>
    <t>Suraj176682</t>
  </si>
  <si>
    <t>Received Laptop - 18/Jan/2022 - EXL apps + teams - Outlook, Teams, Office working fine except Citrix</t>
  </si>
  <si>
    <t>Sarwan Sharma</t>
  </si>
  <si>
    <t>9/1 New Band Bakery Road, Prafulla Nagar, Belgharia, Kolkata 700056</t>
  </si>
  <si>
    <t>Sarwan176679</t>
  </si>
  <si>
    <t>Laptop Received 27/JAN/2022 – Outlook, Teams, Office etc needed</t>
  </si>
  <si>
    <t>Vaibhav Vilas Jadhav</t>
  </si>
  <si>
    <t>A/P: Dushere, Tal: Karad, Dist: Satara MH - 415108</t>
  </si>
  <si>
    <t>Vaibhav176685</t>
  </si>
  <si>
    <t>17/Jan/2022 received laptop - Teams working - Office and outlook working now - except Citrix</t>
  </si>
  <si>
    <t>D Rajshekhar</t>
  </si>
  <si>
    <t>Batch 4</t>
  </si>
  <si>
    <t>To be initiated</t>
  </si>
  <si>
    <t>Need employee id to check the BGV status</t>
  </si>
  <si>
    <t>Jawahar</t>
  </si>
  <si>
    <t>Batch 3</t>
  </si>
  <si>
    <t>Nikhil</t>
  </si>
  <si>
    <t>Sridhar</t>
  </si>
  <si>
    <t>Anup Yadav</t>
  </si>
  <si>
    <t>Bhoopatiraja</t>
  </si>
  <si>
    <t>Murugan Raja</t>
  </si>
  <si>
    <t>Gowri Shankaran</t>
  </si>
  <si>
    <t>2/22/2022</t>
  </si>
  <si>
    <t>Prathima</t>
  </si>
  <si>
    <t>1/25/2022</t>
  </si>
  <si>
    <t>S.Moulali</t>
  </si>
  <si>
    <t>03/22/2022</t>
  </si>
  <si>
    <t>Emp Id</t>
  </si>
  <si>
    <t>Resource Name</t>
  </si>
  <si>
    <t>Designation</t>
  </si>
  <si>
    <t>Date of Joining</t>
  </si>
  <si>
    <t>Wave</t>
  </si>
  <si>
    <t>Background check (R/A/G)</t>
  </si>
  <si>
    <t>Profile approval Status</t>
  </si>
  <si>
    <t>PP Assessment Result</t>
  </si>
  <si>
    <t>WFH / WFO</t>
  </si>
  <si>
    <t>Shipping Address</t>
  </si>
  <si>
    <t>Email</t>
  </si>
  <si>
    <t>Cell Phone</t>
  </si>
  <si>
    <t>Alternate number</t>
  </si>
  <si>
    <t>Laptop/Desktop + UPS</t>
  </si>
  <si>
    <t>Additional 17" Monitor</t>
  </si>
  <si>
    <t>Lan ID</t>
  </si>
  <si>
    <t xml:space="preserve">  Headphones</t>
  </si>
  <si>
    <t xml:space="preserve">    H/W Functional (Y/N)</t>
  </si>
  <si>
    <t>Network / Internet Functional (Y/N)</t>
  </si>
  <si>
    <t>EXL Outlook</t>
  </si>
  <si>
    <t>EXL Teams</t>
  </si>
  <si>
    <t>Cylance Protect Installed</t>
  </si>
  <si>
    <t>Citrix Installed</t>
  </si>
  <si>
    <t>Citrix Login</t>
  </si>
  <si>
    <t xml:space="preserve">TMP Login </t>
  </si>
  <si>
    <t>Access to tools</t>
  </si>
  <si>
    <t xml:space="preserve">Required Trainings </t>
  </si>
  <si>
    <t>BGV Comments</t>
  </si>
  <si>
    <t>DELIVERY</t>
  </si>
  <si>
    <t>Priyanka Malhotra</t>
  </si>
  <si>
    <t>priyanka.malhotra@exlservice.com</t>
  </si>
  <si>
    <t>Samson M</t>
  </si>
  <si>
    <t>samson.m@exlservice.com</t>
  </si>
  <si>
    <t>Piyush Shah</t>
  </si>
  <si>
    <t>piyush.shah@exlservice.com</t>
  </si>
  <si>
    <t xml:space="preserve">Walter Almeida </t>
  </si>
  <si>
    <t>Walter.DAlmeida@exlservice.com</t>
  </si>
  <si>
    <t>TRANSITION</t>
  </si>
  <si>
    <t>Ashish Mahajan</t>
  </si>
  <si>
    <t>ashish.mahajan@exlservice.com</t>
  </si>
  <si>
    <t>Sourabh Bangar</t>
  </si>
  <si>
    <t>sourabh.bangar@exlservice.com</t>
  </si>
  <si>
    <t>Rahul Bhalla</t>
  </si>
  <si>
    <t>rahul.bhalla@exlservice.com</t>
  </si>
  <si>
    <t>IT  &amp; TECHNOLOGY</t>
  </si>
  <si>
    <t>Bal Anjani Gupta</t>
  </si>
  <si>
    <t>bal.gupta@exlservice.com</t>
  </si>
  <si>
    <t>Jitendra Sarswat</t>
  </si>
  <si>
    <t>Jitendra.Sarswat@exlservice.com</t>
  </si>
  <si>
    <t>QUALITY</t>
  </si>
  <si>
    <t>Umesh Kapil</t>
  </si>
  <si>
    <t>Umesh.Kapil@exlservice.com</t>
  </si>
  <si>
    <t>Bina Kumari Jha</t>
  </si>
  <si>
    <t>Bina.KumariJha@exlservice.com</t>
  </si>
  <si>
    <t>HIRING</t>
  </si>
  <si>
    <t>Mohit Marwah</t>
  </si>
  <si>
    <t>Mohit.Marwah@exlservice.com</t>
  </si>
  <si>
    <t>TRANSFORMATION</t>
  </si>
  <si>
    <t xml:space="preserve">Nirmal Paramban </t>
  </si>
  <si>
    <t>Nirmal.Paramban@exlservice.com</t>
  </si>
  <si>
    <t xml:space="preserve">Swaroop B Nambiar </t>
  </si>
  <si>
    <t>Swaroop.Nambiar@exlservice.com</t>
  </si>
  <si>
    <t>TCOE</t>
  </si>
  <si>
    <t xml:space="preserve">Rochna Saxena </t>
  </si>
  <si>
    <t>Rochna.Saxena@exlservice.com</t>
  </si>
  <si>
    <t>ACCOUNT MANAGEMENT</t>
  </si>
  <si>
    <t xml:space="preserve">Kalpesh Master </t>
  </si>
  <si>
    <t>Kalpesh.Master@exlservice.com</t>
  </si>
  <si>
    <t>OPERATIONS</t>
  </si>
  <si>
    <t xml:space="preserve">Priyanka Malhotra </t>
  </si>
  <si>
    <t>Priyanka.Malhotra@exlservice.com</t>
  </si>
  <si>
    <t>TRANSITIONS</t>
  </si>
  <si>
    <t>January Lind</t>
  </si>
  <si>
    <t>jlind@wltic.com</t>
  </si>
  <si>
    <t>Kelly David</t>
  </si>
  <si>
    <t>kelly.davis@wltic.com</t>
  </si>
  <si>
    <t>Lynne Crotty</t>
  </si>
  <si>
    <t>lcrotty@wltic.com</t>
  </si>
  <si>
    <t>Richard Murray</t>
  </si>
  <si>
    <t>RMurray@wltic.com</t>
  </si>
  <si>
    <t>IT &amp; TECHNOLOGY</t>
  </si>
  <si>
    <t>Sean Oczki</t>
  </si>
  <si>
    <t>soczki@wltic.com</t>
  </si>
  <si>
    <t>Mellissa Mesina</t>
  </si>
  <si>
    <t>Westcor - Transition Timelines
Search &amp; Exam</t>
  </si>
  <si>
    <t>Knowledge Transfer - Batch 1- Week 1</t>
  </si>
  <si>
    <t>Knowledge Transfer - Batch 2- Week 1</t>
  </si>
  <si>
    <t>Knowledge Transfer - Batch 2 - Week 3</t>
  </si>
  <si>
    <t xml:space="preserve">Knowledge Transfer - Batch 2 - Week 2 </t>
  </si>
  <si>
    <t>Knowledge Transfer - Batch 1- Week 2</t>
  </si>
  <si>
    <t>Knowledge Transfer - Batch 1- Week 3</t>
  </si>
  <si>
    <t>Knowledge Transfer - Batch 3 - Week 1</t>
  </si>
  <si>
    <t xml:space="preserve">Knowledge Transfer - Batch 3 - Week 2 </t>
  </si>
  <si>
    <t>Knowledge Transfer - Batch 3 - Week 3</t>
  </si>
  <si>
    <t>Preprocess Training Batch 1-Week 1</t>
  </si>
  <si>
    <t>Preprocess Training Batch 2-Week 1</t>
  </si>
  <si>
    <t>Preprocess Training Batch 3 - Week 3</t>
  </si>
  <si>
    <t>Volume Ramp plan v/s actual - Batch 1 : Week 2 (50% Volume Uptake)</t>
  </si>
  <si>
    <t>Volume Ramp plan v/s actual - Batch 1 : Week 1 (25% Volume Uptake)</t>
  </si>
  <si>
    <t>Volume Ramp plan v/s actual - Batch 1 : Week 3 (100% Volume Uptake)</t>
  </si>
  <si>
    <t>Volume Ramp plan v/s actual - Batch 2 :  Week 1 (25% Volume Uptake)</t>
  </si>
  <si>
    <t>Volume Ramp plan v/s actual - Batch 2 : Week 2 (50% Volume Uptake)</t>
  </si>
  <si>
    <t>Volume Ramp plan v/s actual - Batch 3 Week 2 (50% Volume Uptake)</t>
  </si>
  <si>
    <t>Volume Ramp plan v/s actual - Batch 2 :  Week 3 (100% Volume Uptake)</t>
  </si>
  <si>
    <t>Volume Ramp plan v/s actual - Batch 3 : Week 1 (25% Volume Uptake)</t>
  </si>
  <si>
    <t>MILESTONE - GO/NOGO decision- BAU - Batch 1</t>
  </si>
  <si>
    <t>MILESTONE - GO/NOGO decision- BAU - Batch 2</t>
  </si>
  <si>
    <t>MILESTONE - GO/NOGO decision- BAU - Batch 3</t>
  </si>
  <si>
    <t>Search &amp; exam</t>
  </si>
  <si>
    <t>Ramp Plan ~ Title Production ~ Westcor WTS Track 4A</t>
  </si>
  <si>
    <t>Week &gt;</t>
  </si>
  <si>
    <t>TAT</t>
  </si>
  <si>
    <t>Quality</t>
  </si>
  <si>
    <t>Ramp % &gt;</t>
  </si>
  <si>
    <t>Sub-Process / 
Activity Name</t>
  </si>
  <si>
    <t xml:space="preserve">User / Team </t>
  </si>
  <si>
    <t>Aligned FTE's</t>
  </si>
  <si>
    <t>AHT 
(Mins.)</t>
  </si>
  <si>
    <t>BAU Vol. Goal</t>
  </si>
  <si>
    <t>Wk 1</t>
  </si>
  <si>
    <t>Wk 2</t>
  </si>
  <si>
    <t>Wk 3</t>
  </si>
  <si>
    <t>Wk 7</t>
  </si>
  <si>
    <t>Wk 8</t>
  </si>
  <si>
    <t>Wk 11</t>
  </si>
  <si>
    <t>Min.</t>
  </si>
  <si>
    <t>Hrs.</t>
  </si>
  <si>
    <t>Interim
Target</t>
  </si>
  <si>
    <t>Batch1 
(Westcor Title search + exam +title update)</t>
  </si>
  <si>
    <t>Team Daily Prod. Vol. &gt;</t>
  </si>
  <si>
    <t>Team Weekly Prod. Vol. &gt;</t>
  </si>
  <si>
    <t>Per FTE Daily Prod. Vol. &gt;</t>
  </si>
  <si>
    <t>Key Assumptions:</t>
  </si>
  <si>
    <t>• Above production target volume are calculated basis the Westcor given Vendor AHT, current process training and scope understanding</t>
  </si>
  <si>
    <t>• EXL QA and/or SME will perform internal quality audit at best effort basis (starting 100%) and/or statistical sampling method basis user performance</t>
  </si>
  <si>
    <t>• EXL internal quality accuracy interim goal is assumed as 98% during ramp which will be validated post baseline period of 90 days after Steady State</t>
  </si>
  <si>
    <t>• EXL and Westcor Operations team will schedule separate weekly catch-up for team queries or Q &amp; A or required quick refresher session of 30-60 mins</t>
  </si>
  <si>
    <t>• Currently no fixed process level SLA/KPI's as agreed between EXL &amp; Westcor. It will be decided/validated post baseline period of 90 days after Steady State</t>
  </si>
  <si>
    <t>• In case, all required applications and tools are not available before Go-Live/Ramp. Required production volume numbers will be adjusted basis mutual decision</t>
  </si>
  <si>
    <t>• Westcor will ensure to provide enough required volume basis agreed ramp plan. If low volume, actual received volume will be considered as target volume</t>
  </si>
  <si>
    <t>• All performance matrics (given above) as ramp interim goals will be finalized or re-validated post baseline period of 90 days after Steady State</t>
  </si>
  <si>
    <t>• Westcor team will also do random or regular (need basis) quality audit for EXL team and share feedback on weekly Operations call</t>
  </si>
  <si>
    <t>• Westcor SME's are David, Lynne and January. EXL SME's are Sandeep, Saraswathi, Ram and Ekanth</t>
  </si>
  <si>
    <t>• Ramp performance report (Planned Vs. Actual) will be published in standard format through EXL team</t>
  </si>
  <si>
    <t>• EXL team will consider the TAT of each order from the time it was added to the EXL queue on TMP</t>
  </si>
  <si>
    <t>*KPI = Key Performance Indicator</t>
  </si>
  <si>
    <t>Exp. = Expected</t>
  </si>
  <si>
    <t>Vol.. = Volume</t>
  </si>
  <si>
    <t>FTE = Full Time Employee</t>
  </si>
  <si>
    <t>AHT = Average Handling Time</t>
  </si>
  <si>
    <t>Westcor Search &amp; Exam</t>
  </si>
  <si>
    <t>POINT OF CONTACT</t>
  </si>
  <si>
    <t>Westcor - Search &amp; Exam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</si>
</sst>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d\-mmm\-yy;@"/>
    <numFmt numFmtId="165" formatCode="0.0%"/>
    <numFmt numFmtId="166" formatCode="m/d/yy;@"/>
    <numFmt numFmtId="167" formatCode="[$-409]dd\-mmm\-yy;@"/>
    <numFmt numFmtId="168" formatCode="[$-409]mmm\-yy;@"/>
  </numFmts>
  <fonts count="9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8"/>
      <color theme="1"/>
      <name val="Arial"/>
      <family val="2"/>
    </font>
    <font>
      <sz val="11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8"/>
      <color theme="1"/>
      <name val="Century Gothic"/>
      <family val="2"/>
    </font>
    <font>
      <b/>
      <sz val="9"/>
      <color indexed="81"/>
      <name val="Tahoma"/>
      <family val="2"/>
    </font>
    <font>
      <b/>
      <sz val="14"/>
      <color theme="0"/>
      <name val="Century Gothic"/>
      <family val="2"/>
    </font>
    <font>
      <sz val="9"/>
      <color indexed="81"/>
      <name val="Tahoma"/>
      <family val="2"/>
    </font>
    <font>
      <u/>
      <sz val="10"/>
      <color indexed="12"/>
      <name val="Arial"/>
      <family val="2"/>
    </font>
    <font>
      <sz val="10"/>
      <color theme="1"/>
      <name val="Verdana"/>
      <family val="2"/>
    </font>
    <font>
      <sz val="11"/>
      <color theme="0"/>
      <name val="Arial"/>
      <family val="2"/>
    </font>
    <font>
      <b/>
      <sz val="9"/>
      <color rgb="FF000080"/>
      <name val="Cambria"/>
      <family val="1"/>
    </font>
    <font>
      <b/>
      <sz val="9"/>
      <color rgb="FF993366"/>
      <name val="Cambria"/>
      <family val="1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Century Gothic"/>
      <family val="2"/>
    </font>
    <font>
      <sz val="11"/>
      <color theme="1"/>
      <name val="Century Gothic"/>
      <family val="2"/>
    </font>
    <font>
      <sz val="11"/>
      <color theme="5"/>
      <name val="Calibri"/>
      <family val="2"/>
      <scheme val="minor"/>
    </font>
    <font>
      <sz val="12"/>
      <color rgb="FF000000"/>
      <name val="Arial"/>
      <family val="2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2"/>
      <color theme="0"/>
      <name val="Arial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9"/>
      <color theme="0"/>
      <name val="Arial"/>
      <family val="2"/>
    </font>
    <font>
      <sz val="9"/>
      <name val="Arial"/>
      <family val="2"/>
    </font>
    <font>
      <strike/>
      <sz val="9"/>
      <color theme="1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8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b/>
      <sz val="10"/>
      <color rgb="FF000000"/>
      <name val="Arial"/>
      <family val="2"/>
    </font>
    <font>
      <sz val="11"/>
      <name val="Calibri"/>
      <family val="2"/>
      <scheme val="minor"/>
    </font>
    <font>
      <sz val="10"/>
      <color theme="1"/>
      <name val="Segoe UI"/>
      <family val="2"/>
    </font>
    <font>
      <b/>
      <sz val="11"/>
      <color rgb="FFFF0000"/>
      <name val="Arial"/>
      <family val="2"/>
    </font>
    <font>
      <b/>
      <sz val="11"/>
      <color rgb="FFE26B0A"/>
      <name val="Arial"/>
      <family val="2"/>
    </font>
    <font>
      <b/>
      <sz val="11"/>
      <name val="Arial"/>
      <family val="2"/>
    </font>
    <font>
      <b/>
      <sz val="11"/>
      <color rgb="FF028C0F"/>
      <name val="Arial"/>
      <family val="2"/>
    </font>
    <font>
      <b/>
      <sz val="11"/>
      <color rgb="FF808080"/>
      <name val="Arial"/>
      <family val="2"/>
    </font>
    <font>
      <b/>
      <sz val="11"/>
      <color rgb="FF002060"/>
      <name val="Arial"/>
      <family val="2"/>
    </font>
    <font>
      <sz val="11"/>
      <color rgb="FFE26B0A"/>
      <name val="Arial"/>
      <family val="2"/>
    </font>
    <font>
      <sz val="11"/>
      <color indexed="8"/>
      <name val="Arial"/>
      <family val="2"/>
    </font>
    <font>
      <b/>
      <sz val="11"/>
      <color indexed="57"/>
      <name val="Arial"/>
      <family val="2"/>
    </font>
    <font>
      <b/>
      <sz val="16"/>
      <color theme="5"/>
      <name val="Arial"/>
      <family val="2"/>
    </font>
    <font>
      <sz val="8"/>
      <color rgb="FFFF0000"/>
      <name val="Arial"/>
      <family val="2"/>
    </font>
    <font>
      <sz val="8"/>
      <color rgb="FF0099CC"/>
      <name val="Arial"/>
      <family val="2"/>
    </font>
    <font>
      <sz val="11"/>
      <color theme="1"/>
      <name val="Calibri"/>
      <family val="2"/>
    </font>
    <font>
      <b/>
      <sz val="16"/>
      <color rgb="FF005260"/>
      <name val="Arial"/>
      <family val="2"/>
    </font>
    <font>
      <sz val="11"/>
      <color indexed="8"/>
      <name val="Calibri"/>
      <family val="2"/>
    </font>
    <font>
      <sz val="10"/>
      <color theme="0"/>
      <name val="Arial"/>
      <family val="2"/>
    </font>
    <font>
      <b/>
      <sz val="14"/>
      <color rgb="FF0099CC"/>
      <name val="Arial"/>
      <family val="2"/>
    </font>
    <font>
      <b/>
      <sz val="9"/>
      <name val="Arial"/>
      <family val="2"/>
    </font>
    <font>
      <sz val="10"/>
      <color indexed="9"/>
      <name val="Arial"/>
      <family val="2"/>
    </font>
    <font>
      <i/>
      <sz val="10"/>
      <name val="Arial"/>
      <family val="2"/>
    </font>
    <font>
      <i/>
      <sz val="10"/>
      <color indexed="9"/>
      <name val="Arial"/>
      <family val="2"/>
    </font>
    <font>
      <b/>
      <sz val="10"/>
      <color theme="8" tint="-0.499984740745262"/>
      <name val="Arial"/>
      <family val="2"/>
    </font>
    <font>
      <sz val="10"/>
      <color theme="8" tint="-0.499984740745262"/>
      <name val="Arial"/>
      <family val="2"/>
    </font>
    <font>
      <b/>
      <sz val="12"/>
      <name val="Arial"/>
      <family val="2"/>
    </font>
    <font>
      <b/>
      <sz val="10"/>
      <color rgb="FFED7D31"/>
      <name val="Arial"/>
      <family val="2"/>
    </font>
    <font>
      <sz val="10"/>
      <color rgb="FFE26B0A"/>
      <name val="Arial"/>
      <family val="2"/>
    </font>
    <font>
      <b/>
      <sz val="10"/>
      <color rgb="FFF78C34"/>
      <name val="Arial"/>
      <family val="2"/>
    </font>
    <font>
      <b/>
      <sz val="10"/>
      <color rgb="FFE26B0A"/>
      <name val="Arial"/>
      <family val="2"/>
    </font>
    <font>
      <sz val="18"/>
      <color theme="1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81"/>
      <name val="Calibri"/>
      <family val="2"/>
    </font>
    <font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.5"/>
      <name val="Calibri"/>
      <family val="2"/>
      <scheme val="minor"/>
    </font>
    <font>
      <b/>
      <sz val="10.5"/>
      <color theme="1"/>
      <name val="Calibri"/>
      <family val="2"/>
      <scheme val="minor"/>
    </font>
    <font>
      <sz val="10.5"/>
      <name val="Calibri"/>
      <family val="2"/>
      <scheme val="minor"/>
    </font>
    <font>
      <sz val="10.5"/>
      <color theme="1"/>
      <name val="Calibri"/>
      <family val="2"/>
      <scheme val="minor"/>
    </font>
    <font>
      <sz val="11"/>
      <color theme="0"/>
      <name val="Segoe UI Semibold"/>
      <family val="2"/>
    </font>
    <font>
      <sz val="9"/>
      <name val="Segoe UI Semibold"/>
      <family val="2"/>
    </font>
    <font>
      <sz val="9"/>
      <color theme="1"/>
      <name val="Segoe UI Semibold"/>
      <family val="2"/>
    </font>
    <font>
      <sz val="10"/>
      <color theme="1"/>
      <name val="Segoe UI Semibold"/>
      <family val="2"/>
    </font>
    <font>
      <sz val="9"/>
      <color theme="0"/>
      <name val="Segoe UI Semibold"/>
      <family val="2"/>
    </font>
    <font>
      <sz val="10"/>
      <color theme="1"/>
      <name val="Calibri"/>
      <family val="2"/>
      <scheme val="minor"/>
    </font>
    <font>
      <b/>
      <sz val="10"/>
      <color theme="1"/>
      <name val="Segoe UI"/>
      <family val="2"/>
    </font>
    <font>
      <sz val="9"/>
      <name val="Segoe UI"/>
      <family val="2"/>
    </font>
    <font>
      <i/>
      <sz val="9"/>
      <color theme="1"/>
      <name val="Segoe UI"/>
      <family val="2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gradientFill>
        <stop position="0">
          <color rgb="FF017D43"/>
        </stop>
        <stop position="1">
          <color rgb="FF0075A2"/>
        </stop>
      </gradientFill>
    </fill>
    <fill>
      <patternFill patternType="solid">
        <fgColor rgb="FF008ED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169E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02C5E"/>
        <bgColor indexed="64"/>
      </patternFill>
    </fill>
    <fill>
      <patternFill patternType="solid">
        <fgColor rgb="FF0D5DB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1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theme="9" tint="-0.499984740745262"/>
      </left>
      <right style="hair">
        <color theme="9" tint="-0.499984740745262"/>
      </right>
      <top style="hair">
        <color theme="9" tint="-0.499984740745262"/>
      </top>
      <bottom style="hair">
        <color theme="9" tint="-0.499984740745262"/>
      </bottom>
      <diagonal/>
    </border>
    <border>
      <left style="thin">
        <color indexed="64"/>
      </left>
      <right/>
      <top/>
      <bottom/>
      <diagonal/>
    </border>
    <border>
      <left style="hair">
        <color theme="9" tint="-0.499984740745262"/>
      </left>
      <right style="hair">
        <color theme="9" tint="-0.499984740745262"/>
      </right>
      <top/>
      <bottom style="hair">
        <color theme="9" tint="-0.4999847407452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5" tint="-0.499984740745262"/>
      </left>
      <right style="hair">
        <color theme="5" tint="-0.499984740745262"/>
      </right>
      <top style="hair">
        <color theme="5" tint="-0.499984740745262"/>
      </top>
      <bottom style="hair">
        <color theme="5" tint="-0.499984740745262"/>
      </bottom>
      <diagonal/>
    </border>
    <border>
      <left style="hair">
        <color theme="9" tint="-0.499984740745262"/>
      </left>
      <right style="hair">
        <color theme="9" tint="-0.499984740745262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theme="5" tint="-0.249977111117893"/>
      </left>
      <right style="hair">
        <color theme="5" tint="-0.249977111117893"/>
      </right>
      <top style="hair">
        <color theme="5" tint="-0.249977111117893"/>
      </top>
      <bottom style="hair">
        <color theme="5" tint="-0.249977111117893"/>
      </bottom>
      <diagonal/>
    </border>
    <border>
      <left style="medium">
        <color indexed="64"/>
      </left>
      <right style="hair">
        <color theme="5" tint="-0.249977111117893"/>
      </right>
      <top style="hair">
        <color theme="5" tint="-0.249977111117893"/>
      </top>
      <bottom style="hair">
        <color theme="5" tint="-0.249977111117893"/>
      </bottom>
      <diagonal/>
    </border>
    <border>
      <left style="hair">
        <color theme="5" tint="-0.249977111117893"/>
      </left>
      <right style="medium">
        <color indexed="64"/>
      </right>
      <top style="hair">
        <color theme="5" tint="-0.249977111117893"/>
      </top>
      <bottom style="hair">
        <color theme="5" tint="-0.249977111117893"/>
      </bottom>
      <diagonal/>
    </border>
    <border>
      <left style="medium">
        <color indexed="64"/>
      </left>
      <right style="hair">
        <color theme="5" tint="-0.249977111117893"/>
      </right>
      <top style="hair">
        <color theme="5" tint="-0.249977111117893"/>
      </top>
      <bottom style="medium">
        <color indexed="64"/>
      </bottom>
      <diagonal/>
    </border>
    <border>
      <left style="hair">
        <color theme="5" tint="-0.249977111117893"/>
      </left>
      <right style="medium">
        <color indexed="64"/>
      </right>
      <top style="hair">
        <color theme="5" tint="-0.249977111117893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FFC000"/>
      </left>
      <right style="hair">
        <color rgb="FFFFC000"/>
      </right>
      <top style="hair">
        <color rgb="FFFFC000"/>
      </top>
      <bottom style="hair">
        <color rgb="FFFFC000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theme="5" tint="-0.249977111117893"/>
      </right>
      <top style="medium">
        <color indexed="64"/>
      </top>
      <bottom style="hair">
        <color theme="5" tint="-0.249977111117893"/>
      </bottom>
      <diagonal/>
    </border>
    <border>
      <left style="hair">
        <color theme="5" tint="-0.249977111117893"/>
      </left>
      <right style="hair">
        <color theme="5" tint="-0.249977111117893"/>
      </right>
      <top style="medium">
        <color indexed="64"/>
      </top>
      <bottom style="hair">
        <color theme="5" tint="-0.249977111117893"/>
      </bottom>
      <diagonal/>
    </border>
    <border>
      <left style="hair">
        <color theme="5" tint="-0.249977111117893"/>
      </left>
      <right style="medium">
        <color indexed="64"/>
      </right>
      <top style="medium">
        <color indexed="64"/>
      </top>
      <bottom style="hair">
        <color theme="5" tint="-0.249977111117893"/>
      </bottom>
      <diagonal/>
    </border>
    <border>
      <left style="hair">
        <color theme="5" tint="-0.249977111117893"/>
      </left>
      <right style="hair">
        <color theme="5" tint="-0.249977111117893"/>
      </right>
      <top style="hair">
        <color theme="5" tint="-0.249977111117893"/>
      </top>
      <bottom style="medium">
        <color indexed="64"/>
      </bottom>
      <diagonal/>
    </border>
    <border>
      <left/>
      <right style="hair">
        <color theme="5" tint="-0.249977111117893"/>
      </right>
      <top style="hair">
        <color theme="5" tint="-0.249977111117893"/>
      </top>
      <bottom style="hair">
        <color theme="5" tint="-0.249977111117893"/>
      </bottom>
      <diagonal/>
    </border>
    <border>
      <left style="medium">
        <color indexed="64"/>
      </left>
      <right style="hair">
        <color theme="5" tint="-0.249977111117893"/>
      </right>
      <top style="medium">
        <color indexed="64"/>
      </top>
      <bottom/>
      <diagonal/>
    </border>
    <border>
      <left style="hair">
        <color theme="5" tint="-0.249977111117893"/>
      </left>
      <right style="hair">
        <color theme="5" tint="-0.249977111117893"/>
      </right>
      <top style="medium">
        <color indexed="64"/>
      </top>
      <bottom/>
      <diagonal/>
    </border>
    <border>
      <left style="medium">
        <color indexed="64"/>
      </left>
      <right style="hair">
        <color theme="5"/>
      </right>
      <top style="medium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theme="5"/>
      </top>
      <bottom style="hair">
        <color theme="5"/>
      </bottom>
      <diagonal/>
    </border>
    <border>
      <left style="medium">
        <color indexed="64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medium">
        <color indexed="64"/>
      </left>
      <right style="hair">
        <color theme="5"/>
      </right>
      <top style="hair">
        <color theme="5"/>
      </top>
      <bottom style="hair">
        <color theme="5" tint="-0.249977111117893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 tint="-0.24997711111789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3" tint="-0.499984740745262"/>
      </top>
      <bottom style="medium">
        <color theme="3" tint="-0.499984740745262"/>
      </bottom>
      <diagonal/>
    </border>
    <border>
      <left/>
      <right style="medium">
        <color theme="5" tint="-0.499984740745262"/>
      </right>
      <top style="medium">
        <color theme="5" tint="-0.499984740745262"/>
      </top>
      <bottom style="medium">
        <color theme="5" tint="-0.499984740745262"/>
      </bottom>
      <diagonal/>
    </border>
    <border>
      <left/>
      <right/>
      <top style="medium">
        <color theme="5" tint="-0.499984740745262"/>
      </top>
      <bottom style="medium">
        <color theme="5" tint="-0.499984740745262"/>
      </bottom>
      <diagonal/>
    </border>
    <border>
      <left style="medium">
        <color theme="5" tint="-0.499984740745262"/>
      </left>
      <right/>
      <top style="medium">
        <color theme="5" tint="-0.499984740745262"/>
      </top>
      <bottom style="medium">
        <color theme="5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theme="0" tint="-0.24994659260841701"/>
      </left>
      <right/>
      <top style="dashed">
        <color theme="0" tint="-0.24994659260841701"/>
      </top>
      <bottom/>
      <diagonal/>
    </border>
    <border>
      <left/>
      <right/>
      <top style="dashed">
        <color theme="0" tint="-0.24994659260841701"/>
      </top>
      <bottom/>
      <diagonal/>
    </border>
    <border>
      <left/>
      <right style="dashed">
        <color indexed="64"/>
      </right>
      <top style="dashed">
        <color theme="0" tint="-0.24994659260841701"/>
      </top>
      <bottom/>
      <diagonal/>
    </border>
    <border>
      <left style="thin">
        <color indexed="55"/>
      </left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 style="thin">
        <color indexed="55"/>
      </right>
      <top style="dashed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/>
      <right style="thin">
        <color indexed="55"/>
      </right>
      <top/>
      <bottom style="thin">
        <color indexed="64"/>
      </bottom>
      <diagonal/>
    </border>
    <border>
      <left style="thin">
        <color indexed="55"/>
      </left>
      <right/>
      <top/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medium">
        <color rgb="FF0093FF"/>
      </right>
      <top style="medium">
        <color indexed="64"/>
      </top>
      <bottom style="medium">
        <color indexed="64"/>
      </bottom>
      <diagonal/>
    </border>
    <border>
      <left style="medium">
        <color rgb="FF0093FF"/>
      </left>
      <right style="medium">
        <color rgb="FF0093FF"/>
      </right>
      <top style="medium">
        <color indexed="64"/>
      </top>
      <bottom style="medium">
        <color indexed="64"/>
      </bottom>
      <diagonal/>
    </border>
    <border>
      <left style="medium">
        <color rgb="FF0093F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3">
    <xf numFmtId="0" fontId="0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2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" fillId="0" borderId="0"/>
    <xf numFmtId="0" fontId="20" fillId="0" borderId="0"/>
    <xf numFmtId="0" fontId="1" fillId="0" borderId="0"/>
    <xf numFmtId="0" fontId="31" fillId="0" borderId="0" applyNumberFormat="0" applyFill="0" applyBorder="0" applyAlignment="0" applyProtection="0"/>
    <xf numFmtId="0" fontId="17" fillId="17" borderId="50" applyBorder="0">
      <alignment horizontal="center" vertical="center"/>
    </xf>
    <xf numFmtId="0" fontId="1" fillId="0" borderId="0"/>
    <xf numFmtId="0" fontId="11" fillId="0" borderId="0"/>
    <xf numFmtId="0" fontId="11" fillId="0" borderId="0" applyNumberFormat="0" applyFill="0" applyBorder="0" applyAlignment="0" applyProtection="0"/>
    <xf numFmtId="0" fontId="60" fillId="0" borderId="0"/>
    <xf numFmtId="0" fontId="62" fillId="0" borderId="0"/>
    <xf numFmtId="9" fontId="11" fillId="0" borderId="0" applyFont="0" applyFill="0" applyBorder="0" applyAlignment="0" applyProtection="0"/>
    <xf numFmtId="9" fontId="6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821">
    <xf numFmtId="0" fontId="0" fillId="0" borderId="0" xfId="0"/>
    <xf numFmtId="0" fontId="2" fillId="2" borderId="0" xfId="1" applyFont="1" applyFill="1"/>
    <xf numFmtId="0" fontId="2" fillId="0" borderId="0" xfId="1" applyFont="1"/>
    <xf numFmtId="0" fontId="2" fillId="3" borderId="1" xfId="1" applyFont="1" applyFill="1" applyBorder="1" applyAlignment="1">
      <alignment horizontal="center" vertical="center" wrapText="1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16" fontId="3" fillId="2" borderId="3" xfId="1" applyNumberFormat="1" applyFont="1" applyFill="1" applyBorder="1" applyAlignment="1">
      <alignment horizontal="center" vertical="center"/>
    </xf>
    <xf numFmtId="16" fontId="3" fillId="2" borderId="4" xfId="1" applyNumberFormat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 wrapText="1"/>
    </xf>
    <xf numFmtId="0" fontId="3" fillId="2" borderId="6" xfId="1" applyFont="1" applyFill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/>
    </xf>
    <xf numFmtId="16" fontId="3" fillId="2" borderId="8" xfId="1" applyNumberFormat="1" applyFont="1" applyFill="1" applyBorder="1" applyAlignment="1">
      <alignment horizontal="left" vertical="center" wrapText="1"/>
    </xf>
    <xf numFmtId="0" fontId="3" fillId="2" borderId="9" xfId="1" applyFont="1" applyFill="1" applyBorder="1" applyAlignment="1">
      <alignment horizontal="center" vertical="center" wrapText="1"/>
    </xf>
    <xf numFmtId="0" fontId="3" fillId="2" borderId="8" xfId="1" applyFont="1" applyFill="1" applyBorder="1" applyAlignment="1">
      <alignment horizontal="left" vertical="center" wrapText="1"/>
    </xf>
    <xf numFmtId="16" fontId="3" fillId="2" borderId="7" xfId="1" applyNumberFormat="1" applyFont="1" applyFill="1" applyBorder="1" applyAlignment="1">
      <alignment horizontal="center" vertical="center"/>
    </xf>
    <xf numFmtId="0" fontId="3" fillId="2" borderId="10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center" vertical="center"/>
    </xf>
    <xf numFmtId="16" fontId="3" fillId="2" borderId="11" xfId="1" applyNumberFormat="1" applyFont="1" applyFill="1" applyBorder="1" applyAlignment="1">
      <alignment horizontal="center" vertical="center"/>
    </xf>
    <xf numFmtId="0" fontId="3" fillId="2" borderId="12" xfId="1" applyFont="1" applyFill="1" applyBorder="1" applyAlignment="1">
      <alignment horizontal="left" vertical="center" wrapText="1"/>
    </xf>
    <xf numFmtId="0" fontId="3" fillId="2" borderId="13" xfId="1" applyFont="1" applyFill="1" applyBorder="1" applyAlignment="1">
      <alignment horizontal="center" vertical="center" wrapText="1"/>
    </xf>
    <xf numFmtId="0" fontId="4" fillId="2" borderId="0" xfId="1" applyFont="1" applyFill="1"/>
    <xf numFmtId="16" fontId="3" fillId="2" borderId="8" xfId="1" applyNumberFormat="1" applyFont="1" applyFill="1" applyBorder="1" applyAlignment="1">
      <alignment horizontal="left" vertical="center" wrapText="1" indent="1"/>
    </xf>
    <xf numFmtId="0" fontId="7" fillId="5" borderId="14" xfId="0" quotePrefix="1" applyFont="1" applyFill="1" applyBorder="1" applyAlignment="1">
      <alignment horizontal="center" vertical="center" wrapText="1"/>
    </xf>
    <xf numFmtId="0" fontId="7" fillId="5" borderId="14" xfId="0" quotePrefix="1" applyFont="1" applyFill="1" applyBorder="1" applyAlignment="1">
      <alignment horizontal="left" vertical="center" wrapText="1" indent="1"/>
    </xf>
    <xf numFmtId="15" fontId="3" fillId="0" borderId="18" xfId="0" quotePrefix="1" applyNumberFormat="1" applyFont="1" applyFill="1" applyBorder="1" applyAlignment="1">
      <alignment horizontal="center" vertical="center" wrapText="1"/>
    </xf>
    <xf numFmtId="0" fontId="3" fillId="0" borderId="17" xfId="0" quotePrefix="1" applyFont="1" applyFill="1" applyBorder="1" applyAlignment="1">
      <alignment horizontal="left" vertical="center" wrapText="1" indent="1"/>
    </xf>
    <xf numFmtId="0" fontId="7" fillId="5" borderId="16" xfId="0" quotePrefix="1" applyFont="1" applyFill="1" applyBorder="1" applyAlignment="1">
      <alignment horizontal="center" vertical="center" wrapText="1"/>
    </xf>
    <xf numFmtId="0" fontId="2" fillId="0" borderId="0" xfId="0" applyFont="1"/>
    <xf numFmtId="1" fontId="2" fillId="0" borderId="14" xfId="0" applyNumberFormat="1" applyFont="1" applyBorder="1" applyAlignment="1">
      <alignment horizontal="center" vertical="center"/>
    </xf>
    <xf numFmtId="15" fontId="2" fillId="0" borderId="14" xfId="0" applyNumberFormat="1" applyFont="1" applyBorder="1" applyAlignment="1">
      <alignment horizontal="center" vertical="center"/>
    </xf>
    <xf numFmtId="15" fontId="2" fillId="0" borderId="14" xfId="0" quotePrefix="1" applyNumberFormat="1" applyFont="1" applyBorder="1" applyAlignment="1">
      <alignment horizontal="left" vertical="center" wrapText="1" indent="1"/>
    </xf>
    <xf numFmtId="15" fontId="2" fillId="0" borderId="14" xfId="0" applyNumberFormat="1" applyFont="1" applyBorder="1" applyAlignment="1">
      <alignment horizontal="center" vertical="center" wrapText="1"/>
    </xf>
    <xf numFmtId="15" fontId="2" fillId="0" borderId="14" xfId="0" applyNumberFormat="1" applyFont="1" applyBorder="1" applyAlignment="1">
      <alignment horizontal="left" vertical="center" wrapText="1" indent="1"/>
    </xf>
    <xf numFmtId="0" fontId="12" fillId="0" borderId="0" xfId="6" applyFont="1" applyAlignment="1">
      <alignment horizontal="center" vertical="center"/>
    </xf>
    <xf numFmtId="0" fontId="0" fillId="0" borderId="0" xfId="0" applyAlignment="1">
      <alignment horizontal="left" indent="1"/>
    </xf>
    <xf numFmtId="0" fontId="1" fillId="0" borderId="0" xfId="8"/>
    <xf numFmtId="0" fontId="15" fillId="0" borderId="0" xfId="8" applyFont="1" applyAlignment="1">
      <alignment horizontal="center" vertical="center" wrapText="1"/>
    </xf>
    <xf numFmtId="0" fontId="15" fillId="0" borderId="0" xfId="8" applyFont="1" applyAlignment="1">
      <alignment horizontal="center" vertical="center"/>
    </xf>
    <xf numFmtId="0" fontId="7" fillId="5" borderId="20" xfId="0" quotePrefix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5" fontId="2" fillId="0" borderId="14" xfId="0" applyNumberFormat="1" applyFont="1" applyBorder="1" applyAlignment="1">
      <alignment horizontal="left" vertical="center" indent="1"/>
    </xf>
    <xf numFmtId="0" fontId="7" fillId="5" borderId="16" xfId="0" quotePrefix="1" applyFont="1" applyFill="1" applyBorder="1" applyAlignment="1">
      <alignment horizontal="left" vertical="center" wrapText="1" indent="1"/>
    </xf>
    <xf numFmtId="1" fontId="7" fillId="5" borderId="20" xfId="0" quotePrefix="1" applyNumberFormat="1" applyFont="1" applyFill="1" applyBorder="1" applyAlignment="1">
      <alignment horizontal="center" vertical="center" wrapText="1"/>
    </xf>
    <xf numFmtId="15" fontId="3" fillId="0" borderId="17" xfId="0" quotePrefix="1" applyNumberFormat="1" applyFont="1" applyFill="1" applyBorder="1" applyAlignment="1">
      <alignment horizontal="center" vertical="center" wrapText="1"/>
    </xf>
    <xf numFmtId="0" fontId="7" fillId="5" borderId="20" xfId="0" quotePrefix="1" applyFont="1" applyFill="1" applyBorder="1" applyAlignment="1">
      <alignment horizontal="left" vertical="center" wrapText="1" indent="1"/>
    </xf>
    <xf numFmtId="0" fontId="3" fillId="0" borderId="18" xfId="0" quotePrefix="1" applyFont="1" applyFill="1" applyBorder="1" applyAlignment="1">
      <alignment horizontal="left" vertical="center" wrapText="1" indent="2"/>
    </xf>
    <xf numFmtId="0" fontId="3" fillId="0" borderId="0" xfId="0" applyFont="1"/>
    <xf numFmtId="0" fontId="0" fillId="0" borderId="0" xfId="0"/>
    <xf numFmtId="0" fontId="3" fillId="0" borderId="0" xfId="18" applyFont="1"/>
    <xf numFmtId="0" fontId="3" fillId="0" borderId="0" xfId="18" applyFont="1" applyFill="1"/>
    <xf numFmtId="1" fontId="3" fillId="0" borderId="0" xfId="18" applyNumberFormat="1" applyFont="1" applyFill="1" applyAlignment="1">
      <alignment horizontal="center"/>
    </xf>
    <xf numFmtId="0" fontId="3" fillId="0" borderId="0" xfId="18" applyFont="1" applyBorder="1"/>
    <xf numFmtId="0" fontId="3" fillId="0" borderId="0" xfId="18" applyFont="1" applyFill="1" applyBorder="1"/>
    <xf numFmtId="0" fontId="0" fillId="2" borderId="0" xfId="0" applyFill="1"/>
    <xf numFmtId="0" fontId="3" fillId="0" borderId="18" xfId="0" quotePrefix="1" applyFont="1" applyFill="1" applyBorder="1" applyAlignment="1">
      <alignment vertical="center" wrapText="1"/>
    </xf>
    <xf numFmtId="0" fontId="3" fillId="0" borderId="17" xfId="0" quotePrefix="1" applyFont="1" applyFill="1" applyBorder="1" applyAlignment="1">
      <alignment vertical="center" wrapText="1"/>
    </xf>
    <xf numFmtId="0" fontId="3" fillId="0" borderId="0" xfId="0" applyFont="1" applyAlignment="1">
      <alignment horizontal="left" indent="1"/>
    </xf>
    <xf numFmtId="0" fontId="3" fillId="0" borderId="18" xfId="0" quotePrefix="1" applyFont="1" applyFill="1" applyBorder="1" applyAlignment="1">
      <alignment horizontal="left" vertical="center" wrapText="1"/>
    </xf>
    <xf numFmtId="0" fontId="27" fillId="2" borderId="0" xfId="20" applyFont="1" applyFill="1"/>
    <xf numFmtId="0" fontId="7" fillId="2" borderId="0" xfId="8" applyFont="1" applyFill="1" applyBorder="1" applyAlignment="1">
      <alignment horizontal="center" vertical="center" wrapText="1"/>
    </xf>
    <xf numFmtId="0" fontId="28" fillId="0" borderId="17" xfId="0" applyFont="1" applyBorder="1"/>
    <xf numFmtId="0" fontId="12" fillId="0" borderId="17" xfId="0" applyFont="1" applyBorder="1" applyAlignment="1">
      <alignment horizontal="center" vertical="center"/>
    </xf>
    <xf numFmtId="14" fontId="12" fillId="0" borderId="17" xfId="0" applyNumberFormat="1" applyFont="1" applyBorder="1" applyAlignment="1">
      <alignment horizontal="center" vertical="center"/>
    </xf>
    <xf numFmtId="0" fontId="29" fillId="0" borderId="25" xfId="0" applyFont="1" applyFill="1" applyBorder="1" applyAlignment="1">
      <alignment vertical="center"/>
    </xf>
    <xf numFmtId="0" fontId="30" fillId="0" borderId="0" xfId="8" applyFont="1"/>
    <xf numFmtId="0" fontId="26" fillId="9" borderId="19" xfId="8" applyFont="1" applyFill="1" applyBorder="1" applyAlignment="1">
      <alignment horizontal="center" vertical="center"/>
    </xf>
    <xf numFmtId="0" fontId="26" fillId="15" borderId="19" xfId="8" applyFont="1" applyFill="1" applyBorder="1" applyAlignment="1">
      <alignment horizontal="center" vertical="center"/>
    </xf>
    <xf numFmtId="0" fontId="26" fillId="0" borderId="19" xfId="8" applyFont="1" applyFill="1" applyBorder="1" applyAlignment="1">
      <alignment horizontal="center" vertical="center"/>
    </xf>
    <xf numFmtId="0" fontId="12" fillId="0" borderId="17" xfId="0" applyFont="1" applyBorder="1" applyAlignment="1">
      <alignment horizontal="left" vertical="center" wrapText="1"/>
    </xf>
    <xf numFmtId="0" fontId="10" fillId="6" borderId="23" xfId="20" applyFont="1" applyFill="1" applyBorder="1" applyAlignment="1">
      <alignment horizontal="center"/>
    </xf>
    <xf numFmtId="0" fontId="25" fillId="0" borderId="0" xfId="8" applyFont="1" applyBorder="1" applyAlignment="1">
      <alignment horizontal="center" vertical="center"/>
    </xf>
    <xf numFmtId="0" fontId="29" fillId="0" borderId="0" xfId="0" applyFont="1" applyFill="1" applyBorder="1" applyAlignment="1">
      <alignment vertical="center"/>
    </xf>
    <xf numFmtId="0" fontId="25" fillId="2" borderId="0" xfId="8" applyFont="1" applyFill="1" applyBorder="1"/>
    <xf numFmtId="0" fontId="26" fillId="9" borderId="0" xfId="8" applyFont="1" applyFill="1" applyBorder="1" applyAlignment="1">
      <alignment horizontal="center" vertical="center"/>
    </xf>
    <xf numFmtId="0" fontId="26" fillId="15" borderId="0" xfId="8" applyFont="1" applyFill="1" applyBorder="1" applyAlignment="1">
      <alignment horizontal="center" vertical="center"/>
    </xf>
    <xf numFmtId="0" fontId="26" fillId="0" borderId="0" xfId="8" applyFont="1" applyFill="1" applyBorder="1" applyAlignment="1">
      <alignment horizontal="center" vertical="center"/>
    </xf>
    <xf numFmtId="0" fontId="7" fillId="5" borderId="36" xfId="8" applyFont="1" applyFill="1" applyBorder="1" applyAlignment="1">
      <alignment horizontal="center" vertical="center" wrapText="1"/>
    </xf>
    <xf numFmtId="0" fontId="7" fillId="5" borderId="37" xfId="8" applyFont="1" applyFill="1" applyBorder="1" applyAlignment="1">
      <alignment horizontal="center" vertical="center" wrapText="1"/>
    </xf>
    <xf numFmtId="0" fontId="2" fillId="0" borderId="26" xfId="8" applyFont="1" applyBorder="1" applyAlignment="1">
      <alignment horizontal="center" vertical="center"/>
    </xf>
    <xf numFmtId="0" fontId="2" fillId="0" borderId="25" xfId="8" applyFont="1" applyBorder="1" applyAlignment="1">
      <alignment horizontal="center" vertical="center"/>
    </xf>
    <xf numFmtId="0" fontId="13" fillId="0" borderId="25" xfId="0" applyFont="1" applyFill="1" applyBorder="1" applyAlignment="1">
      <alignment vertical="center"/>
    </xf>
    <xf numFmtId="0" fontId="2" fillId="2" borderId="25" xfId="8" applyFont="1" applyFill="1" applyBorder="1" applyAlignment="1">
      <alignment horizontal="center" vertical="center"/>
    </xf>
    <xf numFmtId="0" fontId="2" fillId="2" borderId="27" xfId="8" applyFont="1" applyFill="1" applyBorder="1" applyAlignment="1">
      <alignment horizontal="center" vertical="center"/>
    </xf>
    <xf numFmtId="0" fontId="21" fillId="2" borderId="25" xfId="8" applyFont="1" applyFill="1" applyBorder="1" applyAlignment="1">
      <alignment horizontal="center" vertical="center" wrapText="1"/>
    </xf>
    <xf numFmtId="0" fontId="2" fillId="2" borderId="25" xfId="8" applyFont="1" applyFill="1" applyBorder="1"/>
    <xf numFmtId="0" fontId="2" fillId="2" borderId="27" xfId="8" applyFont="1" applyFill="1" applyBorder="1"/>
    <xf numFmtId="0" fontId="2" fillId="0" borderId="28" xfId="8" applyFont="1" applyBorder="1" applyAlignment="1">
      <alignment horizontal="center" vertical="center"/>
    </xf>
    <xf numFmtId="0" fontId="2" fillId="0" borderId="38" xfId="8" applyFont="1" applyBorder="1" applyAlignment="1">
      <alignment horizontal="center" vertical="center"/>
    </xf>
    <xf numFmtId="0" fontId="13" fillId="0" borderId="38" xfId="0" applyFont="1" applyFill="1" applyBorder="1" applyAlignment="1">
      <alignment vertical="center"/>
    </xf>
    <xf numFmtId="0" fontId="2" fillId="2" borderId="38" xfId="8" applyFont="1" applyFill="1" applyBorder="1"/>
    <xf numFmtId="0" fontId="2" fillId="2" borderId="29" xfId="8" applyFont="1" applyFill="1" applyBorder="1"/>
    <xf numFmtId="0" fontId="2" fillId="0" borderId="35" xfId="8" applyFont="1" applyBorder="1" applyAlignment="1">
      <alignment horizontal="center" vertical="center"/>
    </xf>
    <xf numFmtId="0" fontId="2" fillId="0" borderId="36" xfId="8" applyFont="1" applyBorder="1" applyAlignment="1">
      <alignment horizontal="center" vertical="center"/>
    </xf>
    <xf numFmtId="0" fontId="13" fillId="0" borderId="36" xfId="0" applyFont="1" applyFill="1" applyBorder="1" applyAlignment="1">
      <alignment vertical="center"/>
    </xf>
    <xf numFmtId="0" fontId="2" fillId="2" borderId="36" xfId="8" applyFont="1" applyFill="1" applyBorder="1"/>
    <xf numFmtId="0" fontId="2" fillId="2" borderId="37" xfId="8" applyFont="1" applyFill="1" applyBorder="1"/>
    <xf numFmtId="0" fontId="7" fillId="5" borderId="17" xfId="9" applyFont="1" applyFill="1" applyBorder="1" applyAlignment="1">
      <alignment horizontal="center" vertical="center" wrapText="1"/>
    </xf>
    <xf numFmtId="0" fontId="7" fillId="5" borderId="21" xfId="8" applyFont="1" applyFill="1" applyBorder="1" applyAlignment="1">
      <alignment horizontal="center" vertical="center" wrapText="1"/>
    </xf>
    <xf numFmtId="0" fontId="7" fillId="5" borderId="33" xfId="8" applyFont="1" applyFill="1" applyBorder="1" applyAlignment="1">
      <alignment horizontal="center" vertical="center" wrapText="1"/>
    </xf>
    <xf numFmtId="0" fontId="27" fillId="2" borderId="31" xfId="20" applyFont="1" applyFill="1" applyBorder="1" applyAlignment="1">
      <alignment horizontal="center"/>
    </xf>
    <xf numFmtId="0" fontId="13" fillId="0" borderId="31" xfId="0" applyFont="1" applyFill="1" applyBorder="1" applyAlignment="1">
      <alignment vertical="center"/>
    </xf>
    <xf numFmtId="9" fontId="27" fillId="2" borderId="31" xfId="20" applyNumberFormat="1" applyFont="1" applyFill="1" applyBorder="1" applyAlignment="1">
      <alignment horizontal="center"/>
    </xf>
    <xf numFmtId="0" fontId="3" fillId="0" borderId="17" xfId="0" quotePrefix="1" applyFont="1" applyFill="1" applyBorder="1" applyAlignment="1">
      <alignment horizontal="left" vertical="center" wrapText="1"/>
    </xf>
    <xf numFmtId="0" fontId="2" fillId="2" borderId="39" xfId="8" applyFont="1" applyFill="1" applyBorder="1" applyAlignment="1">
      <alignment horizontal="center" vertical="center"/>
    </xf>
    <xf numFmtId="0" fontId="7" fillId="5" borderId="40" xfId="8" applyFont="1" applyFill="1" applyBorder="1" applyAlignment="1">
      <alignment horizontal="center" vertical="center" wrapText="1"/>
    </xf>
    <xf numFmtId="0" fontId="7" fillId="5" borderId="41" xfId="8" applyFont="1" applyFill="1" applyBorder="1" applyAlignment="1">
      <alignment horizontal="center" vertical="center" wrapText="1"/>
    </xf>
    <xf numFmtId="0" fontId="2" fillId="0" borderId="42" xfId="8" applyFont="1" applyBorder="1" applyAlignment="1">
      <alignment horizontal="center" vertical="center"/>
    </xf>
    <xf numFmtId="0" fontId="2" fillId="0" borderId="43" xfId="8" applyFont="1" applyBorder="1" applyAlignment="1">
      <alignment horizontal="center" vertical="center"/>
    </xf>
    <xf numFmtId="0" fontId="13" fillId="8" borderId="43" xfId="0" applyFont="1" applyFill="1" applyBorder="1" applyAlignment="1">
      <alignment vertical="center" wrapText="1"/>
    </xf>
    <xf numFmtId="0" fontId="2" fillId="0" borderId="44" xfId="8" applyFont="1" applyBorder="1" applyAlignment="1">
      <alignment horizontal="center" vertical="center"/>
    </xf>
    <xf numFmtId="0" fontId="2" fillId="0" borderId="45" xfId="8" applyFont="1" applyBorder="1" applyAlignment="1">
      <alignment horizontal="center" vertical="center"/>
    </xf>
    <xf numFmtId="0" fontId="13" fillId="8" borderId="45" xfId="0" applyFont="1" applyFill="1" applyBorder="1" applyAlignment="1">
      <alignment vertical="center" wrapText="1"/>
    </xf>
    <xf numFmtId="0" fontId="13" fillId="0" borderId="45" xfId="0" applyFont="1" applyFill="1" applyBorder="1" applyAlignment="1">
      <alignment vertical="center"/>
    </xf>
    <xf numFmtId="0" fontId="2" fillId="0" borderId="46" xfId="8" applyFont="1" applyBorder="1" applyAlignment="1">
      <alignment horizontal="center" vertical="center"/>
    </xf>
    <xf numFmtId="0" fontId="2" fillId="0" borderId="47" xfId="8" applyFont="1" applyBorder="1" applyAlignment="1">
      <alignment horizontal="center" vertical="center"/>
    </xf>
    <xf numFmtId="0" fontId="13" fillId="0" borderId="47" xfId="0" applyFont="1" applyFill="1" applyBorder="1" applyAlignment="1">
      <alignment vertical="center"/>
    </xf>
    <xf numFmtId="0" fontId="0" fillId="0" borderId="24" xfId="8" applyFont="1" applyBorder="1"/>
    <xf numFmtId="0" fontId="3" fillId="0" borderId="0" xfId="0" applyFont="1" applyBorder="1" applyAlignment="1">
      <alignment horizontal="center" vertical="center"/>
    </xf>
    <xf numFmtId="15" fontId="3" fillId="0" borderId="0" xfId="0" quotePrefix="1" applyNumberFormat="1" applyFont="1" applyFill="1" applyBorder="1" applyAlignment="1">
      <alignment horizontal="center" vertical="center" wrapText="1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0" xfId="0" quotePrefix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horizontal="left" vertical="center" wrapText="1" indent="1"/>
    </xf>
    <xf numFmtId="0" fontId="32" fillId="0" borderId="17" xfId="0" quotePrefix="1" applyFont="1" applyFill="1" applyBorder="1" applyAlignment="1">
      <alignment vertical="center" wrapText="1"/>
    </xf>
    <xf numFmtId="0" fontId="3" fillId="0" borderId="17" xfId="0" applyFont="1" applyFill="1" applyBorder="1" applyAlignment="1">
      <alignment horizontal="center" vertical="center"/>
    </xf>
    <xf numFmtId="0" fontId="0" fillId="0" borderId="0" xfId="0" applyFill="1"/>
    <xf numFmtId="0" fontId="3" fillId="0" borderId="17" xfId="0" applyFont="1" applyFill="1" applyBorder="1" applyAlignment="1">
      <alignment vertical="center" wrapText="1"/>
    </xf>
    <xf numFmtId="0" fontId="3" fillId="0" borderId="17" xfId="0" applyFont="1" applyFill="1" applyBorder="1" applyAlignment="1">
      <alignment horizontal="center" vertical="center" wrapText="1"/>
    </xf>
    <xf numFmtId="0" fontId="0" fillId="0" borderId="0" xfId="0" applyFill="1" applyAlignment="1">
      <alignment wrapText="1"/>
    </xf>
    <xf numFmtId="0" fontId="0" fillId="2" borderId="0" xfId="0" applyFill="1" applyBorder="1"/>
    <xf numFmtId="0" fontId="0" fillId="2" borderId="55" xfId="0" applyFill="1" applyBorder="1"/>
    <xf numFmtId="0" fontId="0" fillId="2" borderId="56" xfId="0" applyFill="1" applyBorder="1"/>
    <xf numFmtId="0" fontId="0" fillId="2" borderId="57" xfId="0" applyFill="1" applyBorder="1"/>
    <xf numFmtId="0" fontId="0" fillId="2" borderId="58" xfId="0" applyFill="1" applyBorder="1"/>
    <xf numFmtId="0" fontId="0" fillId="2" borderId="60" xfId="0" applyFill="1" applyBorder="1"/>
    <xf numFmtId="0" fontId="10" fillId="18" borderId="3" xfId="23" applyFont="1" applyFill="1" applyBorder="1" applyAlignment="1">
      <alignment horizontal="center" vertical="center" wrapText="1"/>
    </xf>
    <xf numFmtId="0" fontId="10" fillId="18" borderId="3" xfId="23" applyFont="1" applyFill="1" applyBorder="1" applyAlignment="1">
      <alignment horizontal="left" vertical="center" wrapText="1"/>
    </xf>
    <xf numFmtId="0" fontId="36" fillId="0" borderId="3" xfId="0" applyFont="1" applyFill="1" applyBorder="1" applyAlignment="1">
      <alignment horizontal="center" vertical="center"/>
    </xf>
    <xf numFmtId="0" fontId="36" fillId="0" borderId="3" xfId="0" applyFont="1" applyFill="1" applyBorder="1" applyAlignment="1">
      <alignment horizontal="center" vertical="center" wrapText="1"/>
    </xf>
    <xf numFmtId="0" fontId="36" fillId="0" borderId="3" xfId="0" quotePrefix="1" applyFont="1" applyFill="1" applyBorder="1" applyAlignment="1">
      <alignment horizontal="left" vertical="center" wrapText="1"/>
    </xf>
    <xf numFmtId="0" fontId="36" fillId="2" borderId="3" xfId="0" applyFont="1" applyFill="1" applyBorder="1" applyAlignment="1">
      <alignment horizontal="center" vertical="center" wrapText="1"/>
    </xf>
    <xf numFmtId="15" fontId="37" fillId="13" borderId="3" xfId="24" applyNumberFormat="1" applyFont="1" applyFill="1" applyBorder="1" applyAlignment="1" applyProtection="1">
      <alignment horizontal="center" vertical="center" wrapText="1"/>
      <protection locked="0"/>
    </xf>
    <xf numFmtId="164" fontId="24" fillId="0" borderId="54" xfId="0" applyNumberFormat="1" applyFont="1" applyFill="1" applyBorder="1" applyAlignment="1">
      <alignment horizontal="center" vertical="center" wrapText="1"/>
    </xf>
    <xf numFmtId="0" fontId="36" fillId="2" borderId="3" xfId="0" quotePrefix="1" applyFont="1" applyFill="1" applyBorder="1" applyAlignment="1">
      <alignment vertical="center" wrapText="1"/>
    </xf>
    <xf numFmtId="164" fontId="36" fillId="2" borderId="3" xfId="0" applyNumberFormat="1" applyFont="1" applyFill="1" applyBorder="1" applyAlignment="1">
      <alignment horizontal="center" vertical="center"/>
    </xf>
    <xf numFmtId="0" fontId="38" fillId="2" borderId="3" xfId="0" quotePrefix="1" applyFont="1" applyFill="1" applyBorder="1" applyAlignment="1">
      <alignment horizontal="left" vertical="center" wrapText="1"/>
    </xf>
    <xf numFmtId="0" fontId="38" fillId="2" borderId="3" xfId="0" applyFont="1" applyFill="1" applyBorder="1" applyAlignment="1">
      <alignment horizontal="center" vertical="center" wrapText="1"/>
    </xf>
    <xf numFmtId="0" fontId="38" fillId="2" borderId="3" xfId="0" quotePrefix="1" applyFont="1" applyFill="1" applyBorder="1" applyAlignment="1">
      <alignment vertical="center"/>
    </xf>
    <xf numFmtId="0" fontId="36" fillId="2" borderId="3" xfId="0" quotePrefix="1" applyFont="1" applyFill="1" applyBorder="1" applyAlignment="1">
      <alignment horizontal="left" vertical="center" wrapText="1"/>
    </xf>
    <xf numFmtId="0" fontId="38" fillId="0" borderId="3" xfId="0" quotePrefix="1" applyFont="1" applyFill="1" applyBorder="1" applyAlignment="1">
      <alignment vertical="center" wrapText="1"/>
    </xf>
    <xf numFmtId="0" fontId="0" fillId="2" borderId="61" xfId="0" applyFill="1" applyBorder="1"/>
    <xf numFmtId="0" fontId="0" fillId="2" borderId="62" xfId="0" applyFill="1" applyBorder="1"/>
    <xf numFmtId="0" fontId="0" fillId="2" borderId="63" xfId="0" applyFill="1" applyBorder="1"/>
    <xf numFmtId="0" fontId="40" fillId="15" borderId="69" xfId="0" applyFont="1" applyFill="1" applyBorder="1" applyAlignment="1">
      <alignment horizontal="center" vertical="center"/>
    </xf>
    <xf numFmtId="0" fontId="40" fillId="15" borderId="7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21" borderId="72" xfId="0" applyFont="1" applyFill="1" applyBorder="1" applyAlignment="1">
      <alignment horizontal="center" vertical="center"/>
    </xf>
    <xf numFmtId="0" fontId="41" fillId="21" borderId="73" xfId="21" applyFont="1" applyFill="1" applyBorder="1" applyAlignment="1">
      <alignment horizontal="center" vertical="center"/>
    </xf>
    <xf numFmtId="0" fontId="30" fillId="21" borderId="2" xfId="0" applyFont="1" applyFill="1" applyBorder="1" applyAlignment="1">
      <alignment horizontal="center" vertical="center"/>
    </xf>
    <xf numFmtId="0" fontId="41" fillId="21" borderId="3" xfId="21" applyFont="1" applyFill="1" applyBorder="1" applyAlignment="1">
      <alignment horizontal="center" vertical="center"/>
    </xf>
    <xf numFmtId="0" fontId="30" fillId="21" borderId="10" xfId="0" applyFont="1" applyFill="1" applyBorder="1" applyAlignment="1">
      <alignment horizontal="center" vertical="center"/>
    </xf>
    <xf numFmtId="0" fontId="41" fillId="21" borderId="11" xfId="21" applyFont="1" applyFill="1" applyBorder="1" applyAlignment="1">
      <alignment horizontal="center" vertical="center"/>
    </xf>
    <xf numFmtId="0" fontId="30" fillId="21" borderId="2" xfId="0" applyFont="1" applyFill="1" applyBorder="1" applyAlignment="1">
      <alignment horizontal="left" vertical="center" indent="7"/>
    </xf>
    <xf numFmtId="0" fontId="31" fillId="21" borderId="3" xfId="21" applyFill="1" applyBorder="1" applyAlignment="1">
      <alignment horizontal="center" vertical="center"/>
    </xf>
    <xf numFmtId="0" fontId="30" fillId="21" borderId="77" xfId="0" applyFont="1" applyFill="1" applyBorder="1" applyAlignment="1">
      <alignment horizontal="center" vertical="center"/>
    </xf>
    <xf numFmtId="0" fontId="30" fillId="21" borderId="85" xfId="0" applyFont="1" applyFill="1" applyBorder="1" applyAlignment="1">
      <alignment horizontal="center" vertical="center"/>
    </xf>
    <xf numFmtId="0" fontId="41" fillId="21" borderId="86" xfId="21" applyFont="1" applyFill="1" applyBorder="1" applyAlignment="1">
      <alignment horizontal="center" vertical="center"/>
    </xf>
    <xf numFmtId="0" fontId="30" fillId="21" borderId="3" xfId="0" applyFont="1" applyFill="1" applyBorder="1" applyAlignment="1">
      <alignment horizontal="center" vertical="center"/>
    </xf>
    <xf numFmtId="0" fontId="30" fillId="21" borderId="11" xfId="0" applyFont="1" applyFill="1" applyBorder="1" applyAlignment="1">
      <alignment horizontal="center" vertical="center"/>
    </xf>
    <xf numFmtId="0" fontId="30" fillId="21" borderId="86" xfId="0" applyFont="1" applyFill="1" applyBorder="1" applyAlignment="1">
      <alignment horizontal="center" vertical="center"/>
    </xf>
    <xf numFmtId="0" fontId="31" fillId="21" borderId="78" xfId="21" applyFill="1" applyBorder="1" applyAlignment="1">
      <alignment horizontal="center" vertical="center"/>
    </xf>
    <xf numFmtId="0" fontId="31" fillId="21" borderId="86" xfId="21" applyFill="1" applyBorder="1" applyAlignment="1">
      <alignment horizontal="center" vertical="center"/>
    </xf>
    <xf numFmtId="0" fontId="30" fillId="21" borderId="85" xfId="0" applyFont="1" applyFill="1" applyBorder="1" applyAlignment="1">
      <alignment horizontal="center" vertical="center" wrapText="1"/>
    </xf>
    <xf numFmtId="0" fontId="43" fillId="0" borderId="0" xfId="0" applyFont="1"/>
    <xf numFmtId="0" fontId="12" fillId="0" borderId="0" xfId="6" applyFont="1" applyAlignment="1">
      <alignment horizontal="center" vertical="center" wrapText="1"/>
    </xf>
    <xf numFmtId="9" fontId="0" fillId="0" borderId="0" xfId="0" applyNumberFormat="1"/>
    <xf numFmtId="1" fontId="0" fillId="0" borderId="0" xfId="0" applyNumberFormat="1"/>
    <xf numFmtId="0" fontId="40" fillId="0" borderId="0" xfId="0" applyFont="1" applyAlignment="1">
      <alignment horizontal="center"/>
    </xf>
    <xf numFmtId="0" fontId="0" fillId="16" borderId="72" xfId="0" applyFill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4" fillId="26" borderId="3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5" borderId="3" xfId="0" applyFont="1" applyFill="1" applyBorder="1" applyAlignment="1">
      <alignment horizontal="center" vertical="center" wrapText="1"/>
    </xf>
    <xf numFmtId="0" fontId="46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" fontId="0" fillId="0" borderId="3" xfId="0" applyNumberFormat="1" applyBorder="1" applyAlignment="1">
      <alignment horizontal="center" vertical="center" wrapText="1"/>
    </xf>
    <xf numFmtId="0" fontId="14" fillId="27" borderId="3" xfId="0" applyFont="1" applyFill="1" applyBorder="1" applyAlignment="1">
      <alignment horizontal="center" vertical="center" wrapText="1"/>
    </xf>
    <xf numFmtId="14" fontId="14" fillId="27" borderId="3" xfId="0" applyNumberFormat="1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 vertical="center"/>
    </xf>
    <xf numFmtId="0" fontId="0" fillId="0" borderId="3" xfId="0" applyNumberFormat="1" applyFont="1" applyFill="1" applyBorder="1" applyAlignment="1">
      <alignment horizontal="center" vertical="center"/>
    </xf>
    <xf numFmtId="15" fontId="0" fillId="0" borderId="3" xfId="0" applyNumberFormat="1" applyFont="1" applyFill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14" fontId="46" fillId="0" borderId="3" xfId="0" applyNumberFormat="1" applyFont="1" applyBorder="1" applyAlignment="1">
      <alignment horizontal="center" vertical="center"/>
    </xf>
    <xf numFmtId="0" fontId="46" fillId="0" borderId="3" xfId="0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 wrapText="1"/>
    </xf>
    <xf numFmtId="0" fontId="47" fillId="0" borderId="0" xfId="0" applyFont="1" applyAlignment="1">
      <alignment vertical="center" wrapText="1"/>
    </xf>
    <xf numFmtId="0" fontId="8" fillId="0" borderId="0" xfId="25" applyFont="1"/>
    <xf numFmtId="0" fontId="2" fillId="2" borderId="0" xfId="25" applyFont="1" applyFill="1" applyBorder="1" applyAlignment="1">
      <alignment horizontal="center"/>
    </xf>
    <xf numFmtId="0" fontId="2" fillId="2" borderId="0" xfId="25" applyFont="1" applyFill="1" applyBorder="1"/>
    <xf numFmtId="0" fontId="8" fillId="0" borderId="0" xfId="25" applyFont="1" applyBorder="1" applyAlignment="1">
      <alignment vertical="center"/>
    </xf>
    <xf numFmtId="0" fontId="48" fillId="2" borderId="0" xfId="25" applyFont="1" applyFill="1" applyBorder="1"/>
    <xf numFmtId="0" fontId="8" fillId="0" borderId="0" xfId="25" applyFont="1" applyBorder="1"/>
    <xf numFmtId="0" fontId="6" fillId="2" borderId="0" xfId="25" applyFont="1" applyFill="1" applyBorder="1"/>
    <xf numFmtId="0" fontId="2" fillId="2" borderId="0" xfId="25" applyFont="1" applyFill="1"/>
    <xf numFmtId="0" fontId="2" fillId="2" borderId="55" xfId="25" applyFont="1" applyFill="1" applyBorder="1" applyAlignment="1">
      <alignment horizontal="center"/>
    </xf>
    <xf numFmtId="0" fontId="2" fillId="2" borderId="56" xfId="25" applyFont="1" applyFill="1" applyBorder="1"/>
    <xf numFmtId="0" fontId="48" fillId="2" borderId="56" xfId="25" applyFont="1" applyFill="1" applyBorder="1"/>
    <xf numFmtId="0" fontId="8" fillId="0" borderId="56" xfId="25" applyFont="1" applyBorder="1"/>
    <xf numFmtId="0" fontId="6" fillId="2" borderId="56" xfId="25" applyFont="1" applyFill="1" applyBorder="1"/>
    <xf numFmtId="0" fontId="2" fillId="2" borderId="57" xfId="25" applyFont="1" applyFill="1" applyBorder="1"/>
    <xf numFmtId="0" fontId="2" fillId="2" borderId="58" xfId="25" applyFont="1" applyFill="1" applyBorder="1" applyAlignment="1">
      <alignment horizontal="center"/>
    </xf>
    <xf numFmtId="0" fontId="2" fillId="2" borderId="60" xfId="25" applyFont="1" applyFill="1" applyBorder="1"/>
    <xf numFmtId="0" fontId="2" fillId="2" borderId="60" xfId="25" applyFont="1" applyFill="1" applyBorder="1" applyAlignment="1">
      <alignment vertical="center"/>
    </xf>
    <xf numFmtId="0" fontId="7" fillId="0" borderId="0" xfId="25" applyFont="1" applyFill="1" applyBorder="1" applyAlignment="1">
      <alignment horizontal="center" vertical="center"/>
    </xf>
    <xf numFmtId="0" fontId="2" fillId="2" borderId="0" xfId="25" applyFont="1" applyFill="1" applyAlignment="1">
      <alignment vertical="center"/>
    </xf>
    <xf numFmtId="0" fontId="2" fillId="2" borderId="58" xfId="25" applyFont="1" applyFill="1" applyBorder="1" applyAlignment="1">
      <alignment horizontal="center" vertical="center"/>
    </xf>
    <xf numFmtId="0" fontId="6" fillId="2" borderId="0" xfId="25" applyFont="1" applyFill="1" applyBorder="1" applyAlignment="1">
      <alignment vertical="center"/>
    </xf>
    <xf numFmtId="0" fontId="49" fillId="2" borderId="48" xfId="25" applyFont="1" applyFill="1" applyBorder="1" applyAlignment="1">
      <alignment vertical="center"/>
    </xf>
    <xf numFmtId="0" fontId="2" fillId="2" borderId="48" xfId="25" applyFont="1" applyFill="1" applyBorder="1" applyAlignment="1">
      <alignment vertical="center"/>
    </xf>
    <xf numFmtId="0" fontId="2" fillId="2" borderId="0" xfId="25" applyFont="1" applyFill="1" applyBorder="1" applyAlignment="1">
      <alignment vertical="center"/>
    </xf>
    <xf numFmtId="0" fontId="8" fillId="0" borderId="0" xfId="25" applyFont="1" applyAlignment="1">
      <alignment vertical="center"/>
    </xf>
    <xf numFmtId="0" fontId="49" fillId="0" borderId="34" xfId="25" applyFont="1" applyBorder="1" applyAlignment="1">
      <alignment vertical="center"/>
    </xf>
    <xf numFmtId="0" fontId="2" fillId="2" borderId="34" xfId="25" applyFont="1" applyFill="1" applyBorder="1" applyAlignment="1">
      <alignment vertical="center"/>
    </xf>
    <xf numFmtId="0" fontId="6" fillId="2" borderId="59" xfId="25" applyFont="1" applyFill="1" applyBorder="1" applyAlignment="1">
      <alignment vertical="center"/>
    </xf>
    <xf numFmtId="0" fontId="8" fillId="0" borderId="59" xfId="25" applyFont="1" applyBorder="1" applyAlignment="1">
      <alignment vertical="center"/>
    </xf>
    <xf numFmtId="0" fontId="2" fillId="2" borderId="59" xfId="25" applyFont="1" applyFill="1" applyBorder="1" applyAlignment="1">
      <alignment vertical="center"/>
    </xf>
    <xf numFmtId="0" fontId="50" fillId="2" borderId="0" xfId="25" applyFont="1" applyFill="1" applyBorder="1" applyAlignment="1"/>
    <xf numFmtId="0" fontId="51" fillId="0" borderId="0" xfId="25" applyFont="1" applyBorder="1" applyAlignment="1">
      <alignment vertical="center"/>
    </xf>
    <xf numFmtId="0" fontId="52" fillId="0" borderId="0" xfId="25" applyFont="1" applyBorder="1"/>
    <xf numFmtId="0" fontId="50" fillId="2" borderId="0" xfId="25" applyFont="1" applyFill="1" applyBorder="1" applyAlignment="1">
      <alignment horizontal="center" vertical="center"/>
    </xf>
    <xf numFmtId="0" fontId="50" fillId="0" borderId="0" xfId="25" applyFont="1" applyBorder="1" applyAlignment="1">
      <alignment horizontal="center" vertical="center"/>
    </xf>
    <xf numFmtId="0" fontId="8" fillId="2" borderId="0" xfId="25" applyFont="1" applyFill="1" applyBorder="1" applyAlignment="1">
      <alignment horizontal="center" vertical="center"/>
    </xf>
    <xf numFmtId="0" fontId="8" fillId="0" borderId="0" xfId="25" applyFont="1" applyBorder="1" applyAlignment="1">
      <alignment horizontal="center" vertical="center"/>
    </xf>
    <xf numFmtId="9" fontId="8" fillId="2" borderId="0" xfId="25" applyNumberFormat="1" applyFont="1" applyFill="1" applyBorder="1" applyAlignment="1">
      <alignment horizontal="center" vertical="center"/>
    </xf>
    <xf numFmtId="0" fontId="21" fillId="0" borderId="0" xfId="25" applyFont="1" applyBorder="1"/>
    <xf numFmtId="0" fontId="7" fillId="0" borderId="0" xfId="25" applyFont="1" applyBorder="1" applyAlignment="1">
      <alignment vertical="center"/>
    </xf>
    <xf numFmtId="0" fontId="7" fillId="2" borderId="0" xfId="25" applyFont="1" applyFill="1" applyBorder="1" applyAlignment="1"/>
    <xf numFmtId="0" fontId="7" fillId="0" borderId="0" xfId="25" applyFont="1" applyBorder="1"/>
    <xf numFmtId="0" fontId="7" fillId="0" borderId="59" xfId="25" applyFont="1" applyBorder="1" applyAlignment="1">
      <alignment vertical="center"/>
    </xf>
    <xf numFmtId="10" fontId="7" fillId="2" borderId="59" xfId="25" applyNumberFormat="1" applyFont="1" applyFill="1" applyBorder="1" applyAlignment="1">
      <alignment vertical="center"/>
    </xf>
    <xf numFmtId="0" fontId="7" fillId="2" borderId="59" xfId="25" applyFont="1" applyFill="1" applyBorder="1" applyAlignment="1"/>
    <xf numFmtId="0" fontId="7" fillId="0" borderId="59" xfId="25" applyFont="1" applyBorder="1"/>
    <xf numFmtId="0" fontId="8" fillId="0" borderId="59" xfId="25" applyFont="1" applyBorder="1"/>
    <xf numFmtId="0" fontId="2" fillId="2" borderId="59" xfId="25" applyFont="1" applyFill="1" applyBorder="1"/>
    <xf numFmtId="10" fontId="7" fillId="2" borderId="0" xfId="25" applyNumberFormat="1" applyFont="1" applyFill="1" applyBorder="1" applyAlignment="1">
      <alignment vertical="center"/>
    </xf>
    <xf numFmtId="0" fontId="7" fillId="22" borderId="4" xfId="0" applyFont="1" applyFill="1" applyBorder="1" applyAlignment="1">
      <alignment horizontal="centerContinuous" vertical="center"/>
    </xf>
    <xf numFmtId="0" fontId="7" fillId="22" borderId="34" xfId="0" applyFont="1" applyFill="1" applyBorder="1" applyAlignment="1">
      <alignment horizontal="centerContinuous" vertical="center"/>
    </xf>
    <xf numFmtId="0" fontId="7" fillId="22" borderId="30" xfId="0" applyFont="1" applyFill="1" applyBorder="1" applyAlignment="1">
      <alignment horizontal="centerContinuous" vertical="center"/>
    </xf>
    <xf numFmtId="0" fontId="53" fillId="22" borderId="64" xfId="0" applyFont="1" applyFill="1" applyBorder="1" applyAlignment="1">
      <alignment horizontal="centerContinuous" vertical="center"/>
    </xf>
    <xf numFmtId="0" fontId="49" fillId="0" borderId="8" xfId="25" applyFont="1" applyBorder="1" applyAlignment="1">
      <alignment vertical="top"/>
    </xf>
    <xf numFmtId="0" fontId="2" fillId="0" borderId="64" xfId="25" applyFont="1" applyBorder="1" applyAlignment="1">
      <alignment horizontal="left" vertical="center"/>
    </xf>
    <xf numFmtId="0" fontId="2" fillId="0" borderId="64" xfId="25" applyFont="1" applyBorder="1" applyAlignment="1">
      <alignment horizontal="left" vertical="top"/>
    </xf>
    <xf numFmtId="0" fontId="2" fillId="0" borderId="64" xfId="25" applyFont="1" applyBorder="1" applyAlignment="1">
      <alignment horizontal="left" vertical="top" wrapText="1"/>
    </xf>
    <xf numFmtId="0" fontId="2" fillId="0" borderId="88" xfId="25" applyFont="1" applyBorder="1" applyAlignment="1">
      <alignment vertical="top" wrapText="1"/>
    </xf>
    <xf numFmtId="0" fontId="54" fillId="0" borderId="15" xfId="0" applyFont="1" applyFill="1" applyBorder="1" applyAlignment="1">
      <alignment vertical="center" wrapText="1"/>
    </xf>
    <xf numFmtId="0" fontId="2" fillId="2" borderId="66" xfId="25" applyFont="1" applyFill="1" applyBorder="1"/>
    <xf numFmtId="0" fontId="2" fillId="0" borderId="89" xfId="25" applyFont="1" applyFill="1" applyBorder="1" applyAlignment="1">
      <alignment horizontal="center" vertical="center"/>
    </xf>
    <xf numFmtId="0" fontId="49" fillId="0" borderId="15" xfId="25" applyFont="1" applyBorder="1" applyAlignment="1">
      <alignment vertical="top"/>
    </xf>
    <xf numFmtId="0" fontId="2" fillId="0" borderId="0" xfId="25" applyFont="1" applyBorder="1" applyAlignment="1">
      <alignment vertical="center"/>
    </xf>
    <xf numFmtId="0" fontId="2" fillId="0" borderId="0" xfId="25" applyFont="1" applyBorder="1" applyAlignment="1">
      <alignment vertical="top"/>
    </xf>
    <xf numFmtId="0" fontId="2" fillId="0" borderId="0" xfId="25" applyFont="1" applyBorder="1" applyAlignment="1">
      <alignment vertical="top" wrapText="1"/>
    </xf>
    <xf numFmtId="0" fontId="2" fillId="0" borderId="66" xfId="25" applyFont="1" applyBorder="1" applyAlignment="1">
      <alignment vertical="top" wrapText="1"/>
    </xf>
    <xf numFmtId="0" fontId="2" fillId="0" borderId="0" xfId="0" applyFont="1" applyFill="1" applyBorder="1" applyAlignment="1">
      <alignment vertical="center"/>
    </xf>
    <xf numFmtId="10" fontId="6" fillId="2" borderId="0" xfId="25" applyNumberFormat="1" applyFont="1" applyFill="1" applyBorder="1" applyAlignment="1">
      <alignment vertical="center"/>
    </xf>
    <xf numFmtId="0" fontId="6" fillId="2" borderId="0" xfId="25" applyFont="1" applyFill="1" applyBorder="1" applyAlignment="1">
      <alignment horizontal="center" vertical="center"/>
    </xf>
    <xf numFmtId="0" fontId="2" fillId="0" borderId="0" xfId="25" applyFont="1" applyBorder="1"/>
    <xf numFmtId="0" fontId="2" fillId="0" borderId="48" xfId="25" applyFont="1" applyBorder="1" applyAlignment="1">
      <alignment vertical="top"/>
    </xf>
    <xf numFmtId="0" fontId="49" fillId="0" borderId="87" xfId="25" applyFont="1" applyBorder="1" applyAlignment="1">
      <alignment vertical="top"/>
    </xf>
    <xf numFmtId="0" fontId="2" fillId="0" borderId="48" xfId="25" applyFont="1" applyBorder="1" applyAlignment="1">
      <alignment vertical="center"/>
    </xf>
    <xf numFmtId="10" fontId="7" fillId="2" borderId="48" xfId="25" applyNumberFormat="1" applyFont="1" applyFill="1" applyBorder="1" applyAlignment="1">
      <alignment vertical="center"/>
    </xf>
    <xf numFmtId="0" fontId="50" fillId="2" borderId="48" xfId="25" applyFont="1" applyFill="1" applyBorder="1" applyAlignment="1"/>
    <xf numFmtId="0" fontId="51" fillId="0" borderId="48" xfId="25" applyFont="1" applyBorder="1" applyAlignment="1">
      <alignment vertical="center"/>
    </xf>
    <xf numFmtId="0" fontId="52" fillId="0" borderId="48" xfId="25" applyFont="1" applyBorder="1"/>
    <xf numFmtId="0" fontId="50" fillId="2" borderId="65" xfId="25" applyFont="1" applyFill="1" applyBorder="1" applyAlignment="1"/>
    <xf numFmtId="0" fontId="50" fillId="2" borderId="90" xfId="25" applyFont="1" applyFill="1" applyBorder="1" applyAlignment="1"/>
    <xf numFmtId="0" fontId="50" fillId="2" borderId="59" xfId="25" applyFont="1" applyFill="1" applyBorder="1" applyAlignment="1"/>
    <xf numFmtId="0" fontId="50" fillId="2" borderId="59" xfId="25" applyFont="1" applyFill="1" applyBorder="1" applyAlignment="1">
      <alignment horizontal="center" vertical="center"/>
    </xf>
    <xf numFmtId="0" fontId="7" fillId="0" borderId="91" xfId="25" applyFont="1" applyBorder="1" applyAlignment="1">
      <alignment vertical="center"/>
    </xf>
    <xf numFmtId="0" fontId="2" fillId="0" borderId="0" xfId="25" applyFont="1" applyFill="1"/>
    <xf numFmtId="0" fontId="50" fillId="0" borderId="0" xfId="0" applyFont="1" applyFill="1" applyBorder="1" applyAlignment="1">
      <alignment horizontal="left" vertical="center"/>
    </xf>
    <xf numFmtId="0" fontId="2" fillId="0" borderId="0" xfId="25" applyFont="1" applyFill="1" applyBorder="1"/>
    <xf numFmtId="0" fontId="2" fillId="0" borderId="65" xfId="25" applyFont="1" applyFill="1" applyBorder="1"/>
    <xf numFmtId="0" fontId="2" fillId="0" borderId="60" xfId="25" applyFont="1" applyFill="1" applyBorder="1"/>
    <xf numFmtId="0" fontId="8" fillId="0" borderId="0" xfId="25" applyFont="1" applyFill="1"/>
    <xf numFmtId="0" fontId="2" fillId="0" borderId="0" xfId="25" applyFont="1" applyFill="1" applyAlignment="1">
      <alignment vertical="center"/>
    </xf>
    <xf numFmtId="0" fontId="2" fillId="0" borderId="60" xfId="25" applyFont="1" applyFill="1" applyBorder="1" applyAlignment="1">
      <alignment vertical="center"/>
    </xf>
    <xf numFmtId="0" fontId="8" fillId="0" borderId="0" xfId="25" applyFont="1" applyFill="1" applyAlignment="1">
      <alignment vertical="center"/>
    </xf>
    <xf numFmtId="0" fontId="54" fillId="0" borderId="0" xfId="0" applyFont="1" applyFill="1" applyBorder="1" applyAlignment="1">
      <alignment vertical="top" wrapText="1"/>
    </xf>
    <xf numFmtId="0" fontId="6" fillId="0" borderId="0" xfId="0" applyFont="1" applyFill="1" applyBorder="1" applyAlignment="1">
      <alignment vertical="top"/>
    </xf>
    <xf numFmtId="0" fontId="2" fillId="0" borderId="64" xfId="0" applyFont="1" applyFill="1" applyBorder="1" applyAlignment="1">
      <alignment vertical="top"/>
    </xf>
    <xf numFmtId="0" fontId="2" fillId="0" borderId="64" xfId="0" applyFont="1" applyFill="1" applyBorder="1" applyAlignment="1">
      <alignment vertical="top" wrapText="1"/>
    </xf>
    <xf numFmtId="0" fontId="2" fillId="0" borderId="88" xfId="0" applyFont="1" applyFill="1" applyBorder="1" applyAlignment="1">
      <alignment vertical="center"/>
    </xf>
    <xf numFmtId="0" fontId="54" fillId="0" borderId="15" xfId="0" applyFont="1" applyFill="1" applyBorder="1" applyAlignment="1">
      <alignment vertical="top" wrapText="1"/>
    </xf>
    <xf numFmtId="0" fontId="2" fillId="0" borderId="0" xfId="0" quotePrefix="1" applyFont="1" applyFill="1" applyBorder="1" applyAlignment="1">
      <alignment vertical="center" wrapText="1"/>
    </xf>
    <xf numFmtId="0" fontId="2" fillId="0" borderId="66" xfId="0" quotePrefix="1" applyFont="1" applyFill="1" applyBorder="1" applyAlignment="1">
      <alignment vertical="center" wrapText="1"/>
    </xf>
    <xf numFmtId="0" fontId="2" fillId="0" borderId="58" xfId="25" applyFont="1" applyFill="1" applyBorder="1" applyAlignment="1">
      <alignment horizontal="center" vertical="center"/>
    </xf>
    <xf numFmtId="0" fontId="8" fillId="0" borderId="15" xfId="25" applyFont="1" applyFill="1" applyBorder="1" applyAlignment="1">
      <alignment vertical="center"/>
    </xf>
    <xf numFmtId="0" fontId="2" fillId="0" borderId="66" xfId="0" quotePrefix="1" applyFont="1" applyFill="1" applyBorder="1" applyAlignment="1">
      <alignment horizontal="left" vertical="top" wrapText="1"/>
    </xf>
    <xf numFmtId="0" fontId="50" fillId="0" borderId="0" xfId="25" quotePrefix="1" applyFont="1" applyFill="1" applyBorder="1" applyAlignment="1">
      <alignment vertical="center"/>
    </xf>
    <xf numFmtId="0" fontId="8" fillId="0" borderId="0" xfId="25" applyFont="1" applyFill="1" applyBorder="1" applyAlignment="1">
      <alignment vertical="center"/>
    </xf>
    <xf numFmtId="0" fontId="7" fillId="29" borderId="4" xfId="0" applyFont="1" applyFill="1" applyBorder="1" applyAlignment="1">
      <alignment vertical="center"/>
    </xf>
    <xf numFmtId="0" fontId="7" fillId="29" borderId="34" xfId="0" applyFont="1" applyFill="1" applyBorder="1" applyAlignment="1">
      <alignment vertical="center"/>
    </xf>
    <xf numFmtId="0" fontId="7" fillId="29" borderId="30" xfId="0" applyFont="1" applyFill="1" applyBorder="1" applyAlignment="1">
      <alignment vertical="center"/>
    </xf>
    <xf numFmtId="0" fontId="6" fillId="0" borderId="15" xfId="0" applyFont="1" applyFill="1" applyBorder="1" applyAlignment="1">
      <alignment vertical="top"/>
    </xf>
    <xf numFmtId="0" fontId="2" fillId="0" borderId="0" xfId="0" quotePrefix="1" applyFont="1" applyFill="1" applyBorder="1" applyAlignment="1">
      <alignment horizontal="left" vertical="center" wrapText="1"/>
    </xf>
    <xf numFmtId="0" fontId="54" fillId="0" borderId="87" xfId="0" applyFont="1" applyFill="1" applyBorder="1" applyAlignment="1">
      <alignment wrapText="1"/>
    </xf>
    <xf numFmtId="0" fontId="2" fillId="0" borderId="15" xfId="0" quotePrefix="1" applyFont="1" applyFill="1" applyBorder="1" applyAlignment="1">
      <alignment vertical="center" wrapText="1"/>
    </xf>
    <xf numFmtId="0" fontId="2" fillId="0" borderId="87" xfId="0" quotePrefix="1" applyFont="1" applyFill="1" applyBorder="1" applyAlignment="1">
      <alignment vertical="center" wrapText="1"/>
    </xf>
    <xf numFmtId="0" fontId="2" fillId="0" borderId="48" xfId="0" quotePrefix="1" applyFont="1" applyFill="1" applyBorder="1" applyAlignment="1">
      <alignment vertical="center" wrapText="1"/>
    </xf>
    <xf numFmtId="0" fontId="2" fillId="0" borderId="65" xfId="0" applyFont="1" applyFill="1" applyBorder="1" applyAlignment="1">
      <alignment vertical="center"/>
    </xf>
    <xf numFmtId="0" fontId="54" fillId="0" borderId="87" xfId="0" applyFont="1" applyFill="1" applyBorder="1" applyAlignment="1">
      <alignment vertical="top" wrapText="1"/>
    </xf>
    <xf numFmtId="0" fontId="2" fillId="2" borderId="61" xfId="25" applyFont="1" applyFill="1" applyBorder="1" applyAlignment="1">
      <alignment horizontal="center"/>
    </xf>
    <xf numFmtId="0" fontId="8" fillId="0" borderId="62" xfId="25" applyFont="1" applyBorder="1"/>
    <xf numFmtId="0" fontId="2" fillId="2" borderId="62" xfId="25" applyFont="1" applyFill="1" applyBorder="1"/>
    <xf numFmtId="0" fontId="2" fillId="2" borderId="63" xfId="25" applyFont="1" applyFill="1" applyBorder="1"/>
    <xf numFmtId="0" fontId="2" fillId="2" borderId="0" xfId="25" applyFont="1" applyFill="1" applyAlignment="1">
      <alignment horizontal="center"/>
    </xf>
    <xf numFmtId="0" fontId="12" fillId="2" borderId="0" xfId="0" applyFont="1" applyFill="1"/>
    <xf numFmtId="0" fontId="12" fillId="2" borderId="0" xfId="0" applyFont="1" applyFill="1" applyAlignment="1">
      <alignment horizontal="center"/>
    </xf>
    <xf numFmtId="0" fontId="44" fillId="0" borderId="0" xfId="0" applyFont="1"/>
    <xf numFmtId="1" fontId="12" fillId="0" borderId="0" xfId="0" applyNumberFormat="1" applyFont="1" applyAlignment="1">
      <alignment horizontal="center"/>
    </xf>
    <xf numFmtId="0" fontId="44" fillId="0" borderId="0" xfId="0" applyNumberFormat="1" applyFont="1" applyFill="1" applyBorder="1" applyAlignment="1">
      <alignment horizontal="center" vertical="center" wrapText="1"/>
    </xf>
    <xf numFmtId="0" fontId="12" fillId="0" borderId="0" xfId="0" applyFont="1"/>
    <xf numFmtId="0" fontId="57" fillId="2" borderId="0" xfId="0" applyFont="1" applyFill="1" applyBorder="1" applyAlignment="1">
      <alignment vertical="center" wrapText="1"/>
    </xf>
    <xf numFmtId="0" fontId="33" fillId="0" borderId="0" xfId="0" applyFont="1"/>
    <xf numFmtId="0" fontId="58" fillId="0" borderId="0" xfId="0" applyFont="1" applyFill="1" applyBorder="1" applyAlignment="1">
      <alignment horizontal="center" vertical="center"/>
    </xf>
    <xf numFmtId="1" fontId="24" fillId="30" borderId="0" xfId="0" applyNumberFormat="1" applyFont="1" applyFill="1" applyBorder="1" applyAlignment="1">
      <alignment horizontal="center" vertical="center" wrapText="1"/>
    </xf>
    <xf numFmtId="0" fontId="59" fillId="2" borderId="0" xfId="0" applyFont="1" applyFill="1" applyAlignment="1">
      <alignment vertical="center"/>
    </xf>
    <xf numFmtId="0" fontId="12" fillId="2" borderId="0" xfId="0" applyFont="1" applyFill="1" applyAlignment="1">
      <alignment vertical="center"/>
    </xf>
    <xf numFmtId="164" fontId="24" fillId="2" borderId="5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0" xfId="26" applyFont="1" applyFill="1" applyBorder="1" applyAlignment="1" applyProtection="1">
      <alignment horizontal="left" vertical="center"/>
      <protection locked="0"/>
    </xf>
    <xf numFmtId="0" fontId="3" fillId="0" borderId="0" xfId="26" applyFont="1" applyAlignment="1" applyProtection="1">
      <alignment vertical="center"/>
      <protection locked="0"/>
    </xf>
    <xf numFmtId="0" fontId="3" fillId="0" borderId="0" xfId="26" applyFont="1" applyAlignment="1" applyProtection="1">
      <alignment horizontal="center" vertical="center"/>
      <protection locked="0"/>
    </xf>
    <xf numFmtId="0" fontId="32" fillId="0" borderId="0" xfId="26" applyFont="1" applyAlignment="1" applyProtection="1">
      <alignment vertical="center"/>
      <protection locked="0"/>
    </xf>
    <xf numFmtId="0" fontId="3" fillId="0" borderId="0" xfId="26" applyFont="1" applyAlignment="1" applyProtection="1">
      <alignment horizontal="center" vertical="center"/>
    </xf>
    <xf numFmtId="0" fontId="3" fillId="0" borderId="0" xfId="26" applyFont="1" applyAlignment="1" applyProtection="1">
      <alignment vertical="center"/>
    </xf>
    <xf numFmtId="165" fontId="3" fillId="0" borderId="0" xfId="26" applyNumberFormat="1" applyFont="1" applyAlignment="1" applyProtection="1">
      <alignment horizontal="center" vertical="center"/>
    </xf>
    <xf numFmtId="0" fontId="3" fillId="2" borderId="0" xfId="26" applyFont="1" applyFill="1" applyAlignment="1" applyProtection="1">
      <alignment vertical="center"/>
      <protection locked="0"/>
    </xf>
    <xf numFmtId="0" fontId="3" fillId="2" borderId="0" xfId="26" applyFont="1" applyFill="1" applyBorder="1" applyAlignment="1" applyProtection="1">
      <alignment vertical="center"/>
      <protection locked="0"/>
    </xf>
    <xf numFmtId="164" fontId="3" fillId="0" borderId="0" xfId="26" applyNumberFormat="1" applyFont="1" applyAlignment="1" applyProtection="1">
      <alignment horizontal="center" vertical="center"/>
    </xf>
    <xf numFmtId="0" fontId="3" fillId="0" borderId="0" xfId="15" applyNumberFormat="1" applyFont="1" applyAlignment="1" applyProtection="1">
      <alignment vertical="center"/>
    </xf>
    <xf numFmtId="0" fontId="3" fillId="0" borderId="0" xfId="26" applyNumberFormat="1" applyFont="1" applyAlignment="1" applyProtection="1">
      <alignment horizontal="center" vertical="center"/>
    </xf>
    <xf numFmtId="165" fontId="3" fillId="0" borderId="0" xfId="15" applyNumberFormat="1" applyFont="1" applyAlignment="1" applyProtection="1">
      <alignment horizontal="center" vertical="center"/>
      <protection locked="0"/>
    </xf>
    <xf numFmtId="9" fontId="3" fillId="0" borderId="0" xfId="15" applyFont="1" applyAlignment="1" applyProtection="1">
      <alignment vertical="center"/>
      <protection locked="0"/>
    </xf>
    <xf numFmtId="0" fontId="10" fillId="31" borderId="92" xfId="27" applyFont="1" applyFill="1" applyBorder="1" applyAlignment="1" applyProtection="1">
      <alignment horizontal="center" vertical="center" wrapText="1"/>
      <protection locked="0"/>
    </xf>
    <xf numFmtId="0" fontId="33" fillId="32" borderId="93" xfId="27" applyFont="1" applyFill="1" applyBorder="1" applyAlignment="1" applyProtection="1">
      <alignment horizontal="center" vertical="center" wrapText="1"/>
      <protection locked="0"/>
    </xf>
    <xf numFmtId="0" fontId="3" fillId="32" borderId="0" xfId="26" applyFont="1" applyFill="1" applyBorder="1" applyAlignment="1" applyProtection="1">
      <alignment horizontal="center" vertical="center"/>
    </xf>
    <xf numFmtId="164" fontId="3" fillId="32" borderId="0" xfId="26" applyNumberFormat="1" applyFont="1" applyFill="1" applyAlignment="1" applyProtection="1">
      <alignment horizontal="center" vertical="center"/>
    </xf>
    <xf numFmtId="165" fontId="33" fillId="32" borderId="94" xfId="27" applyNumberFormat="1" applyFont="1" applyFill="1" applyBorder="1" applyAlignment="1" applyProtection="1">
      <alignment horizontal="center" vertical="center" wrapText="1"/>
    </xf>
    <xf numFmtId="164" fontId="3" fillId="13" borderId="0" xfId="26" applyNumberFormat="1" applyFont="1" applyFill="1" applyBorder="1" applyAlignment="1" applyProtection="1">
      <alignment vertical="center"/>
    </xf>
    <xf numFmtId="0" fontId="3" fillId="13" borderId="0" xfId="26" applyFont="1" applyFill="1" applyBorder="1" applyAlignment="1" applyProtection="1">
      <alignment vertical="center"/>
    </xf>
    <xf numFmtId="0" fontId="3" fillId="13" borderId="0" xfId="26" applyFont="1" applyFill="1" applyBorder="1" applyAlignment="1" applyProtection="1">
      <alignment vertical="center"/>
      <protection locked="0"/>
    </xf>
    <xf numFmtId="0" fontId="63" fillId="13" borderId="0" xfId="26" applyNumberFormat="1" applyFont="1" applyFill="1" applyAlignment="1" applyProtection="1">
      <alignment horizontal="right" vertical="center"/>
      <protection locked="0"/>
    </xf>
    <xf numFmtId="0" fontId="64" fillId="0" borderId="0" xfId="0" applyFont="1" applyAlignment="1">
      <alignment horizontal="left" vertical="center"/>
    </xf>
    <xf numFmtId="164" fontId="33" fillId="0" borderId="17" xfId="27" applyNumberFormat="1" applyFont="1" applyFill="1" applyBorder="1" applyAlignment="1" applyProtection="1">
      <alignment horizontal="center" vertical="center"/>
      <protection locked="0"/>
    </xf>
    <xf numFmtId="9" fontId="50" fillId="0" borderId="17" xfId="15" applyNumberFormat="1" applyFont="1" applyFill="1" applyBorder="1" applyAlignment="1" applyProtection="1">
      <alignment horizontal="center" vertical="center"/>
    </xf>
    <xf numFmtId="9" fontId="3" fillId="13" borderId="0" xfId="26" applyNumberFormat="1" applyFont="1" applyFill="1" applyBorder="1" applyAlignment="1" applyProtection="1">
      <alignment horizontal="center" vertical="center"/>
    </xf>
    <xf numFmtId="9" fontId="19" fillId="13" borderId="0" xfId="16" applyNumberFormat="1" applyFont="1" applyFill="1" applyAlignment="1" applyProtection="1">
      <alignment horizontal="center" vertical="center"/>
    </xf>
    <xf numFmtId="9" fontId="8" fillId="0" borderId="17" xfId="15" applyNumberFormat="1" applyFont="1" applyFill="1" applyBorder="1" applyAlignment="1" applyProtection="1">
      <alignment horizontal="center" vertical="center"/>
    </xf>
    <xf numFmtId="0" fontId="19" fillId="13" borderId="0" xfId="16" applyFont="1" applyFill="1" applyAlignment="1" applyProtection="1">
      <alignment horizontal="right" vertical="center"/>
    </xf>
    <xf numFmtId="9" fontId="19" fillId="13" borderId="0" xfId="15" applyFont="1" applyFill="1" applyAlignment="1" applyProtection="1">
      <alignment horizontal="right" vertical="center"/>
    </xf>
    <xf numFmtId="0" fontId="19" fillId="13" borderId="0" xfId="16" applyFont="1" applyFill="1" applyAlignment="1" applyProtection="1">
      <alignment horizontal="right" vertical="center"/>
      <protection locked="0"/>
    </xf>
    <xf numFmtId="0" fontId="3" fillId="0" borderId="0" xfId="26" applyFont="1" applyFill="1" applyBorder="1" applyAlignment="1" applyProtection="1">
      <alignment vertical="center"/>
      <protection locked="0"/>
    </xf>
    <xf numFmtId="0" fontId="32" fillId="0" borderId="0" xfId="26" applyFont="1" applyFill="1" applyBorder="1" applyAlignment="1" applyProtection="1">
      <alignment horizontal="left" vertical="center"/>
      <protection locked="0"/>
    </xf>
    <xf numFmtId="165" fontId="65" fillId="0" borderId="95" xfId="28" applyNumberFormat="1" applyFont="1" applyFill="1" applyBorder="1" applyAlignment="1" applyProtection="1">
      <alignment horizontal="center" vertical="center"/>
      <protection locked="0"/>
    </xf>
    <xf numFmtId="165" fontId="38" fillId="0" borderId="95" xfId="28" applyNumberFormat="1" applyFont="1" applyFill="1" applyBorder="1" applyAlignment="1" applyProtection="1">
      <alignment horizontal="center" vertical="center"/>
      <protection locked="0"/>
    </xf>
    <xf numFmtId="0" fontId="3" fillId="0" borderId="0" xfId="26" applyFont="1" applyFill="1" applyBorder="1" applyAlignment="1" applyProtection="1">
      <alignment horizontal="center" vertical="center"/>
    </xf>
    <xf numFmtId="0" fontId="3" fillId="0" borderId="0" xfId="26" applyFont="1" applyFill="1" applyBorder="1" applyAlignment="1" applyProtection="1">
      <alignment vertical="center"/>
    </xf>
    <xf numFmtId="0" fontId="3" fillId="0" borderId="0" xfId="26" applyFont="1" applyFill="1" applyBorder="1" applyAlignment="1" applyProtection="1">
      <alignment horizontal="center" vertical="center"/>
      <protection locked="0"/>
    </xf>
    <xf numFmtId="0" fontId="3" fillId="0" borderId="3" xfId="26" applyFont="1" applyBorder="1" applyAlignment="1" applyProtection="1">
      <alignment horizontal="center" vertical="center"/>
      <protection locked="0"/>
    </xf>
    <xf numFmtId="0" fontId="3" fillId="0" borderId="3" xfId="26" applyFont="1" applyBorder="1" applyAlignment="1" applyProtection="1">
      <alignment horizontal="right" vertical="center"/>
      <protection locked="0"/>
    </xf>
    <xf numFmtId="164" fontId="38" fillId="24" borderId="3" xfId="27" applyNumberFormat="1" applyFont="1" applyFill="1" applyBorder="1" applyAlignment="1" applyProtection="1">
      <alignment horizontal="center" vertical="center"/>
      <protection locked="0"/>
    </xf>
    <xf numFmtId="0" fontId="66" fillId="0" borderId="0" xfId="26" applyFont="1" applyAlignment="1" applyProtection="1">
      <alignment horizontal="left" vertical="center"/>
      <protection locked="0"/>
    </xf>
    <xf numFmtId="14" fontId="11" fillId="0" borderId="0" xfId="26" applyNumberFormat="1" applyFont="1" applyBorder="1" applyAlignment="1" applyProtection="1">
      <alignment horizontal="left" vertical="center"/>
      <protection locked="0"/>
    </xf>
    <xf numFmtId="164" fontId="38" fillId="24" borderId="7" xfId="27" applyNumberFormat="1" applyFont="1" applyFill="1" applyBorder="1" applyAlignment="1" applyProtection="1">
      <alignment horizontal="center" vertical="center"/>
    </xf>
    <xf numFmtId="0" fontId="67" fillId="13" borderId="0" xfId="26" applyFont="1" applyFill="1" applyAlignment="1" applyProtection="1">
      <alignment horizontal="center" vertical="center"/>
    </xf>
    <xf numFmtId="0" fontId="67" fillId="13" borderId="0" xfId="26" applyFont="1" applyFill="1" applyAlignment="1" applyProtection="1">
      <alignment horizontal="right" vertical="center"/>
    </xf>
    <xf numFmtId="165" fontId="67" fillId="13" borderId="0" xfId="26" applyNumberFormat="1" applyFont="1" applyFill="1" applyAlignment="1" applyProtection="1">
      <alignment horizontal="center" vertical="center"/>
    </xf>
    <xf numFmtId="14" fontId="68" fillId="0" borderId="0" xfId="26" applyNumberFormat="1" applyFont="1" applyFill="1" applyAlignment="1" applyProtection="1">
      <alignment vertical="center"/>
      <protection locked="0"/>
    </xf>
    <xf numFmtId="14" fontId="66" fillId="0" borderId="0" xfId="26" applyNumberFormat="1" applyFont="1" applyFill="1" applyAlignment="1" applyProtection="1">
      <alignment vertical="center"/>
      <protection locked="0"/>
    </xf>
    <xf numFmtId="0" fontId="10" fillId="33" borderId="96" xfId="27" applyFont="1" applyFill="1" applyBorder="1" applyAlignment="1" applyProtection="1">
      <alignment horizontal="left" vertical="center" wrapText="1"/>
      <protection locked="0"/>
    </xf>
    <xf numFmtId="0" fontId="10" fillId="33" borderId="97" xfId="27" applyFont="1" applyFill="1" applyBorder="1" applyAlignment="1" applyProtection="1">
      <alignment horizontal="center" vertical="center" wrapText="1"/>
      <protection locked="0"/>
    </xf>
    <xf numFmtId="0" fontId="11" fillId="33" borderId="97" xfId="26" applyFont="1" applyFill="1" applyBorder="1" applyAlignment="1" applyProtection="1">
      <alignment horizontal="center" vertical="center" textRotation="90" wrapText="1"/>
    </xf>
    <xf numFmtId="165" fontId="63" fillId="33" borderId="98" xfId="27" applyNumberFormat="1" applyFont="1" applyFill="1" applyBorder="1" applyAlignment="1" applyProtection="1">
      <alignment horizontal="center" vertical="center" wrapText="1"/>
    </xf>
    <xf numFmtId="0" fontId="11" fillId="18" borderId="97" xfId="26" applyFont="1" applyFill="1" applyBorder="1" applyAlignment="1" applyProtection="1">
      <alignment horizontal="center" vertical="center" textRotation="90" wrapText="1"/>
    </xf>
    <xf numFmtId="0" fontId="70" fillId="0" borderId="0" xfId="26" applyFont="1" applyFill="1" applyBorder="1" applyAlignment="1" applyProtection="1">
      <alignment vertical="center" wrapText="1"/>
      <protection locked="0"/>
    </xf>
    <xf numFmtId="0" fontId="9" fillId="34" borderId="54" xfId="26" applyNumberFormat="1" applyFont="1" applyFill="1" applyBorder="1" applyAlignment="1" applyProtection="1">
      <alignment horizontal="left" vertical="center"/>
      <protection locked="0"/>
    </xf>
    <xf numFmtId="0" fontId="9" fillId="34" borderId="54" xfId="0" applyFont="1" applyFill="1" applyBorder="1" applyAlignment="1">
      <alignment horizontal="left" vertical="center" wrapText="1" indent="1"/>
    </xf>
    <xf numFmtId="0" fontId="9" fillId="34" borderId="54" xfId="26" applyFont="1" applyFill="1" applyBorder="1" applyAlignment="1" applyProtection="1">
      <alignment horizontal="center" vertical="center"/>
      <protection locked="0"/>
    </xf>
    <xf numFmtId="0" fontId="9" fillId="34" borderId="54" xfId="26" applyFont="1" applyFill="1" applyBorder="1" applyAlignment="1" applyProtection="1">
      <alignment vertical="center"/>
      <protection locked="0"/>
    </xf>
    <xf numFmtId="1" fontId="10" fillId="34" borderId="54" xfId="26" applyNumberFormat="1" applyFont="1" applyFill="1" applyBorder="1" applyAlignment="1" applyProtection="1">
      <alignment horizontal="center" vertical="center"/>
    </xf>
    <xf numFmtId="164" fontId="10" fillId="34" borderId="54" xfId="26" applyNumberFormat="1" applyFont="1" applyFill="1" applyBorder="1" applyAlignment="1" applyProtection="1">
      <alignment horizontal="center" vertical="center"/>
    </xf>
    <xf numFmtId="164" fontId="10" fillId="34" borderId="54" xfId="26" applyNumberFormat="1" applyFont="1" applyFill="1" applyBorder="1" applyAlignment="1" applyProtection="1">
      <alignment horizontal="center" vertical="center"/>
      <protection locked="0"/>
    </xf>
    <xf numFmtId="9" fontId="10" fillId="34" borderId="54" xfId="29" applyFont="1" applyFill="1" applyBorder="1" applyAlignment="1" applyProtection="1">
      <alignment horizontal="center" vertical="center"/>
    </xf>
    <xf numFmtId="1" fontId="10" fillId="10" borderId="54" xfId="26" applyNumberFormat="1" applyFont="1" applyFill="1" applyBorder="1" applyAlignment="1" applyProtection="1">
      <alignment horizontal="center" vertical="center"/>
    </xf>
    <xf numFmtId="1" fontId="10" fillId="10" borderId="54" xfId="29" applyNumberFormat="1" applyFont="1" applyFill="1" applyBorder="1" applyAlignment="1" applyProtection="1">
      <alignment horizontal="center" vertical="center"/>
    </xf>
    <xf numFmtId="9" fontId="10" fillId="10" borderId="54" xfId="29" applyFont="1" applyFill="1" applyBorder="1" applyAlignment="1" applyProtection="1">
      <alignment horizontal="center" vertical="center"/>
    </xf>
    <xf numFmtId="0" fontId="24" fillId="0" borderId="54" xfId="0" applyFont="1" applyFill="1" applyBorder="1" applyAlignment="1" applyProtection="1">
      <alignment horizontal="center" vertical="center" wrapText="1"/>
    </xf>
    <xf numFmtId="1" fontId="11" fillId="10" borderId="54" xfId="26" applyNumberFormat="1" applyFont="1" applyFill="1" applyBorder="1" applyAlignment="1" applyProtection="1">
      <alignment horizontal="center" vertical="center"/>
      <protection locked="0"/>
    </xf>
    <xf numFmtId="9" fontId="10" fillId="34" borderId="54" xfId="29" applyNumberFormat="1" applyFont="1" applyFill="1" applyBorder="1" applyAlignment="1" applyProtection="1">
      <alignment horizontal="center" vertical="center"/>
    </xf>
    <xf numFmtId="1" fontId="34" fillId="10" borderId="54" xfId="26" applyNumberFormat="1" applyFont="1" applyFill="1" applyBorder="1" applyAlignment="1" applyProtection="1">
      <alignment horizontal="center" vertical="center"/>
    </xf>
    <xf numFmtId="9" fontId="34" fillId="10" borderId="54" xfId="29" applyFont="1" applyFill="1" applyBorder="1" applyAlignment="1" applyProtection="1">
      <alignment horizontal="center" vertical="center"/>
    </xf>
    <xf numFmtId="0" fontId="25" fillId="0" borderId="0" xfId="26" applyFont="1" applyAlignment="1" applyProtection="1">
      <alignment vertical="center"/>
      <protection locked="0"/>
    </xf>
    <xf numFmtId="0" fontId="71" fillId="12" borderId="100" xfId="26" applyFont="1" applyFill="1" applyBorder="1" applyAlignment="1" applyProtection="1">
      <alignment vertical="center"/>
      <protection locked="0"/>
    </xf>
    <xf numFmtId="0" fontId="71" fillId="0" borderId="100" xfId="26" applyFont="1" applyFill="1" applyBorder="1" applyAlignment="1" applyProtection="1">
      <alignment vertical="center"/>
      <protection locked="0"/>
    </xf>
    <xf numFmtId="0" fontId="71" fillId="0" borderId="102" xfId="26" applyFont="1" applyFill="1" applyBorder="1" applyAlignment="1" applyProtection="1">
      <alignment vertical="center"/>
      <protection locked="0"/>
    </xf>
    <xf numFmtId="0" fontId="71" fillId="0" borderId="22" xfId="26" applyFont="1" applyFill="1" applyBorder="1" applyAlignment="1" applyProtection="1">
      <alignment vertical="center"/>
      <protection locked="0"/>
    </xf>
    <xf numFmtId="0" fontId="71" fillId="0" borderId="0" xfId="26" applyFont="1" applyFill="1" applyBorder="1" applyAlignment="1" applyProtection="1">
      <alignment vertical="center"/>
      <protection locked="0"/>
    </xf>
    <xf numFmtId="0" fontId="10" fillId="31" borderId="54" xfId="26" applyNumberFormat="1" applyFont="1" applyFill="1" applyBorder="1" applyAlignment="1" applyProtection="1">
      <alignment horizontal="left" vertical="center"/>
      <protection locked="0"/>
    </xf>
    <xf numFmtId="0" fontId="10" fillId="31" borderId="54" xfId="0" applyFont="1" applyFill="1" applyBorder="1" applyAlignment="1">
      <alignment horizontal="left" vertical="center" wrapText="1" indent="2"/>
    </xf>
    <xf numFmtId="9" fontId="10" fillId="31" borderId="54" xfId="28" applyFont="1" applyFill="1" applyBorder="1" applyAlignment="1" applyProtection="1">
      <alignment horizontal="center" vertical="center"/>
      <protection locked="0"/>
    </xf>
    <xf numFmtId="9" fontId="10" fillId="31" borderId="54" xfId="28" applyFont="1" applyFill="1" applyBorder="1" applyAlignment="1" applyProtection="1">
      <alignment horizontal="left" vertical="center"/>
      <protection locked="0"/>
    </xf>
    <xf numFmtId="1" fontId="10" fillId="31" borderId="54" xfId="27" applyNumberFormat="1" applyFont="1" applyFill="1" applyBorder="1" applyAlignment="1" applyProtection="1">
      <alignment horizontal="center" vertical="center"/>
      <protection locked="0"/>
    </xf>
    <xf numFmtId="164" fontId="10" fillId="31" borderId="54" xfId="26" applyNumberFormat="1" applyFont="1" applyFill="1" applyBorder="1" applyAlignment="1" applyProtection="1">
      <alignment horizontal="center" vertical="center"/>
    </xf>
    <xf numFmtId="1" fontId="33" fillId="11" borderId="54" xfId="26" applyNumberFormat="1" applyFont="1" applyFill="1" applyBorder="1" applyAlignment="1" applyProtection="1">
      <alignment horizontal="center" vertical="center"/>
    </xf>
    <xf numFmtId="1" fontId="33" fillId="11" borderId="54" xfId="29" applyNumberFormat="1" applyFont="1" applyFill="1" applyBorder="1" applyAlignment="1" applyProtection="1">
      <alignment horizontal="center" vertical="center"/>
    </xf>
    <xf numFmtId="1" fontId="11" fillId="20" borderId="54" xfId="26" applyNumberFormat="1" applyFont="1" applyFill="1" applyBorder="1" applyAlignment="1" applyProtection="1">
      <alignment horizontal="center" vertical="center"/>
    </xf>
    <xf numFmtId="9" fontId="11" fillId="20" borderId="54" xfId="29" applyFont="1" applyFill="1" applyBorder="1" applyAlignment="1" applyProtection="1">
      <alignment horizontal="center" vertical="center"/>
    </xf>
    <xf numFmtId="9" fontId="33" fillId="11" borderId="54" xfId="29" applyFont="1" applyFill="1" applyBorder="1" applyAlignment="1" applyProtection="1">
      <alignment horizontal="center" vertical="center"/>
    </xf>
    <xf numFmtId="9" fontId="10" fillId="31" borderId="54" xfId="15" applyNumberFormat="1" applyFont="1" applyFill="1" applyBorder="1" applyAlignment="1" applyProtection="1">
      <alignment horizontal="center" vertical="center"/>
    </xf>
    <xf numFmtId="1" fontId="33" fillId="35" borderId="54" xfId="26" applyNumberFormat="1" applyFont="1" applyFill="1" applyBorder="1" applyAlignment="1" applyProtection="1">
      <alignment horizontal="center" vertical="center"/>
    </xf>
    <xf numFmtId="9" fontId="33" fillId="35" borderId="54" xfId="29" applyFont="1" applyFill="1" applyBorder="1" applyAlignment="1" applyProtection="1">
      <alignment horizontal="center" vertical="center"/>
    </xf>
    <xf numFmtId="0" fontId="65" fillId="2" borderId="100" xfId="26" applyFont="1" applyFill="1" applyBorder="1" applyAlignment="1" applyProtection="1">
      <alignment vertical="center"/>
      <protection locked="0"/>
    </xf>
    <xf numFmtId="0" fontId="65" fillId="2" borderId="102" xfId="26" applyFont="1" applyFill="1" applyBorder="1" applyAlignment="1" applyProtection="1">
      <alignment vertical="center"/>
      <protection locked="0"/>
    </xf>
    <xf numFmtId="0" fontId="65" fillId="2" borderId="22" xfId="26" applyFont="1" applyFill="1" applyBorder="1" applyAlignment="1" applyProtection="1">
      <alignment vertical="center"/>
      <protection locked="0"/>
    </xf>
    <xf numFmtId="0" fontId="65" fillId="0" borderId="0" xfId="26" applyFont="1" applyFill="1" applyBorder="1" applyAlignment="1" applyProtection="1">
      <alignment vertical="center"/>
      <protection locked="0"/>
    </xf>
    <xf numFmtId="0" fontId="11" fillId="32" borderId="54" xfId="26" applyNumberFormat="1" applyFont="1" applyFill="1" applyBorder="1" applyAlignment="1" applyProtection="1">
      <alignment horizontal="left" vertical="center"/>
      <protection locked="0"/>
    </xf>
    <xf numFmtId="0" fontId="32" fillId="32" borderId="54" xfId="0" applyFont="1" applyFill="1" applyBorder="1" applyAlignment="1">
      <alignment horizontal="left" vertical="center" wrapText="1" indent="3"/>
    </xf>
    <xf numFmtId="9" fontId="11" fillId="32" borderId="54" xfId="28" applyFont="1" applyFill="1" applyBorder="1" applyAlignment="1" applyProtection="1">
      <alignment horizontal="center" vertical="center"/>
      <protection locked="0"/>
    </xf>
    <xf numFmtId="9" fontId="11" fillId="32" borderId="54" xfId="28" applyFont="1" applyFill="1" applyBorder="1" applyAlignment="1" applyProtection="1">
      <alignment horizontal="left" vertical="center"/>
      <protection locked="0"/>
    </xf>
    <xf numFmtId="1" fontId="11" fillId="32" borderId="54" xfId="27" applyNumberFormat="1" applyFont="1" applyFill="1" applyBorder="1" applyAlignment="1" applyProtection="1">
      <alignment horizontal="center" vertical="center"/>
      <protection locked="0"/>
    </xf>
    <xf numFmtId="164" fontId="33" fillId="32" borderId="54" xfId="27" applyNumberFormat="1" applyFont="1" applyFill="1" applyBorder="1" applyAlignment="1" applyProtection="1">
      <alignment horizontal="center" vertical="center"/>
      <protection locked="0"/>
    </xf>
    <xf numFmtId="1" fontId="11" fillId="0" borderId="54" xfId="26" applyNumberFormat="1" applyFont="1" applyFill="1" applyBorder="1" applyAlignment="1" applyProtection="1">
      <alignment horizontal="center" vertical="center"/>
    </xf>
    <xf numFmtId="1" fontId="11" fillId="0" borderId="54" xfId="29" applyNumberFormat="1" applyFont="1" applyFill="1" applyBorder="1" applyAlignment="1" applyProtection="1">
      <alignment horizontal="center" vertical="center"/>
    </xf>
    <xf numFmtId="9" fontId="11" fillId="0" borderId="54" xfId="29" applyFont="1" applyFill="1" applyBorder="1" applyAlignment="1" applyProtection="1">
      <alignment horizontal="center" vertical="center"/>
    </xf>
    <xf numFmtId="9" fontId="11" fillId="32" borderId="54" xfId="15" applyNumberFormat="1" applyFont="1" applyFill="1" applyBorder="1" applyAlignment="1" applyProtection="1">
      <alignment horizontal="center" vertical="center"/>
    </xf>
    <xf numFmtId="1" fontId="11" fillId="35" borderId="54" xfId="26" applyNumberFormat="1" applyFont="1" applyFill="1" applyBorder="1" applyAlignment="1" applyProtection="1">
      <alignment horizontal="center" vertical="center"/>
    </xf>
    <xf numFmtId="9" fontId="11" fillId="35" borderId="54" xfId="29" applyFont="1" applyFill="1" applyBorder="1" applyAlignment="1" applyProtection="1">
      <alignment horizontal="center" vertical="center"/>
    </xf>
    <xf numFmtId="0" fontId="38" fillId="2" borderId="100" xfId="26" applyFont="1" applyFill="1" applyBorder="1" applyAlignment="1" applyProtection="1">
      <alignment vertical="center"/>
      <protection locked="0"/>
    </xf>
    <xf numFmtId="0" fontId="38" fillId="2" borderId="102" xfId="26" applyFont="1" applyFill="1" applyBorder="1" applyAlignment="1" applyProtection="1">
      <alignment vertical="center"/>
      <protection locked="0"/>
    </xf>
    <xf numFmtId="0" fontId="38" fillId="2" borderId="22" xfId="26" applyFont="1" applyFill="1" applyBorder="1" applyAlignment="1" applyProtection="1">
      <alignment vertical="center"/>
      <protection locked="0"/>
    </xf>
    <xf numFmtId="0" fontId="38" fillId="0" borderId="0" xfId="26" applyFont="1" applyFill="1" applyBorder="1" applyAlignment="1" applyProtection="1">
      <alignment vertical="center"/>
      <protection locked="0"/>
    </xf>
    <xf numFmtId="0" fontId="11" fillId="2" borderId="54" xfId="26" applyNumberFormat="1" applyFont="1" applyFill="1" applyBorder="1" applyAlignment="1" applyProtection="1">
      <alignment horizontal="left" vertical="center"/>
      <protection locked="0"/>
    </xf>
    <xf numFmtId="0" fontId="24" fillId="2" borderId="54" xfId="0" applyFont="1" applyFill="1" applyBorder="1" applyAlignment="1">
      <alignment horizontal="left" vertical="center" wrapText="1" indent="4"/>
    </xf>
    <xf numFmtId="9" fontId="11" fillId="0" borderId="54" xfId="28" applyFont="1" applyFill="1" applyBorder="1" applyAlignment="1" applyProtection="1">
      <alignment horizontal="center" vertical="center"/>
      <protection locked="0"/>
    </xf>
    <xf numFmtId="9" fontId="11" fillId="0" borderId="54" xfId="28" applyFont="1" applyFill="1" applyBorder="1" applyAlignment="1" applyProtection="1">
      <alignment horizontal="left" vertical="center"/>
      <protection locked="0"/>
    </xf>
    <xf numFmtId="1" fontId="11" fillId="0" borderId="54" xfId="27" applyNumberFormat="1" applyFont="1" applyFill="1" applyBorder="1" applyAlignment="1" applyProtection="1">
      <alignment horizontal="center" vertical="center"/>
      <protection locked="0"/>
    </xf>
    <xf numFmtId="164" fontId="11" fillId="0" borderId="54" xfId="27" applyNumberFormat="1" applyFont="1" applyFill="1" applyBorder="1" applyAlignment="1" applyProtection="1">
      <alignment horizontal="center" vertical="center"/>
      <protection locked="0"/>
    </xf>
    <xf numFmtId="9" fontId="11" fillId="2" borderId="54" xfId="15" applyNumberFormat="1" applyFont="1" applyFill="1" applyBorder="1" applyAlignment="1" applyProtection="1">
      <alignment horizontal="center" vertical="center"/>
    </xf>
    <xf numFmtId="0" fontId="10" fillId="16" borderId="54" xfId="26" applyFont="1" applyFill="1" applyBorder="1" applyAlignment="1" applyProtection="1">
      <alignment horizontal="center" vertical="center"/>
      <protection locked="0"/>
    </xf>
    <xf numFmtId="0" fontId="10" fillId="16" borderId="54" xfId="26" applyFont="1" applyFill="1" applyBorder="1" applyAlignment="1" applyProtection="1">
      <alignment vertical="center"/>
      <protection locked="0"/>
    </xf>
    <xf numFmtId="1" fontId="33" fillId="12" borderId="54" xfId="26" applyNumberFormat="1" applyFont="1" applyFill="1" applyBorder="1" applyAlignment="1" applyProtection="1">
      <alignment horizontal="center" vertical="center"/>
    </xf>
    <xf numFmtId="9" fontId="33" fillId="12" borderId="54" xfId="29" applyFont="1" applyFill="1" applyBorder="1" applyAlignment="1" applyProtection="1">
      <alignment horizontal="center" vertical="center"/>
    </xf>
    <xf numFmtId="0" fontId="32" fillId="32" borderId="54" xfId="26" applyNumberFormat="1" applyFont="1" applyFill="1" applyBorder="1" applyAlignment="1" applyProtection="1">
      <alignment horizontal="left" vertical="center"/>
      <protection locked="0"/>
    </xf>
    <xf numFmtId="0" fontId="45" fillId="32" borderId="54" xfId="0" applyFont="1" applyFill="1" applyBorder="1" applyAlignment="1">
      <alignment horizontal="left" vertical="center" wrapText="1" indent="3"/>
    </xf>
    <xf numFmtId="9" fontId="11" fillId="11" borderId="54" xfId="28" applyFont="1" applyFill="1" applyBorder="1" applyAlignment="1" applyProtection="1">
      <alignment horizontal="center" vertical="center"/>
      <protection locked="0"/>
    </xf>
    <xf numFmtId="9" fontId="11" fillId="11" borderId="54" xfId="28" applyFont="1" applyFill="1" applyBorder="1" applyAlignment="1" applyProtection="1">
      <alignment horizontal="left" vertical="center"/>
      <protection locked="0"/>
    </xf>
    <xf numFmtId="9" fontId="32" fillId="32" borderId="54" xfId="29" applyFont="1" applyFill="1" applyBorder="1" applyAlignment="1" applyProtection="1">
      <alignment horizontal="center" vertical="center"/>
    </xf>
    <xf numFmtId="1" fontId="11" fillId="12" borderId="54" xfId="26" applyNumberFormat="1" applyFont="1" applyFill="1" applyBorder="1" applyAlignment="1" applyProtection="1">
      <alignment horizontal="center" vertical="center"/>
    </xf>
    <xf numFmtId="1" fontId="11" fillId="12" borderId="54" xfId="29" applyNumberFormat="1" applyFont="1" applyFill="1" applyBorder="1" applyAlignment="1" applyProtection="1">
      <alignment horizontal="center" vertical="center"/>
    </xf>
    <xf numFmtId="9" fontId="11" fillId="12" borderId="54" xfId="29" applyFont="1" applyFill="1" applyBorder="1" applyAlignment="1" applyProtection="1">
      <alignment horizontal="center" vertical="center"/>
    </xf>
    <xf numFmtId="0" fontId="38" fillId="2" borderId="105" xfId="26" applyFont="1" applyFill="1" applyBorder="1" applyAlignment="1" applyProtection="1">
      <alignment vertical="center"/>
      <protection locked="0"/>
    </xf>
    <xf numFmtId="9" fontId="11" fillId="2" borderId="54" xfId="28" applyFont="1" applyFill="1" applyBorder="1" applyAlignment="1" applyProtection="1">
      <alignment horizontal="center" vertical="center"/>
      <protection locked="0"/>
    </xf>
    <xf numFmtId="9" fontId="11" fillId="2" borderId="54" xfId="28" applyFont="1" applyFill="1" applyBorder="1" applyAlignment="1" applyProtection="1">
      <alignment horizontal="left" vertical="center"/>
      <protection locked="0"/>
    </xf>
    <xf numFmtId="1" fontId="11" fillId="2" borderId="54" xfId="27" applyNumberFormat="1" applyFont="1" applyFill="1" applyBorder="1" applyAlignment="1" applyProtection="1">
      <alignment horizontal="center" vertical="center"/>
      <protection locked="0"/>
    </xf>
    <xf numFmtId="9" fontId="32" fillId="2" borderId="54" xfId="29" applyFont="1" applyFill="1" applyBorder="1" applyAlignment="1" applyProtection="1">
      <alignment horizontal="center" vertical="center"/>
    </xf>
    <xf numFmtId="0" fontId="24" fillId="8" borderId="54" xfId="0" applyFont="1" applyFill="1" applyBorder="1" applyAlignment="1">
      <alignment horizontal="left" vertical="center" wrapText="1" indent="5"/>
    </xf>
    <xf numFmtId="1" fontId="33" fillId="12" borderId="54" xfId="29" applyNumberFormat="1" applyFont="1" applyFill="1" applyBorder="1" applyAlignment="1" applyProtection="1">
      <alignment horizontal="center" vertical="center"/>
    </xf>
    <xf numFmtId="1" fontId="33" fillId="2" borderId="54" xfId="26" applyNumberFormat="1" applyFont="1" applyFill="1" applyBorder="1" applyAlignment="1" applyProtection="1">
      <alignment horizontal="center" vertical="center"/>
    </xf>
    <xf numFmtId="9" fontId="33" fillId="2" borderId="54" xfId="29" applyFont="1" applyFill="1" applyBorder="1" applyAlignment="1" applyProtection="1">
      <alignment horizontal="center" vertical="center"/>
    </xf>
    <xf numFmtId="0" fontId="24" fillId="8" borderId="54" xfId="0" applyFont="1" applyFill="1" applyBorder="1" applyAlignment="1">
      <alignment horizontal="left" vertical="center" wrapText="1" indent="4"/>
    </xf>
    <xf numFmtId="9" fontId="33" fillId="12" borderId="54" xfId="28" applyFont="1" applyFill="1" applyBorder="1" applyAlignment="1" applyProtection="1">
      <alignment horizontal="center" vertical="center"/>
      <protection locked="0"/>
    </xf>
    <xf numFmtId="1" fontId="33" fillId="20" borderId="54" xfId="26" applyNumberFormat="1" applyFont="1" applyFill="1" applyBorder="1" applyAlignment="1" applyProtection="1">
      <alignment horizontal="center" vertical="center"/>
    </xf>
    <xf numFmtId="9" fontId="33" fillId="20" borderId="54" xfId="29" applyFont="1" applyFill="1" applyBorder="1" applyAlignment="1" applyProtection="1">
      <alignment horizontal="center" vertical="center"/>
    </xf>
    <xf numFmtId="0" fontId="11" fillId="2" borderId="100" xfId="26" applyFont="1" applyFill="1" applyBorder="1" applyAlignment="1" applyProtection="1">
      <alignment vertical="center"/>
      <protection locked="0"/>
    </xf>
    <xf numFmtId="0" fontId="11" fillId="2" borderId="102" xfId="26" applyFont="1" applyFill="1" applyBorder="1" applyAlignment="1" applyProtection="1">
      <alignment vertical="center"/>
      <protection locked="0"/>
    </xf>
    <xf numFmtId="0" fontId="11" fillId="2" borderId="105" xfId="26" applyFont="1" applyFill="1" applyBorder="1" applyAlignment="1" applyProtection="1">
      <alignment vertical="center"/>
      <protection locked="0"/>
    </xf>
    <xf numFmtId="0" fontId="11" fillId="0" borderId="0" xfId="26" applyFont="1" applyFill="1" applyBorder="1" applyAlignment="1" applyProtection="1">
      <alignment vertical="center"/>
      <protection locked="0"/>
    </xf>
    <xf numFmtId="9" fontId="11" fillId="31" borderId="54" xfId="28" applyFont="1" applyFill="1" applyBorder="1" applyAlignment="1" applyProtection="1">
      <alignment horizontal="center" vertical="center"/>
      <protection locked="0"/>
    </xf>
    <xf numFmtId="1" fontId="63" fillId="31" borderId="54" xfId="27" applyNumberFormat="1" applyFont="1" applyFill="1" applyBorder="1" applyAlignment="1" applyProtection="1">
      <alignment horizontal="center" vertical="center"/>
      <protection locked="0"/>
    </xf>
    <xf numFmtId="164" fontId="10" fillId="31" borderId="54" xfId="27" applyNumberFormat="1" applyFont="1" applyFill="1" applyBorder="1" applyAlignment="1" applyProtection="1">
      <alignment horizontal="center" vertical="center"/>
      <protection locked="0"/>
    </xf>
    <xf numFmtId="9" fontId="63" fillId="31" borderId="54" xfId="28" applyFont="1" applyFill="1" applyBorder="1" applyAlignment="1" applyProtection="1">
      <alignment horizontal="center" vertical="center"/>
      <protection locked="0"/>
    </xf>
    <xf numFmtId="9" fontId="63" fillId="31" borderId="54" xfId="15" applyNumberFormat="1" applyFont="1" applyFill="1" applyBorder="1" applyAlignment="1" applyProtection="1">
      <alignment horizontal="center" vertical="center"/>
    </xf>
    <xf numFmtId="1" fontId="33" fillId="32" borderId="54" xfId="26" applyNumberFormat="1" applyFont="1" applyFill="1" applyBorder="1" applyAlignment="1" applyProtection="1">
      <alignment horizontal="center" vertical="center"/>
    </xf>
    <xf numFmtId="164" fontId="33" fillId="32" borderId="54" xfId="26" applyNumberFormat="1" applyFont="1" applyFill="1" applyBorder="1" applyAlignment="1" applyProtection="1">
      <alignment horizontal="center" vertical="center"/>
    </xf>
    <xf numFmtId="164" fontId="33" fillId="32" borderId="54" xfId="26" applyNumberFormat="1" applyFont="1" applyFill="1" applyBorder="1" applyAlignment="1" applyProtection="1">
      <alignment horizontal="center" vertical="center"/>
      <protection locked="0"/>
    </xf>
    <xf numFmtId="9" fontId="33" fillId="32" borderId="54" xfId="29" applyFont="1" applyFill="1" applyBorder="1" applyAlignment="1" applyProtection="1">
      <alignment horizontal="center" vertical="center"/>
    </xf>
    <xf numFmtId="1" fontId="33" fillId="0" borderId="54" xfId="26" applyNumberFormat="1" applyFont="1" applyFill="1" applyBorder="1" applyAlignment="1" applyProtection="1">
      <alignment horizontal="center" vertical="center"/>
    </xf>
    <xf numFmtId="1" fontId="33" fillId="0" borderId="54" xfId="29" applyNumberFormat="1" applyFont="1" applyFill="1" applyBorder="1" applyAlignment="1" applyProtection="1">
      <alignment horizontal="center" vertical="center"/>
    </xf>
    <xf numFmtId="9" fontId="33" fillId="32" borderId="54" xfId="15" applyNumberFormat="1" applyFont="1" applyFill="1" applyBorder="1" applyAlignment="1" applyProtection="1">
      <alignment horizontal="center" vertical="center"/>
    </xf>
    <xf numFmtId="0" fontId="24" fillId="0" borderId="54" xfId="0" applyFont="1" applyFill="1" applyBorder="1" applyAlignment="1">
      <alignment horizontal="left" vertical="center" wrapText="1" indent="4"/>
    </xf>
    <xf numFmtId="0" fontId="33" fillId="32" borderId="54" xfId="0" applyFont="1" applyFill="1" applyBorder="1" applyAlignment="1">
      <alignment horizontal="left" vertical="center" wrapText="1" indent="3"/>
    </xf>
    <xf numFmtId="9" fontId="33" fillId="32" borderId="54" xfId="28" applyFont="1" applyFill="1" applyBorder="1" applyAlignment="1" applyProtection="1">
      <alignment horizontal="center" vertical="center"/>
      <protection locked="0"/>
    </xf>
    <xf numFmtId="9" fontId="33" fillId="32" borderId="54" xfId="28" applyFont="1" applyFill="1" applyBorder="1" applyAlignment="1" applyProtection="1">
      <alignment horizontal="left" vertical="center"/>
      <protection locked="0"/>
    </xf>
    <xf numFmtId="9" fontId="33" fillId="0" borderId="54" xfId="29" applyFont="1" applyFill="1" applyBorder="1" applyAlignment="1" applyProtection="1">
      <alignment horizontal="center" vertical="center"/>
    </xf>
    <xf numFmtId="0" fontId="3" fillId="2" borderId="54" xfId="26" applyNumberFormat="1" applyFont="1" applyFill="1" applyBorder="1" applyAlignment="1" applyProtection="1">
      <alignment horizontal="left" vertical="center"/>
      <protection locked="0"/>
    </xf>
    <xf numFmtId="1" fontId="11" fillId="2" borderId="54" xfId="26" applyNumberFormat="1" applyFont="1" applyFill="1" applyBorder="1" applyAlignment="1" applyProtection="1">
      <alignment horizontal="center" vertical="center"/>
    </xf>
    <xf numFmtId="9" fontId="11" fillId="2" borderId="54" xfId="29" applyFont="1" applyFill="1" applyBorder="1" applyAlignment="1" applyProtection="1">
      <alignment horizontal="center" vertical="center"/>
    </xf>
    <xf numFmtId="0" fontId="11" fillId="0" borderId="54" xfId="26" applyNumberFormat="1" applyFont="1" applyFill="1" applyBorder="1" applyAlignment="1" applyProtection="1">
      <alignment horizontal="left" vertical="center"/>
      <protection locked="0"/>
    </xf>
    <xf numFmtId="0" fontId="24" fillId="0" borderId="54" xfId="0" applyFont="1" applyFill="1" applyBorder="1" applyAlignment="1">
      <alignment horizontal="left" vertical="center" wrapText="1" indent="5"/>
    </xf>
    <xf numFmtId="0" fontId="45" fillId="32" borderId="54" xfId="0" applyFont="1" applyFill="1" applyBorder="1" applyAlignment="1">
      <alignment horizontal="left" vertical="center" wrapText="1" indent="4"/>
    </xf>
    <xf numFmtId="164" fontId="11" fillId="32" borderId="54" xfId="27" applyNumberFormat="1" applyFont="1" applyFill="1" applyBorder="1" applyAlignment="1" applyProtection="1">
      <alignment horizontal="center" vertical="center"/>
      <protection locked="0"/>
    </xf>
    <xf numFmtId="0" fontId="24" fillId="2" borderId="54" xfId="0" applyFont="1" applyFill="1" applyBorder="1" applyAlignment="1">
      <alignment horizontal="left" vertical="center" wrapText="1" indent="5"/>
    </xf>
    <xf numFmtId="9" fontId="10" fillId="16" borderId="54" xfId="28" applyFont="1" applyFill="1" applyBorder="1" applyAlignment="1" applyProtection="1">
      <alignment horizontal="center" vertical="center"/>
      <protection locked="0"/>
    </xf>
    <xf numFmtId="9" fontId="10" fillId="16" borderId="54" xfId="28" applyFont="1" applyFill="1" applyBorder="1" applyAlignment="1" applyProtection="1">
      <alignment horizontal="left" vertical="center"/>
      <protection locked="0"/>
    </xf>
    <xf numFmtId="9" fontId="63" fillId="16" borderId="54" xfId="28" applyFont="1" applyFill="1" applyBorder="1" applyAlignment="1" applyProtection="1">
      <alignment horizontal="center" vertical="center"/>
      <protection locked="0"/>
    </xf>
    <xf numFmtId="9" fontId="63" fillId="16" borderId="54" xfId="28" applyFont="1" applyFill="1" applyBorder="1" applyAlignment="1" applyProtection="1">
      <alignment horizontal="left" vertical="center"/>
      <protection locked="0"/>
    </xf>
    <xf numFmtId="1" fontId="72" fillId="0" borderId="54" xfId="26" applyNumberFormat="1" applyFont="1" applyFill="1" applyBorder="1" applyAlignment="1" applyProtection="1">
      <alignment horizontal="center" vertical="center"/>
    </xf>
    <xf numFmtId="1" fontId="72" fillId="0" borderId="54" xfId="29" applyNumberFormat="1" applyFont="1" applyFill="1" applyBorder="1" applyAlignment="1" applyProtection="1">
      <alignment horizontal="center" vertical="center"/>
    </xf>
    <xf numFmtId="9" fontId="72" fillId="0" borderId="54" xfId="29" applyFont="1" applyFill="1" applyBorder="1" applyAlignment="1" applyProtection="1">
      <alignment horizontal="center" vertical="center"/>
    </xf>
    <xf numFmtId="9" fontId="73" fillId="2" borderId="54" xfId="28" applyFont="1" applyFill="1" applyBorder="1" applyAlignment="1" applyProtection="1">
      <alignment horizontal="center" vertical="center"/>
      <protection locked="0"/>
    </xf>
    <xf numFmtId="9" fontId="73" fillId="2" borderId="54" xfId="28" applyFont="1" applyFill="1" applyBorder="1" applyAlignment="1" applyProtection="1">
      <alignment horizontal="left" vertical="center"/>
      <protection locked="0"/>
    </xf>
    <xf numFmtId="0" fontId="74" fillId="2" borderId="54" xfId="0" applyFont="1" applyFill="1" applyBorder="1" applyAlignment="1">
      <alignment horizontal="left" vertical="center" wrapText="1" indent="5"/>
    </xf>
    <xf numFmtId="9" fontId="9" fillId="36" borderId="54" xfId="28" applyFont="1" applyFill="1" applyBorder="1" applyAlignment="1" applyProtection="1">
      <alignment horizontal="center" vertical="center"/>
      <protection locked="0"/>
    </xf>
    <xf numFmtId="9" fontId="9" fillId="36" borderId="54" xfId="28" applyFont="1" applyFill="1" applyBorder="1" applyAlignment="1" applyProtection="1">
      <alignment horizontal="left" vertical="center"/>
      <protection locked="0"/>
    </xf>
    <xf numFmtId="1" fontId="74" fillId="2" borderId="54" xfId="27" applyNumberFormat="1" applyFont="1" applyFill="1" applyBorder="1" applyAlignment="1" applyProtection="1">
      <alignment horizontal="center" vertical="center"/>
      <protection locked="0"/>
    </xf>
    <xf numFmtId="164" fontId="74" fillId="2" borderId="54" xfId="27" applyNumberFormat="1" applyFont="1" applyFill="1" applyBorder="1" applyAlignment="1" applyProtection="1">
      <alignment horizontal="center" vertical="center"/>
      <protection locked="0"/>
    </xf>
    <xf numFmtId="9" fontId="74" fillId="2" borderId="54" xfId="28" applyFont="1" applyFill="1" applyBorder="1" applyAlignment="1" applyProtection="1">
      <alignment horizontal="center" vertical="center"/>
      <protection locked="0"/>
    </xf>
    <xf numFmtId="9" fontId="74" fillId="2" borderId="54" xfId="15" applyNumberFormat="1" applyFont="1" applyFill="1" applyBorder="1" applyAlignment="1" applyProtection="1">
      <alignment horizontal="center" vertical="center"/>
    </xf>
    <xf numFmtId="1" fontId="9" fillId="10" borderId="54" xfId="26" applyNumberFormat="1" applyFont="1" applyFill="1" applyBorder="1" applyAlignment="1" applyProtection="1">
      <alignment horizontal="center" vertical="center"/>
    </xf>
    <xf numFmtId="9" fontId="9" fillId="10" borderId="54" xfId="29" applyFont="1" applyFill="1" applyBorder="1" applyAlignment="1" applyProtection="1">
      <alignment horizontal="center" vertical="center"/>
    </xf>
    <xf numFmtId="0" fontId="6" fillId="0" borderId="0" xfId="26" applyFont="1" applyAlignment="1" applyProtection="1">
      <alignment vertical="center"/>
      <protection locked="0"/>
    </xf>
    <xf numFmtId="0" fontId="50" fillId="2" borderId="100" xfId="26" applyFont="1" applyFill="1" applyBorder="1" applyAlignment="1" applyProtection="1">
      <alignment vertical="center"/>
      <protection locked="0"/>
    </xf>
    <xf numFmtId="0" fontId="50" fillId="2" borderId="102" xfId="26" applyFont="1" applyFill="1" applyBorder="1" applyAlignment="1" applyProtection="1">
      <alignment vertical="center"/>
      <protection locked="0"/>
    </xf>
    <xf numFmtId="0" fontId="50" fillId="2" borderId="22" xfId="26" applyFont="1" applyFill="1" applyBorder="1" applyAlignment="1" applyProtection="1">
      <alignment vertical="center"/>
      <protection locked="0"/>
    </xf>
    <xf numFmtId="0" fontId="50" fillId="0" borderId="0" xfId="26" applyFont="1" applyFill="1" applyBorder="1" applyAlignment="1" applyProtection="1">
      <alignment vertical="center"/>
      <protection locked="0"/>
    </xf>
    <xf numFmtId="9" fontId="32" fillId="11" borderId="54" xfId="29" applyFont="1" applyFill="1" applyBorder="1" applyAlignment="1" applyProtection="1">
      <alignment horizontal="center" vertical="center"/>
    </xf>
    <xf numFmtId="1" fontId="63" fillId="10" borderId="54" xfId="26" applyNumberFormat="1" applyFont="1" applyFill="1" applyBorder="1" applyAlignment="1" applyProtection="1">
      <alignment horizontal="center" vertical="center"/>
    </xf>
    <xf numFmtId="9" fontId="63" fillId="10" borderId="54" xfId="29" applyFont="1" applyFill="1" applyBorder="1" applyAlignment="1" applyProtection="1">
      <alignment horizontal="center" vertical="center"/>
    </xf>
    <xf numFmtId="9" fontId="75" fillId="32" borderId="54" xfId="28" applyFont="1" applyFill="1" applyBorder="1" applyAlignment="1" applyProtection="1">
      <alignment horizontal="center" vertical="center"/>
      <protection locked="0"/>
    </xf>
    <xf numFmtId="9" fontId="75" fillId="32" borderId="54" xfId="28" applyFont="1" applyFill="1" applyBorder="1" applyAlignment="1" applyProtection="1">
      <alignment horizontal="left" vertical="center"/>
      <protection locked="0"/>
    </xf>
    <xf numFmtId="1" fontId="72" fillId="2" borderId="54" xfId="26" applyNumberFormat="1" applyFont="1" applyFill="1" applyBorder="1" applyAlignment="1" applyProtection="1">
      <alignment horizontal="center" vertical="center"/>
    </xf>
    <xf numFmtId="1" fontId="72" fillId="2" borderId="54" xfId="29" applyNumberFormat="1" applyFont="1" applyFill="1" applyBorder="1" applyAlignment="1" applyProtection="1">
      <alignment horizontal="center" vertical="center"/>
    </xf>
    <xf numFmtId="9" fontId="72" fillId="2" borderId="54" xfId="29" applyFont="1" applyFill="1" applyBorder="1" applyAlignment="1" applyProtection="1">
      <alignment horizontal="center" vertical="center"/>
    </xf>
    <xf numFmtId="9" fontId="11" fillId="12" borderId="54" xfId="28" applyFont="1" applyFill="1" applyBorder="1" applyAlignment="1" applyProtection="1">
      <alignment horizontal="center" vertical="center"/>
      <protection locked="0"/>
    </xf>
    <xf numFmtId="9" fontId="11" fillId="12" borderId="54" xfId="28" applyFont="1" applyFill="1" applyBorder="1" applyAlignment="1" applyProtection="1">
      <alignment horizontal="left" vertical="center"/>
      <protection locked="0"/>
    </xf>
    <xf numFmtId="1" fontId="33" fillId="2" borderId="54" xfId="29" applyNumberFormat="1" applyFont="1" applyFill="1" applyBorder="1" applyAlignment="1" applyProtection="1">
      <alignment horizontal="center" vertical="center"/>
    </xf>
    <xf numFmtId="1" fontId="74" fillId="0" borderId="54" xfId="27" applyNumberFormat="1" applyFont="1" applyFill="1" applyBorder="1" applyAlignment="1" applyProtection="1">
      <alignment horizontal="center" vertical="center"/>
      <protection locked="0"/>
    </xf>
    <xf numFmtId="164" fontId="74" fillId="0" borderId="54" xfId="27" applyNumberFormat="1" applyFont="1" applyFill="1" applyBorder="1" applyAlignment="1" applyProtection="1">
      <alignment horizontal="center" vertical="center"/>
      <protection locked="0"/>
    </xf>
    <xf numFmtId="9" fontId="74" fillId="0" borderId="54" xfId="28" applyFont="1" applyFill="1" applyBorder="1" applyAlignment="1" applyProtection="1">
      <alignment horizontal="center" vertical="center"/>
      <protection locked="0"/>
    </xf>
    <xf numFmtId="1" fontId="33" fillId="14" borderId="54" xfId="26" applyNumberFormat="1" applyFont="1" applyFill="1" applyBorder="1" applyAlignment="1" applyProtection="1">
      <alignment horizontal="center" vertical="center"/>
    </xf>
    <xf numFmtId="9" fontId="33" fillId="14" borderId="54" xfId="29" applyFont="1" applyFill="1" applyBorder="1" applyAlignment="1" applyProtection="1">
      <alignment horizontal="center" vertical="center"/>
    </xf>
    <xf numFmtId="0" fontId="74" fillId="0" borderId="54" xfId="0" applyFont="1" applyFill="1" applyBorder="1" applyAlignment="1">
      <alignment horizontal="left" vertical="center" wrapText="1" indent="4"/>
    </xf>
    <xf numFmtId="166" fontId="33" fillId="0" borderId="54" xfId="26" applyNumberFormat="1" applyFont="1" applyFill="1" applyBorder="1" applyAlignment="1" applyProtection="1">
      <alignment horizontal="center" vertical="center"/>
      <protection locked="0"/>
    </xf>
    <xf numFmtId="166" fontId="33" fillId="0" borderId="54" xfId="26" applyNumberFormat="1" applyFont="1" applyFill="1" applyBorder="1" applyAlignment="1" applyProtection="1">
      <alignment horizontal="left" vertical="center"/>
      <protection locked="0"/>
    </xf>
    <xf numFmtId="1" fontId="74" fillId="0" borderId="54" xfId="26" applyNumberFormat="1" applyFont="1" applyFill="1" applyBorder="1" applyAlignment="1" applyProtection="1">
      <alignment horizontal="center" vertical="center"/>
    </xf>
    <xf numFmtId="9" fontId="74" fillId="0" borderId="54" xfId="29" applyFont="1" applyFill="1" applyBorder="1" applyAlignment="1" applyProtection="1">
      <alignment horizontal="center" vertical="center"/>
    </xf>
    <xf numFmtId="9" fontId="75" fillId="2" borderId="54" xfId="28" applyFont="1" applyFill="1" applyBorder="1" applyAlignment="1" applyProtection="1">
      <alignment horizontal="center" vertical="center"/>
      <protection locked="0"/>
    </xf>
    <xf numFmtId="9" fontId="75" fillId="2" borderId="54" xfId="28" applyFont="1" applyFill="1" applyBorder="1" applyAlignment="1" applyProtection="1">
      <alignment horizontal="left" vertical="center"/>
      <protection locked="0"/>
    </xf>
    <xf numFmtId="1" fontId="75" fillId="2" borderId="54" xfId="26" applyNumberFormat="1" applyFont="1" applyFill="1" applyBorder="1" applyAlignment="1" applyProtection="1">
      <alignment horizontal="center" vertical="center"/>
    </xf>
    <xf numFmtId="1" fontId="75" fillId="2" borderId="54" xfId="29" applyNumberFormat="1" applyFont="1" applyFill="1" applyBorder="1" applyAlignment="1" applyProtection="1">
      <alignment horizontal="center" vertical="center"/>
    </xf>
    <xf numFmtId="9" fontId="75" fillId="0" borderId="54" xfId="29" applyFont="1" applyFill="1" applyBorder="1" applyAlignment="1" applyProtection="1">
      <alignment horizontal="center" vertical="center"/>
    </xf>
    <xf numFmtId="0" fontId="11" fillId="12" borderId="54" xfId="26" applyFont="1" applyFill="1" applyBorder="1" applyAlignment="1" applyProtection="1">
      <alignment horizontal="center" vertical="center"/>
      <protection locked="0"/>
    </xf>
    <xf numFmtId="0" fontId="11" fillId="12" borderId="54" xfId="26" applyFont="1" applyFill="1" applyBorder="1" applyAlignment="1" applyProtection="1">
      <alignment vertical="center"/>
      <protection locked="0"/>
    </xf>
    <xf numFmtId="0" fontId="11" fillId="0" borderId="54" xfId="26" applyFont="1" applyBorder="1" applyAlignment="1" applyProtection="1">
      <alignment horizontal="center" vertical="center"/>
      <protection locked="0"/>
    </xf>
    <xf numFmtId="0" fontId="11" fillId="0" borderId="54" xfId="26" applyFont="1" applyBorder="1" applyAlignment="1" applyProtection="1">
      <alignment vertical="center"/>
      <protection locked="0"/>
    </xf>
    <xf numFmtId="0" fontId="11" fillId="2" borderId="54" xfId="0" applyFont="1" applyFill="1" applyBorder="1" applyAlignment="1">
      <alignment horizontal="left" vertical="center" wrapText="1" indent="4"/>
    </xf>
    <xf numFmtId="0" fontId="33" fillId="12" borderId="54" xfId="26" applyNumberFormat="1" applyFont="1" applyFill="1" applyBorder="1" applyAlignment="1" applyProtection="1">
      <alignment horizontal="left" vertical="center"/>
      <protection locked="0"/>
    </xf>
    <xf numFmtId="0" fontId="33" fillId="12" borderId="54" xfId="0" applyFont="1" applyFill="1" applyBorder="1" applyAlignment="1">
      <alignment horizontal="left" vertical="center" wrapText="1" indent="3"/>
    </xf>
    <xf numFmtId="164" fontId="33" fillId="12" borderId="54" xfId="26" applyNumberFormat="1" applyFont="1" applyFill="1" applyBorder="1" applyAlignment="1" applyProtection="1">
      <alignment horizontal="center" vertical="center"/>
    </xf>
    <xf numFmtId="164" fontId="33" fillId="2" borderId="54" xfId="26" applyNumberFormat="1" applyFont="1" applyFill="1" applyBorder="1" applyAlignment="1" applyProtection="1">
      <alignment horizontal="center" vertical="center"/>
      <protection locked="0"/>
    </xf>
    <xf numFmtId="164" fontId="11" fillId="2" borderId="54" xfId="27" applyNumberFormat="1" applyFont="1" applyFill="1" applyBorder="1" applyAlignment="1" applyProtection="1">
      <alignment horizontal="center" vertical="center"/>
      <protection locked="0"/>
    </xf>
    <xf numFmtId="164" fontId="33" fillId="12" borderId="54" xfId="26" applyNumberFormat="1" applyFont="1" applyFill="1" applyBorder="1" applyAlignment="1" applyProtection="1">
      <alignment horizontal="center" vertical="center"/>
      <protection locked="0"/>
    </xf>
    <xf numFmtId="0" fontId="11" fillId="32" borderId="54" xfId="26" applyFont="1" applyFill="1" applyBorder="1" applyAlignment="1" applyProtection="1">
      <alignment horizontal="center" vertical="center"/>
      <protection locked="0"/>
    </xf>
    <xf numFmtId="0" fontId="11" fillId="32" borderId="54" xfId="26" applyFont="1" applyFill="1" applyBorder="1" applyAlignment="1" applyProtection="1">
      <alignment vertical="center"/>
      <protection locked="0"/>
    </xf>
    <xf numFmtId="0" fontId="63" fillId="16" borderId="54" xfId="26" applyFont="1" applyFill="1" applyBorder="1" applyAlignment="1" applyProtection="1">
      <alignment horizontal="center" vertical="center"/>
      <protection locked="0"/>
    </xf>
    <xf numFmtId="0" fontId="63" fillId="16" borderId="54" xfId="26" applyFont="1" applyFill="1" applyBorder="1" applyAlignment="1" applyProtection="1">
      <alignment vertical="center"/>
      <protection locked="0"/>
    </xf>
    <xf numFmtId="0" fontId="74" fillId="2" borderId="54" xfId="0" applyFont="1" applyFill="1" applyBorder="1" applyAlignment="1">
      <alignment horizontal="left" vertical="center" wrapText="1" indent="4"/>
    </xf>
    <xf numFmtId="0" fontId="11" fillId="2" borderId="54" xfId="26" applyFont="1" applyFill="1" applyBorder="1" applyAlignment="1" applyProtection="1">
      <alignment horizontal="center" vertical="center"/>
      <protection locked="0"/>
    </xf>
    <xf numFmtId="0" fontId="11" fillId="2" borderId="54" xfId="26" applyFont="1" applyFill="1" applyBorder="1" applyAlignment="1" applyProtection="1">
      <alignment vertical="center"/>
      <protection locked="0"/>
    </xf>
    <xf numFmtId="0" fontId="11" fillId="0" borderId="54" xfId="0" applyFont="1" applyFill="1" applyBorder="1" applyAlignment="1">
      <alignment horizontal="left" vertical="center" wrapText="1" indent="4"/>
    </xf>
    <xf numFmtId="0" fontId="3" fillId="32" borderId="54" xfId="26" applyFont="1" applyFill="1" applyBorder="1" applyAlignment="1" applyProtection="1">
      <alignment horizontal="center" vertical="center"/>
      <protection locked="0"/>
    </xf>
    <xf numFmtId="0" fontId="3" fillId="32" borderId="54" xfId="26" applyFont="1" applyFill="1" applyBorder="1" applyAlignment="1" applyProtection="1">
      <alignment vertical="center"/>
      <protection locked="0"/>
    </xf>
    <xf numFmtId="0" fontId="3" fillId="0" borderId="54" xfId="26" applyFont="1" applyBorder="1" applyAlignment="1" applyProtection="1">
      <alignment horizontal="center" vertical="center"/>
      <protection locked="0"/>
    </xf>
    <xf numFmtId="0" fontId="3" fillId="0" borderId="54" xfId="26" applyFont="1" applyBorder="1" applyAlignment="1" applyProtection="1">
      <alignment vertical="center"/>
      <protection locked="0"/>
    </xf>
    <xf numFmtId="0" fontId="24" fillId="2" borderId="54" xfId="0" applyFont="1" applyFill="1" applyBorder="1" applyAlignment="1">
      <alignment horizontal="left" vertical="center" indent="4"/>
    </xf>
    <xf numFmtId="9" fontId="1" fillId="2" borderId="0" xfId="15" applyFont="1" applyFill="1" applyBorder="1"/>
    <xf numFmtId="0" fontId="36" fillId="2" borderId="3" xfId="0" quotePrefix="1" applyFont="1" applyFill="1" applyBorder="1" applyAlignment="1">
      <alignment vertical="center"/>
    </xf>
    <xf numFmtId="0" fontId="38" fillId="2" borderId="3" xfId="0" quotePrefix="1" applyFont="1" applyFill="1" applyBorder="1" applyAlignment="1">
      <alignment vertical="top" wrapText="1"/>
    </xf>
    <xf numFmtId="164" fontId="38" fillId="2" borderId="3" xfId="0" applyNumberFormat="1" applyFont="1" applyFill="1" applyBorder="1" applyAlignment="1">
      <alignment horizontal="center" vertical="center"/>
    </xf>
    <xf numFmtId="0" fontId="38" fillId="2" borderId="3" xfId="0" quotePrefix="1" applyFont="1" applyFill="1" applyBorder="1" applyAlignment="1">
      <alignment vertical="center" wrapText="1"/>
    </xf>
    <xf numFmtId="0" fontId="38" fillId="0" borderId="3" xfId="0" quotePrefix="1" applyFont="1" applyFill="1" applyBorder="1" applyAlignment="1">
      <alignment horizontal="left" vertical="center" wrapText="1"/>
    </xf>
    <xf numFmtId="164" fontId="39" fillId="2" borderId="3" xfId="0" applyNumberFormat="1" applyFont="1" applyFill="1" applyBorder="1" applyAlignment="1">
      <alignment horizontal="center" vertical="center" wrapText="1"/>
    </xf>
    <xf numFmtId="0" fontId="36" fillId="0" borderId="3" xfId="0" quotePrefix="1" applyFont="1" applyFill="1" applyBorder="1" applyAlignment="1">
      <alignment vertical="center" wrapText="1"/>
    </xf>
    <xf numFmtId="164" fontId="38" fillId="2" borderId="3" xfId="0" applyNumberFormat="1" applyFont="1" applyFill="1" applyBorder="1" applyAlignment="1">
      <alignment horizontal="center" vertical="center" wrapText="1"/>
    </xf>
    <xf numFmtId="0" fontId="76" fillId="0" borderId="59" xfId="23" applyFont="1" applyBorder="1" applyAlignment="1">
      <alignment horizontal="centerContinuous" vertical="center"/>
    </xf>
    <xf numFmtId="0" fontId="35" fillId="0" borderId="59" xfId="23" applyFont="1" applyBorder="1" applyAlignment="1">
      <alignment horizontal="centerContinuous" vertical="center"/>
    </xf>
    <xf numFmtId="0" fontId="35" fillId="0" borderId="60" xfId="23" applyFont="1" applyBorder="1" applyAlignment="1">
      <alignment horizontal="centerContinuous" vertical="center"/>
    </xf>
    <xf numFmtId="0" fontId="12" fillId="0" borderId="0" xfId="23" applyFont="1" applyBorder="1"/>
    <xf numFmtId="0" fontId="12" fillId="0" borderId="60" xfId="23" applyFont="1" applyBorder="1"/>
    <xf numFmtId="0" fontId="35" fillId="0" borderId="106" xfId="23" applyFont="1" applyBorder="1" applyAlignment="1">
      <alignment horizontal="centerContinuous" vertical="center"/>
    </xf>
    <xf numFmtId="167" fontId="3" fillId="0" borderId="3" xfId="23" applyNumberFormat="1" applyFont="1" applyFill="1" applyBorder="1" applyAlignment="1">
      <alignment horizontal="center" vertical="center" wrapText="1"/>
    </xf>
    <xf numFmtId="0" fontId="11" fillId="0" borderId="3" xfId="30" applyFont="1" applyFill="1" applyBorder="1" applyAlignment="1">
      <alignment horizontal="left" vertical="center" wrapText="1"/>
    </xf>
    <xf numFmtId="16" fontId="11" fillId="0" borderId="3" xfId="30" applyNumberFormat="1" applyFont="1" applyFill="1" applyBorder="1" applyAlignment="1">
      <alignment horizontal="center" vertical="center" wrapText="1"/>
    </xf>
    <xf numFmtId="0" fontId="11" fillId="0" borderId="3" xfId="30" applyFont="1" applyFill="1" applyBorder="1" applyAlignment="1">
      <alignment horizontal="center" vertical="center" wrapText="1"/>
    </xf>
    <xf numFmtId="0" fontId="32" fillId="0" borderId="3" xfId="23" applyFont="1" applyFill="1" applyBorder="1" applyAlignment="1">
      <alignment horizontal="center" vertical="center" wrapText="1"/>
    </xf>
    <xf numFmtId="0" fontId="11" fillId="0" borderId="3" xfId="30" applyFont="1" applyFill="1" applyBorder="1" applyAlignment="1">
      <alignment horizontal="left" vertical="top" wrapText="1"/>
    </xf>
    <xf numFmtId="0" fontId="11" fillId="0" borderId="3" xfId="31" applyFont="1" applyFill="1" applyBorder="1" applyAlignment="1">
      <alignment horizontal="center" vertical="center" wrapText="1"/>
    </xf>
    <xf numFmtId="0" fontId="11" fillId="0" borderId="60" xfId="31" applyFont="1" applyFill="1" applyBorder="1" applyAlignment="1">
      <alignment horizontal="center" vertical="center" wrapText="1"/>
    </xf>
    <xf numFmtId="16" fontId="11" fillId="0" borderId="3" xfId="30" applyNumberFormat="1" applyFont="1" applyFill="1" applyBorder="1" applyAlignment="1">
      <alignment vertical="center" wrapText="1"/>
    </xf>
    <xf numFmtId="0" fontId="3" fillId="0" borderId="3" xfId="30" applyFont="1" applyFill="1" applyBorder="1" applyAlignment="1">
      <alignment horizontal="center" vertical="center" wrapText="1"/>
    </xf>
    <xf numFmtId="0" fontId="3" fillId="0" borderId="3" xfId="32" applyFont="1" applyFill="1" applyBorder="1" applyAlignment="1">
      <alignment horizontal="center" vertical="center" wrapText="1"/>
    </xf>
    <xf numFmtId="0" fontId="11" fillId="2" borderId="3" xfId="30" applyFont="1" applyFill="1" applyBorder="1" applyAlignment="1">
      <alignment horizontal="left" vertical="center" wrapText="1"/>
    </xf>
    <xf numFmtId="0" fontId="11" fillId="2" borderId="3" xfId="30" quotePrefix="1" applyFont="1" applyFill="1" applyBorder="1" applyAlignment="1">
      <alignment vertical="center" wrapText="1"/>
    </xf>
    <xf numFmtId="0" fontId="12" fillId="0" borderId="62" xfId="23" applyFont="1" applyBorder="1"/>
    <xf numFmtId="0" fontId="2" fillId="0" borderId="62" xfId="0" applyFont="1" applyBorder="1"/>
    <xf numFmtId="0" fontId="2" fillId="0" borderId="63" xfId="0" applyFont="1" applyBorder="1"/>
    <xf numFmtId="0" fontId="12" fillId="0" borderId="0" xfId="23" applyFont="1"/>
    <xf numFmtId="0" fontId="12" fillId="0" borderId="0" xfId="23" quotePrefix="1" applyFont="1"/>
    <xf numFmtId="14" fontId="12" fillId="0" borderId="0" xfId="23" applyNumberFormat="1" applyFont="1"/>
    <xf numFmtId="0" fontId="0" fillId="2" borderId="3" xfId="0" applyFill="1" applyBorder="1" applyAlignment="1">
      <alignment vertical="center"/>
    </xf>
    <xf numFmtId="16" fontId="0" fillId="2" borderId="3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vertical="center" wrapText="1"/>
    </xf>
    <xf numFmtId="0" fontId="2" fillId="0" borderId="0" xfId="25" applyFont="1" applyBorder="1" applyAlignment="1">
      <alignment horizontal="left" vertical="center"/>
    </xf>
    <xf numFmtId="0" fontId="80" fillId="0" borderId="0" xfId="25" applyFont="1" applyBorder="1"/>
    <xf numFmtId="0" fontId="48" fillId="0" borderId="59" xfId="25" applyFont="1" applyBorder="1" applyAlignment="1">
      <alignment vertical="center"/>
    </xf>
    <xf numFmtId="0" fontId="61" fillId="13" borderId="0" xfId="0" applyFont="1" applyFill="1" applyAlignment="1">
      <alignment horizontal="left"/>
    </xf>
    <xf numFmtId="0" fontId="14" fillId="27" borderId="3" xfId="0" applyFont="1" applyFill="1" applyBorder="1" applyAlignment="1">
      <alignment horizontal="left" vertical="center" wrapText="1"/>
    </xf>
    <xf numFmtId="0" fontId="0" fillId="0" borderId="3" xfId="0" applyFont="1" applyFill="1" applyBorder="1" applyAlignment="1">
      <alignment horizontal="left" vertical="center"/>
    </xf>
    <xf numFmtId="0" fontId="0" fillId="2" borderId="3" xfId="0" applyFill="1" applyBorder="1" applyAlignment="1">
      <alignment horizontal="center" vertical="center" wrapText="1"/>
    </xf>
    <xf numFmtId="16" fontId="14" fillId="39" borderId="49" xfId="0" applyNumberFormat="1" applyFont="1" applyFill="1" applyBorder="1" applyAlignment="1">
      <alignment horizontal="center" vertical="center" wrapText="1"/>
    </xf>
    <xf numFmtId="0" fontId="46" fillId="0" borderId="3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9" fontId="0" fillId="0" borderId="3" xfId="15" applyFont="1" applyBorder="1" applyAlignment="1">
      <alignment horizontal="center" vertical="center" wrapText="1"/>
    </xf>
    <xf numFmtId="9" fontId="0" fillId="0" borderId="3" xfId="15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8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83" fillId="14" borderId="3" xfId="0" applyFont="1" applyFill="1" applyBorder="1" applyAlignment="1">
      <alignment horizontal="center" vertical="center" wrapText="1"/>
    </xf>
    <xf numFmtId="168" fontId="83" fillId="9" borderId="3" xfId="0" applyNumberFormat="1" applyFont="1" applyFill="1" applyBorder="1" applyAlignment="1">
      <alignment horizontal="center" vertical="center" wrapText="1"/>
    </xf>
    <xf numFmtId="0" fontId="83" fillId="9" borderId="3" xfId="0" applyFont="1" applyFill="1" applyBorder="1" applyAlignment="1">
      <alignment horizontal="center" vertical="center" wrapText="1"/>
    </xf>
    <xf numFmtId="0" fontId="84" fillId="14" borderId="3" xfId="0" applyFont="1" applyFill="1" applyBorder="1" applyAlignment="1">
      <alignment horizontal="center" vertical="center"/>
    </xf>
    <xf numFmtId="0" fontId="84" fillId="14" borderId="3" xfId="0" applyFont="1" applyFill="1" applyBorder="1" applyAlignment="1">
      <alignment horizontal="center" vertical="center" wrapText="1"/>
    </xf>
    <xf numFmtId="0" fontId="85" fillId="2" borderId="3" xfId="0" applyFont="1" applyFill="1" applyBorder="1" applyAlignment="1">
      <alignment horizontal="center" vertical="center" wrapText="1"/>
    </xf>
    <xf numFmtId="164" fontId="85" fillId="2" borderId="49" xfId="0" applyNumberFormat="1" applyFont="1" applyFill="1" applyBorder="1" applyAlignment="1">
      <alignment horizontal="center" vertical="center" wrapText="1"/>
    </xf>
    <xf numFmtId="168" fontId="85" fillId="2" borderId="49" xfId="0" applyNumberFormat="1" applyFont="1" applyFill="1" applyBorder="1" applyAlignment="1">
      <alignment horizontal="center" vertical="center" wrapText="1"/>
    </xf>
    <xf numFmtId="0" fontId="85" fillId="2" borderId="49" xfId="0" applyFont="1" applyFill="1" applyBorder="1" applyAlignment="1">
      <alignment horizontal="center" vertical="center" wrapText="1"/>
    </xf>
    <xf numFmtId="0" fontId="86" fillId="2" borderId="3" xfId="0" applyFont="1" applyFill="1" applyBorder="1" applyAlignment="1">
      <alignment horizontal="center" vertical="center"/>
    </xf>
    <xf numFmtId="0" fontId="86" fillId="2" borderId="49" xfId="0" applyFont="1" applyFill="1" applyBorder="1" applyAlignment="1">
      <alignment horizontal="center" vertical="center"/>
    </xf>
    <xf numFmtId="0" fontId="84" fillId="2" borderId="49" xfId="0" applyFont="1" applyFill="1" applyBorder="1" applyAlignment="1">
      <alignment horizontal="center" vertical="center" wrapText="1"/>
    </xf>
    <xf numFmtId="0" fontId="86" fillId="2" borderId="49" xfId="0" applyFont="1" applyFill="1" applyBorder="1" applyAlignment="1">
      <alignment horizontal="center" vertical="center" wrapText="1"/>
    </xf>
    <xf numFmtId="0" fontId="86" fillId="2" borderId="3" xfId="0" applyFont="1" applyFill="1" applyBorder="1" applyAlignment="1">
      <alignment horizontal="center" vertical="center" wrapText="1"/>
    </xf>
    <xf numFmtId="0" fontId="85" fillId="2" borderId="3" xfId="0" applyFont="1" applyFill="1" applyBorder="1" applyAlignment="1">
      <alignment horizontal="left" vertical="center" wrapText="1"/>
    </xf>
    <xf numFmtId="0" fontId="85" fillId="9" borderId="49" xfId="0" applyFont="1" applyFill="1" applyBorder="1" applyAlignment="1">
      <alignment horizontal="center" vertical="center" wrapText="1"/>
    </xf>
    <xf numFmtId="0" fontId="42" fillId="0" borderId="107" xfId="0" applyFont="1" applyBorder="1" applyAlignment="1">
      <alignment horizontal="left" vertical="center" wrapText="1" readingOrder="1"/>
    </xf>
    <xf numFmtId="0" fontId="42" fillId="0" borderId="108" xfId="0" applyFont="1" applyBorder="1" applyAlignment="1">
      <alignment horizontal="left" vertical="center" wrapText="1" readingOrder="1"/>
    </xf>
    <xf numFmtId="0" fontId="42" fillId="0" borderId="109" xfId="0" applyFont="1" applyBorder="1" applyAlignment="1">
      <alignment horizontal="left" vertical="center" wrapText="1" readingOrder="1"/>
    </xf>
    <xf numFmtId="0" fontId="0" fillId="0" borderId="49" xfId="0" applyBorder="1"/>
    <xf numFmtId="0" fontId="0" fillId="0" borderId="110" xfId="0" applyBorder="1"/>
    <xf numFmtId="0" fontId="0" fillId="0" borderId="111" xfId="0" applyBorder="1"/>
    <xf numFmtId="0" fontId="0" fillId="0" borderId="2" xfId="0" applyBorder="1"/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14" fillId="27" borderId="3" xfId="0" applyFont="1" applyFill="1" applyBorder="1" applyAlignment="1">
      <alignment vertical="center" wrapText="1"/>
    </xf>
    <xf numFmtId="0" fontId="14" fillId="37" borderId="3" xfId="0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vertical="center"/>
    </xf>
    <xf numFmtId="0" fontId="0" fillId="0" borderId="3" xfId="0" applyNumberFormat="1" applyFont="1" applyFill="1" applyBorder="1" applyAlignment="1">
      <alignment horizontal="left" vertical="center"/>
    </xf>
    <xf numFmtId="0" fontId="46" fillId="0" borderId="3" xfId="0" applyFont="1" applyFill="1" applyBorder="1" applyAlignment="1">
      <alignment vertical="center"/>
    </xf>
    <xf numFmtId="0" fontId="46" fillId="0" borderId="3" xfId="0" applyFont="1" applyFill="1" applyBorder="1" applyAlignment="1">
      <alignment horizontal="left" vertical="center"/>
    </xf>
    <xf numFmtId="0" fontId="46" fillId="0" borderId="3" xfId="0" applyFont="1" applyBorder="1" applyAlignment="1">
      <alignment horizontal="left" vertical="center"/>
    </xf>
    <xf numFmtId="0" fontId="85" fillId="2" borderId="49" xfId="0" applyFont="1" applyFill="1" applyBorder="1" applyAlignment="1">
      <alignment horizontal="left" vertical="center" wrapText="1"/>
    </xf>
    <xf numFmtId="0" fontId="85" fillId="20" borderId="49" xfId="0" applyFont="1" applyFill="1" applyBorder="1" applyAlignment="1">
      <alignment horizontal="center" vertical="center" wrapText="1"/>
    </xf>
    <xf numFmtId="0" fontId="46" fillId="41" borderId="3" xfId="0" applyFont="1" applyFill="1" applyBorder="1" applyAlignment="1">
      <alignment vertical="center"/>
    </xf>
    <xf numFmtId="0" fontId="30" fillId="21" borderId="75" xfId="0" applyFont="1" applyFill="1" applyBorder="1" applyAlignment="1">
      <alignment horizontal="center" vertical="center"/>
    </xf>
    <xf numFmtId="0" fontId="41" fillId="21" borderId="76" xfId="21" applyFont="1" applyFill="1" applyBorder="1" applyAlignment="1">
      <alignment horizontal="center" vertical="center"/>
    </xf>
    <xf numFmtId="0" fontId="40" fillId="0" borderId="80" xfId="0" applyFont="1" applyBorder="1" applyAlignment="1">
      <alignment vertical="center"/>
    </xf>
    <xf numFmtId="0" fontId="40" fillId="0" borderId="0" xfId="0" applyFont="1" applyBorder="1" applyAlignment="1">
      <alignment vertical="center"/>
    </xf>
    <xf numFmtId="0" fontId="40" fillId="0" borderId="81" xfId="0" applyFont="1" applyBorder="1" applyAlignment="1">
      <alignment vertical="center"/>
    </xf>
    <xf numFmtId="0" fontId="88" fillId="43" borderId="112" xfId="0" applyFont="1" applyFill="1" applyBorder="1" applyAlignment="1">
      <alignment horizontal="center" vertical="center"/>
    </xf>
    <xf numFmtId="16" fontId="89" fillId="43" borderId="112" xfId="0" applyNumberFormat="1" applyFont="1" applyFill="1" applyBorder="1" applyAlignment="1">
      <alignment horizontal="center" vertical="center"/>
    </xf>
    <xf numFmtId="0" fontId="91" fillId="42" borderId="112" xfId="0" applyFont="1" applyFill="1" applyBorder="1" applyAlignment="1">
      <alignment horizontal="center" vertical="center"/>
    </xf>
    <xf numFmtId="9" fontId="91" fillId="42" borderId="112" xfId="0" applyNumberFormat="1" applyFont="1" applyFill="1" applyBorder="1" applyAlignment="1">
      <alignment horizontal="center" vertical="center"/>
    </xf>
    <xf numFmtId="0" fontId="89" fillId="44" borderId="112" xfId="0" applyFont="1" applyFill="1" applyBorder="1" applyAlignment="1">
      <alignment horizontal="center" vertical="center" wrapText="1"/>
    </xf>
    <xf numFmtId="0" fontId="89" fillId="24" borderId="112" xfId="0" applyFont="1" applyFill="1" applyBorder="1" applyAlignment="1">
      <alignment horizontal="center" vertical="center" wrapText="1"/>
    </xf>
    <xf numFmtId="0" fontId="89" fillId="44" borderId="112" xfId="0" applyFont="1" applyFill="1" applyBorder="1" applyAlignment="1">
      <alignment horizontal="center" vertical="center"/>
    </xf>
    <xf numFmtId="0" fontId="89" fillId="0" borderId="112" xfId="0" applyFont="1" applyBorder="1" applyAlignment="1">
      <alignment vertical="center"/>
    </xf>
    <xf numFmtId="0" fontId="89" fillId="0" borderId="112" xfId="0" applyFont="1" applyBorder="1" applyAlignment="1">
      <alignment horizontal="center" vertical="center"/>
    </xf>
    <xf numFmtId="1" fontId="89" fillId="0" borderId="112" xfId="0" applyNumberFormat="1" applyFont="1" applyBorder="1" applyAlignment="1">
      <alignment horizontal="center" vertical="center"/>
    </xf>
    <xf numFmtId="1" fontId="89" fillId="24" borderId="112" xfId="0" applyNumberFormat="1" applyFont="1" applyFill="1" applyBorder="1" applyAlignment="1">
      <alignment horizontal="center" vertical="center"/>
    </xf>
    <xf numFmtId="1" fontId="92" fillId="0" borderId="112" xfId="0" applyNumberFormat="1" applyFont="1" applyBorder="1" applyAlignment="1">
      <alignment horizontal="center" vertical="center"/>
    </xf>
    <xf numFmtId="0" fontId="89" fillId="32" borderId="112" xfId="0" applyFont="1" applyFill="1" applyBorder="1" applyAlignment="1">
      <alignment horizontal="center" vertical="center"/>
    </xf>
    <xf numFmtId="1" fontId="89" fillId="32" borderId="112" xfId="0" applyNumberFormat="1" applyFont="1" applyFill="1" applyBorder="1" applyAlignment="1">
      <alignment horizontal="center" vertical="center"/>
    </xf>
    <xf numFmtId="1" fontId="89" fillId="0" borderId="112" xfId="0" applyNumberFormat="1" applyFont="1" applyBorder="1" applyAlignment="1">
      <alignment vertical="center"/>
    </xf>
    <xf numFmtId="0" fontId="90" fillId="32" borderId="0" xfId="0" applyFont="1" applyFill="1" applyAlignment="1">
      <alignment horizontal="center" vertical="center" wrapText="1"/>
    </xf>
    <xf numFmtId="0" fontId="89" fillId="0" borderId="0" xfId="0" applyFont="1" applyAlignment="1">
      <alignment vertical="center"/>
    </xf>
    <xf numFmtId="1" fontId="89" fillId="0" borderId="0" xfId="0" applyNumberFormat="1" applyFont="1" applyAlignment="1">
      <alignment vertical="center"/>
    </xf>
    <xf numFmtId="1" fontId="89" fillId="24" borderId="0" xfId="0" applyNumberFormat="1" applyFont="1" applyFill="1" applyAlignment="1">
      <alignment horizontal="center" vertical="center"/>
    </xf>
    <xf numFmtId="1" fontId="92" fillId="0" borderId="0" xfId="0" applyNumberFormat="1" applyFont="1" applyAlignment="1">
      <alignment horizontal="center" vertical="center"/>
    </xf>
    <xf numFmtId="0" fontId="89" fillId="0" borderId="0" xfId="0" applyFont="1" applyAlignment="1">
      <alignment horizontal="center" vertical="center"/>
    </xf>
    <xf numFmtId="9" fontId="89" fillId="0" borderId="0" xfId="0" applyNumberFormat="1" applyFont="1" applyAlignment="1">
      <alignment horizontal="center" vertical="center"/>
    </xf>
    <xf numFmtId="0" fontId="90" fillId="0" borderId="0" xfId="0" applyFont="1" applyAlignment="1">
      <alignment horizontal="center" vertical="center" wrapText="1"/>
    </xf>
    <xf numFmtId="1" fontId="89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0" xfId="0" applyFont="1"/>
    <xf numFmtId="0" fontId="90" fillId="0" borderId="0" xfId="0" applyFont="1" applyAlignment="1">
      <alignment horizontal="center" vertical="center"/>
    </xf>
    <xf numFmtId="9" fontId="90" fillId="0" borderId="0" xfId="0" applyNumberFormat="1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16" fontId="93" fillId="0" borderId="0" xfId="0" applyNumberFormat="1" applyFont="1" applyAlignment="1">
      <alignment horizontal="center" vertical="center"/>
    </xf>
    <xf numFmtId="0" fontId="94" fillId="0" borderId="0" xfId="0" applyFont="1" applyAlignment="1">
      <alignment vertical="center"/>
    </xf>
    <xf numFmtId="1" fontId="93" fillId="0" borderId="0" xfId="0" applyNumberFormat="1" applyFont="1" applyAlignment="1">
      <alignment horizontal="center" vertical="center"/>
    </xf>
    <xf numFmtId="0" fontId="93" fillId="0" borderId="0" xfId="0" applyFont="1"/>
    <xf numFmtId="0" fontId="95" fillId="0" borderId="0" xfId="0" applyFont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2" fillId="0" borderId="0" xfId="0" quotePrefix="1" applyFont="1" applyFill="1" applyBorder="1" applyAlignment="1">
      <alignment horizontal="left" vertical="top" wrapText="1"/>
    </xf>
    <xf numFmtId="0" fontId="2" fillId="0" borderId="66" xfId="0" quotePrefix="1" applyFont="1" applyFill="1" applyBorder="1" applyAlignment="1">
      <alignment horizontal="left" vertical="top" wrapText="1"/>
    </xf>
    <xf numFmtId="0" fontId="8" fillId="0" borderId="0" xfId="25" quotePrefix="1" applyFont="1" applyFill="1" applyBorder="1" applyAlignment="1">
      <alignment horizontal="left" vertical="top" wrapText="1"/>
    </xf>
    <xf numFmtId="0" fontId="8" fillId="0" borderId="48" xfId="25" quotePrefix="1" applyFont="1" applyFill="1" applyBorder="1" applyAlignment="1">
      <alignment horizontal="left" vertical="top" wrapText="1"/>
    </xf>
    <xf numFmtId="0" fontId="8" fillId="0" borderId="65" xfId="25" quotePrefix="1" applyFont="1" applyFill="1" applyBorder="1" applyAlignment="1">
      <alignment horizontal="left" vertical="top" wrapText="1"/>
    </xf>
    <xf numFmtId="0" fontId="8" fillId="0" borderId="0" xfId="0" quotePrefix="1" applyFont="1" applyFill="1" applyBorder="1" applyAlignment="1">
      <alignment horizontal="left" vertical="top" wrapText="1"/>
    </xf>
    <xf numFmtId="0" fontId="2" fillId="0" borderId="64" xfId="0" quotePrefix="1" applyFont="1" applyFill="1" applyBorder="1" applyAlignment="1">
      <alignment horizontal="left" vertical="top" wrapText="1"/>
    </xf>
    <xf numFmtId="0" fontId="2" fillId="0" borderId="88" xfId="0" quotePrefix="1" applyFont="1" applyFill="1" applyBorder="1" applyAlignment="1">
      <alignment horizontal="left" vertical="top" wrapText="1"/>
    </xf>
    <xf numFmtId="0" fontId="2" fillId="0" borderId="48" xfId="0" quotePrefix="1" applyFont="1" applyFill="1" applyBorder="1" applyAlignment="1">
      <alignment horizontal="left" vertical="top" wrapText="1"/>
    </xf>
    <xf numFmtId="0" fontId="2" fillId="0" borderId="65" xfId="0" quotePrefix="1" applyFont="1" applyFill="1" applyBorder="1" applyAlignment="1">
      <alignment horizontal="left" vertical="top" wrapText="1"/>
    </xf>
    <xf numFmtId="0" fontId="2" fillId="0" borderId="0" xfId="0" quotePrefix="1" applyFont="1" applyFill="1" applyBorder="1" applyAlignment="1">
      <alignment horizontal="center" vertical="center" wrapText="1"/>
    </xf>
    <xf numFmtId="0" fontId="2" fillId="0" borderId="66" xfId="0" quotePrefix="1" applyFont="1" applyFill="1" applyBorder="1" applyAlignment="1">
      <alignment horizontal="center" vertical="center" wrapText="1"/>
    </xf>
    <xf numFmtId="0" fontId="7" fillId="29" borderId="4" xfId="0" applyFont="1" applyFill="1" applyBorder="1" applyAlignment="1">
      <alignment horizontal="center" vertical="center"/>
    </xf>
    <xf numFmtId="0" fontId="7" fillId="29" borderId="34" xfId="0" applyFont="1" applyFill="1" applyBorder="1" applyAlignment="1">
      <alignment horizontal="center" vertical="center"/>
    </xf>
    <xf numFmtId="0" fontId="7" fillId="29" borderId="30" xfId="0" applyFont="1" applyFill="1" applyBorder="1" applyAlignment="1">
      <alignment horizontal="center" vertical="center"/>
    </xf>
    <xf numFmtId="0" fontId="8" fillId="0" borderId="64" xfId="0" quotePrefix="1" applyFont="1" applyFill="1" applyBorder="1" applyAlignment="1">
      <alignment horizontal="left" vertical="top" wrapText="1"/>
    </xf>
    <xf numFmtId="0" fontId="8" fillId="0" borderId="88" xfId="0" quotePrefix="1" applyFont="1" applyFill="1" applyBorder="1" applyAlignment="1">
      <alignment horizontal="left" vertical="top" wrapText="1"/>
    </xf>
    <xf numFmtId="0" fontId="7" fillId="29" borderId="64" xfId="0" applyFont="1" applyFill="1" applyBorder="1" applyAlignment="1">
      <alignment horizontal="center" vertical="center"/>
    </xf>
    <xf numFmtId="0" fontId="6" fillId="29" borderId="34" xfId="0" applyFont="1" applyFill="1" applyBorder="1" applyAlignment="1">
      <alignment horizontal="center" vertical="center"/>
    </xf>
    <xf numFmtId="0" fontId="6" fillId="29" borderId="30" xfId="0" applyFont="1" applyFill="1" applyBorder="1" applyAlignment="1">
      <alignment horizontal="center" vertical="center"/>
    </xf>
    <xf numFmtId="0" fontId="8" fillId="0" borderId="66" xfId="0" quotePrefix="1" applyFont="1" applyFill="1" applyBorder="1" applyAlignment="1">
      <alignment horizontal="left" vertical="top" wrapText="1"/>
    </xf>
    <xf numFmtId="0" fontId="8" fillId="0" borderId="0" xfId="25" applyFont="1" applyAlignment="1">
      <alignment horizontal="left" wrapText="1"/>
    </xf>
    <xf numFmtId="0" fontId="8" fillId="0" borderId="66" xfId="25" applyFont="1" applyBorder="1" applyAlignment="1">
      <alignment horizontal="left" wrapText="1"/>
    </xf>
    <xf numFmtId="0" fontId="50" fillId="14" borderId="3" xfId="25" applyFont="1" applyFill="1" applyBorder="1" applyAlignment="1">
      <alignment horizontal="center" vertical="center"/>
    </xf>
    <xf numFmtId="9" fontId="8" fillId="2" borderId="3" xfId="25" applyNumberFormat="1" applyFont="1" applyFill="1" applyBorder="1" applyAlignment="1">
      <alignment horizontal="center" vertical="center"/>
    </xf>
    <xf numFmtId="0" fontId="7" fillId="18" borderId="80" xfId="25" applyFont="1" applyFill="1" applyBorder="1" applyAlignment="1">
      <alignment horizontal="center" vertical="top" wrapText="1"/>
    </xf>
    <xf numFmtId="0" fontId="7" fillId="18" borderId="0" xfId="25" applyFont="1" applyFill="1" applyBorder="1" applyAlignment="1">
      <alignment horizontal="center" vertical="top" wrapText="1"/>
    </xf>
    <xf numFmtId="0" fontId="50" fillId="14" borderId="4" xfId="25" applyFont="1" applyFill="1" applyBorder="1" applyAlignment="1">
      <alignment horizontal="center" vertical="center"/>
    </xf>
    <xf numFmtId="0" fontId="50" fillId="14" borderId="34" xfId="25" applyFont="1" applyFill="1" applyBorder="1" applyAlignment="1">
      <alignment horizontal="center" vertical="center"/>
    </xf>
    <xf numFmtId="0" fontId="50" fillId="14" borderId="30" xfId="25" applyFont="1" applyFill="1" applyBorder="1" applyAlignment="1">
      <alignment horizontal="center" vertical="center"/>
    </xf>
    <xf numFmtId="0" fontId="50" fillId="2" borderId="4" xfId="25" applyFont="1" applyFill="1" applyBorder="1" applyAlignment="1">
      <alignment horizontal="center" vertical="center"/>
    </xf>
    <xf numFmtId="0" fontId="50" fillId="2" borderId="30" xfId="25" applyFont="1" applyFill="1" applyBorder="1" applyAlignment="1">
      <alignment horizontal="center" vertical="center"/>
    </xf>
    <xf numFmtId="9" fontId="8" fillId="2" borderId="4" xfId="25" applyNumberFormat="1" applyFont="1" applyFill="1" applyBorder="1" applyAlignment="1">
      <alignment horizontal="center" vertical="center"/>
    </xf>
    <xf numFmtId="9" fontId="8" fillId="2" borderId="30" xfId="25" applyNumberFormat="1" applyFont="1" applyFill="1" applyBorder="1" applyAlignment="1">
      <alignment horizontal="center" vertical="center"/>
    </xf>
    <xf numFmtId="0" fontId="57" fillId="2" borderId="0" xfId="0" applyFont="1" applyFill="1" applyBorder="1" applyAlignment="1">
      <alignment horizontal="left" vertical="center" wrapText="1"/>
    </xf>
    <xf numFmtId="16" fontId="69" fillId="0" borderId="104" xfId="26" applyNumberFormat="1" applyFont="1" applyBorder="1" applyAlignment="1" applyProtection="1">
      <alignment horizontal="center" vertical="center" wrapText="1"/>
      <protection locked="0"/>
    </xf>
    <xf numFmtId="16" fontId="69" fillId="0" borderId="48" xfId="26" applyNumberFormat="1" applyFont="1" applyBorder="1" applyAlignment="1" applyProtection="1">
      <alignment horizontal="center" vertical="center" wrapText="1"/>
      <protection locked="0"/>
    </xf>
    <xf numFmtId="16" fontId="69" fillId="0" borderId="103" xfId="26" applyNumberFormat="1" applyFont="1" applyBorder="1" applyAlignment="1" applyProtection="1">
      <alignment horizontal="center" vertical="center" wrapText="1"/>
      <protection locked="0"/>
    </xf>
    <xf numFmtId="16" fontId="10" fillId="18" borderId="99" xfId="26" applyNumberFormat="1" applyFont="1" applyFill="1" applyBorder="1" applyAlignment="1" applyProtection="1">
      <alignment horizontal="center" vertical="center" wrapText="1"/>
      <protection locked="0"/>
    </xf>
    <xf numFmtId="16" fontId="10" fillId="18" borderId="100" xfId="26" applyNumberFormat="1" applyFont="1" applyFill="1" applyBorder="1" applyAlignment="1" applyProtection="1">
      <alignment horizontal="center" vertical="center" wrapText="1"/>
      <protection locked="0"/>
    </xf>
    <xf numFmtId="16" fontId="10" fillId="18" borderId="101" xfId="26" applyNumberFormat="1" applyFont="1" applyFill="1" applyBorder="1" applyAlignment="1" applyProtection="1">
      <alignment horizontal="center" vertical="center" wrapText="1"/>
      <protection locked="0"/>
    </xf>
    <xf numFmtId="16" fontId="10" fillId="18" borderId="102" xfId="26" applyNumberFormat="1" applyFont="1" applyFill="1" applyBorder="1" applyAlignment="1" applyProtection="1">
      <alignment horizontal="center" vertical="center" wrapText="1"/>
      <protection locked="0"/>
    </xf>
    <xf numFmtId="9" fontId="19" fillId="13" borderId="0" xfId="16" applyNumberFormat="1" applyFont="1" applyFill="1" applyAlignment="1" applyProtection="1">
      <alignment horizontal="center" vertical="center"/>
    </xf>
    <xf numFmtId="0" fontId="35" fillId="2" borderId="59" xfId="0" applyFont="1" applyFill="1" applyBorder="1" applyAlignment="1">
      <alignment horizontal="center" vertical="center"/>
    </xf>
    <xf numFmtId="0" fontId="82" fillId="40" borderId="0" xfId="0" applyFont="1" applyFill="1" applyAlignment="1">
      <alignment horizontal="left" vertical="center" wrapText="1"/>
    </xf>
    <xf numFmtId="0" fontId="82" fillId="40" borderId="48" xfId="0" applyFont="1" applyFill="1" applyBorder="1" applyAlignment="1">
      <alignment horizontal="left" vertical="center" wrapText="1"/>
    </xf>
    <xf numFmtId="0" fontId="17" fillId="4" borderId="53" xfId="0" applyFont="1" applyFill="1" applyBorder="1" applyAlignment="1">
      <alignment horizontal="center" vertical="center"/>
    </xf>
    <xf numFmtId="0" fontId="17" fillId="4" borderId="52" xfId="0" applyFont="1" applyFill="1" applyBorder="1" applyAlignment="1">
      <alignment horizontal="center" vertical="center"/>
    </xf>
    <xf numFmtId="0" fontId="17" fillId="4" borderId="51" xfId="0" applyFont="1" applyFill="1" applyBorder="1" applyAlignment="1">
      <alignment horizontal="center" vertical="center"/>
    </xf>
    <xf numFmtId="0" fontId="17" fillId="4" borderId="0" xfId="22" applyFill="1" applyBorder="1" applyAlignment="1">
      <alignment horizontal="center" vertical="center"/>
    </xf>
    <xf numFmtId="0" fontId="90" fillId="25" borderId="112" xfId="0" applyFont="1" applyFill="1" applyBorder="1" applyAlignment="1">
      <alignment horizontal="center" vertical="center" wrapText="1"/>
    </xf>
    <xf numFmtId="0" fontId="89" fillId="0" borderId="112" xfId="0" applyFont="1" applyBorder="1" applyAlignment="1">
      <alignment horizontal="center" vertical="center"/>
    </xf>
    <xf numFmtId="9" fontId="89" fillId="0" borderId="112" xfId="0" applyNumberFormat="1" applyFont="1" applyBorder="1" applyAlignment="1">
      <alignment horizontal="center" vertical="center"/>
    </xf>
    <xf numFmtId="0" fontId="89" fillId="19" borderId="113" xfId="0" applyFont="1" applyFill="1" applyBorder="1" applyAlignment="1">
      <alignment horizontal="center" vertical="center"/>
    </xf>
    <xf numFmtId="0" fontId="89" fillId="19" borderId="114" xfId="0" applyFont="1" applyFill="1" applyBorder="1" applyAlignment="1">
      <alignment horizontal="center" vertical="center"/>
    </xf>
    <xf numFmtId="0" fontId="87" fillId="42" borderId="112" xfId="0" applyFont="1" applyFill="1" applyBorder="1" applyAlignment="1">
      <alignment horizontal="center" vertical="center"/>
    </xf>
    <xf numFmtId="0" fontId="90" fillId="44" borderId="112" xfId="0" applyFont="1" applyFill="1" applyBorder="1" applyAlignment="1">
      <alignment horizontal="center" vertical="center"/>
    </xf>
    <xf numFmtId="16" fontId="14" fillId="39" borderId="8" xfId="0" applyNumberFormat="1" applyFont="1" applyFill="1" applyBorder="1" applyAlignment="1">
      <alignment horizontal="center" vertical="center" wrapText="1"/>
    </xf>
    <xf numFmtId="16" fontId="14" fillId="39" borderId="88" xfId="0" applyNumberFormat="1" applyFont="1" applyFill="1" applyBorder="1" applyAlignment="1">
      <alignment horizontal="center" vertical="center" wrapText="1"/>
    </xf>
    <xf numFmtId="16" fontId="14" fillId="39" borderId="87" xfId="0" applyNumberFormat="1" applyFont="1" applyFill="1" applyBorder="1" applyAlignment="1">
      <alignment horizontal="center" vertical="center" wrapText="1"/>
    </xf>
    <xf numFmtId="16" fontId="14" fillId="39" borderId="65" xfId="0" applyNumberFormat="1" applyFont="1" applyFill="1" applyBorder="1" applyAlignment="1">
      <alignment horizontal="center" vertical="center" wrapText="1"/>
    </xf>
    <xf numFmtId="0" fontId="14" fillId="38" borderId="8" xfId="0" applyFont="1" applyFill="1" applyBorder="1" applyAlignment="1">
      <alignment horizontal="center" vertical="center"/>
    </xf>
    <xf numFmtId="0" fontId="14" fillId="38" borderId="15" xfId="0" applyFont="1" applyFill="1" applyBorder="1" applyAlignment="1">
      <alignment horizontal="center" vertical="center"/>
    </xf>
    <xf numFmtId="0" fontId="14" fillId="38" borderId="87" xfId="0" applyFont="1" applyFill="1" applyBorder="1" applyAlignment="1">
      <alignment horizontal="center" vertical="center"/>
    </xf>
    <xf numFmtId="0" fontId="14" fillId="38" borderId="88" xfId="0" applyFont="1" applyFill="1" applyBorder="1" applyAlignment="1">
      <alignment horizontal="center" vertical="center"/>
    </xf>
    <xf numFmtId="0" fontId="14" fillId="38" borderId="66" xfId="0" applyFont="1" applyFill="1" applyBorder="1" applyAlignment="1">
      <alignment horizontal="center" vertical="center"/>
    </xf>
    <xf numFmtId="0" fontId="14" fillId="38" borderId="65" xfId="0" applyFont="1" applyFill="1" applyBorder="1" applyAlignment="1">
      <alignment horizontal="center" vertical="center"/>
    </xf>
    <xf numFmtId="0" fontId="7" fillId="4" borderId="32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 wrapText="1"/>
    </xf>
    <xf numFmtId="0" fontId="40" fillId="23" borderId="68" xfId="0" applyFont="1" applyFill="1" applyBorder="1" applyAlignment="1">
      <alignment horizontal="center" vertical="center" wrapText="1"/>
    </xf>
    <xf numFmtId="0" fontId="40" fillId="23" borderId="81" xfId="0" applyFont="1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40" fillId="15" borderId="23" xfId="0" applyFont="1" applyFill="1" applyBorder="1" applyAlignment="1">
      <alignment horizontal="center" vertical="center"/>
    </xf>
    <xf numFmtId="0" fontId="40" fillId="15" borderId="84" xfId="0" applyFont="1" applyFill="1" applyBorder="1" applyAlignment="1">
      <alignment horizontal="center" vertical="center"/>
    </xf>
    <xf numFmtId="0" fontId="40" fillId="15" borderId="67" xfId="0" applyFont="1" applyFill="1" applyBorder="1" applyAlignment="1">
      <alignment horizontal="center" vertical="center"/>
    </xf>
    <xf numFmtId="0" fontId="40" fillId="24" borderId="80" xfId="0" applyFont="1" applyFill="1" applyBorder="1" applyAlignment="1">
      <alignment horizontal="center" vertical="center" wrapText="1"/>
    </xf>
    <xf numFmtId="0" fontId="40" fillId="24" borderId="81" xfId="0" applyFont="1" applyFill="1" applyBorder="1" applyAlignment="1">
      <alignment horizontal="center" vertical="center" wrapText="1"/>
    </xf>
    <xf numFmtId="0" fontId="40" fillId="24" borderId="82" xfId="0" applyFont="1" applyFill="1" applyBorder="1" applyAlignment="1">
      <alignment horizontal="center" vertical="center" wrapText="1"/>
    </xf>
    <xf numFmtId="0" fontId="40" fillId="24" borderId="83" xfId="0" applyFont="1" applyFill="1" applyBorder="1" applyAlignment="1">
      <alignment horizontal="center" vertical="center" wrapText="1"/>
    </xf>
    <xf numFmtId="14" fontId="40" fillId="0" borderId="80" xfId="0" applyNumberFormat="1" applyFont="1" applyBorder="1" applyAlignment="1">
      <alignment horizontal="center" vertical="center"/>
    </xf>
    <xf numFmtId="14" fontId="40" fillId="0" borderId="0" xfId="0" applyNumberFormat="1" applyFont="1" applyBorder="1" applyAlignment="1">
      <alignment horizontal="center" vertical="center"/>
    </xf>
    <xf numFmtId="14" fontId="40" fillId="0" borderId="81" xfId="0" applyNumberFormat="1" applyFont="1" applyBorder="1" applyAlignment="1">
      <alignment horizontal="center" vertical="center"/>
    </xf>
    <xf numFmtId="0" fontId="40" fillId="0" borderId="80" xfId="0" applyFont="1" applyBorder="1" applyAlignment="1">
      <alignment horizontal="center" vertical="center"/>
    </xf>
    <xf numFmtId="0" fontId="40" fillId="0" borderId="0" xfId="0" applyFont="1" applyBorder="1" applyAlignment="1">
      <alignment horizontal="center" vertical="center"/>
    </xf>
    <xf numFmtId="0" fontId="40" fillId="0" borderId="81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59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79" xfId="0" applyFont="1" applyBorder="1" applyAlignment="1">
      <alignment horizontal="center" vertical="center"/>
    </xf>
    <xf numFmtId="0" fontId="40" fillId="0" borderId="70" xfId="0" applyFont="1" applyBorder="1" applyAlignment="1">
      <alignment horizontal="center" vertical="center"/>
    </xf>
    <xf numFmtId="0" fontId="40" fillId="0" borderId="68" xfId="0" applyFont="1" applyBorder="1" applyAlignment="1">
      <alignment horizontal="center" vertical="center"/>
    </xf>
    <xf numFmtId="0" fontId="40" fillId="24" borderId="79" xfId="0" applyFont="1" applyFill="1" applyBorder="1" applyAlignment="1">
      <alignment horizontal="center" vertical="center"/>
    </xf>
    <xf numFmtId="0" fontId="40" fillId="24" borderId="68" xfId="0" applyFont="1" applyFill="1" applyBorder="1" applyAlignment="1">
      <alignment horizontal="center" vertical="center"/>
    </xf>
    <xf numFmtId="0" fontId="40" fillId="24" borderId="80" xfId="0" applyFont="1" applyFill="1" applyBorder="1" applyAlignment="1">
      <alignment horizontal="center" vertical="center"/>
    </xf>
    <xf numFmtId="0" fontId="40" fillId="24" borderId="81" xfId="0" applyFont="1" applyFill="1" applyBorder="1" applyAlignment="1">
      <alignment horizontal="center" vertical="center"/>
    </xf>
    <xf numFmtId="0" fontId="40" fillId="24" borderId="82" xfId="0" applyFont="1" applyFill="1" applyBorder="1" applyAlignment="1">
      <alignment horizontal="center" vertical="center"/>
    </xf>
    <xf numFmtId="0" fontId="40" fillId="24" borderId="83" xfId="0" applyFont="1" applyFill="1" applyBorder="1" applyAlignment="1">
      <alignment horizontal="center" vertical="center"/>
    </xf>
    <xf numFmtId="0" fontId="40" fillId="24" borderId="79" xfId="0" applyFont="1" applyFill="1" applyBorder="1" applyAlignment="1">
      <alignment horizontal="center" vertical="center" wrapText="1"/>
    </xf>
    <xf numFmtId="0" fontId="40" fillId="24" borderId="68" xfId="0" applyFont="1" applyFill="1" applyBorder="1" applyAlignment="1">
      <alignment horizontal="center" vertical="center" wrapText="1"/>
    </xf>
    <xf numFmtId="0" fontId="40" fillId="0" borderId="23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67" xfId="0" applyFont="1" applyBorder="1" applyAlignment="1">
      <alignment horizontal="center" vertical="center"/>
    </xf>
    <xf numFmtId="0" fontId="40" fillId="20" borderId="23" xfId="0" applyFont="1" applyFill="1" applyBorder="1" applyAlignment="1">
      <alignment horizontal="center" vertical="center"/>
    </xf>
    <xf numFmtId="0" fontId="40" fillId="20" borderId="84" xfId="0" applyFont="1" applyFill="1" applyBorder="1" applyAlignment="1">
      <alignment horizontal="center" vertical="center"/>
    </xf>
    <xf numFmtId="0" fontId="40" fillId="20" borderId="67" xfId="0" applyFont="1" applyFill="1" applyBorder="1" applyAlignment="1">
      <alignment horizontal="center" vertical="center"/>
    </xf>
    <xf numFmtId="0" fontId="14" fillId="26" borderId="3" xfId="0" applyFont="1" applyFill="1" applyBorder="1" applyAlignment="1">
      <alignment horizontal="center" vertical="center" wrapText="1"/>
    </xf>
    <xf numFmtId="0" fontId="5" fillId="4" borderId="0" xfId="8" applyFont="1" applyFill="1" applyBorder="1" applyAlignment="1">
      <alignment horizontal="center" vertical="center"/>
    </xf>
  </cellXfs>
  <cellStyles count="33">
    <cellStyle name="Hyperlink" xfId="21" builtinId="8"/>
    <cellStyle name="Hyperlink 2" xfId="16"/>
    <cellStyle name="Normal" xfId="0" builtinId="0"/>
    <cellStyle name="Normal 10" xfId="2"/>
    <cellStyle name="Normal 10 2" xfId="25"/>
    <cellStyle name="Normal 11" xfId="5"/>
    <cellStyle name="Normal 12" xfId="1"/>
    <cellStyle name="Normal 13 2" xfId="20"/>
    <cellStyle name="Normal 15" xfId="3"/>
    <cellStyle name="Normal 15 8" xfId="11"/>
    <cellStyle name="Normal 17" xfId="9"/>
    <cellStyle name="Normal 18" xfId="19"/>
    <cellStyle name="Normal 18 2" xfId="7"/>
    <cellStyle name="Normal 2" xfId="10"/>
    <cellStyle name="Normal 2 10" xfId="24"/>
    <cellStyle name="Normal 2 2" xfId="6"/>
    <cellStyle name="Normal 2 2 2 2 2" xfId="27"/>
    <cellStyle name="Normal 2 2 2 2 2 35 2 2 2" xfId="18"/>
    <cellStyle name="Normal 2 3" xfId="12"/>
    <cellStyle name="Normal 2 3 5" xfId="26"/>
    <cellStyle name="Normal 20 11" xfId="23"/>
    <cellStyle name="Normal 21" xfId="8"/>
    <cellStyle name="Normal 26" xfId="13"/>
    <cellStyle name="Normal 29" xfId="14"/>
    <cellStyle name="Normal 3" xfId="17"/>
    <cellStyle name="Normal 5 3" xfId="4"/>
    <cellStyle name="Normal 91" xfId="30"/>
    <cellStyle name="Normal 92" xfId="31"/>
    <cellStyle name="Normal 94" xfId="32"/>
    <cellStyle name="Percent" xfId="15" builtinId="5"/>
    <cellStyle name="Percent 3 2" xfId="28"/>
    <cellStyle name="Percent 4 4" xfId="29"/>
    <cellStyle name="Style 1" xfId="22"/>
  </cellStyles>
  <dxfs count="2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rgb="FF00B050"/>
        </patternFill>
      </fill>
    </dxf>
    <dxf>
      <fill>
        <patternFill patternType="solid">
          <fgColor indexed="64"/>
          <bgColor rgb="FF92D050"/>
        </patternFill>
      </fill>
    </dxf>
    <dxf>
      <fill>
        <gradientFill>
          <stop position="0">
            <color rgb="FF92D050"/>
          </stop>
          <stop position="1">
            <color rgb="FFFFFF00"/>
          </stop>
        </gradientFill>
      </fill>
    </dxf>
    <dxf>
      <fill>
        <patternFill patternType="solid">
          <fgColor indexed="64"/>
          <bgColor rgb="FFFFFF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 patternType="solid">
          <fgColor indexed="64"/>
          <bgColor rgb="FF92D050"/>
        </patternFill>
      </fill>
    </dxf>
    <dxf>
      <fill>
        <gradientFill>
          <stop position="0">
            <color rgb="FF92D050"/>
          </stop>
          <stop position="1">
            <color rgb="FFFFFF00"/>
          </stop>
        </gradientFill>
      </fill>
    </dxf>
    <dxf>
      <fill>
        <patternFill patternType="solid">
          <fgColor indexed="64"/>
          <bgColor rgb="FFFFFF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 patternType="solid">
          <fgColor indexed="64"/>
          <bgColor rgb="FF92D050"/>
        </patternFill>
      </fill>
    </dxf>
    <dxf>
      <fill>
        <gradientFill>
          <stop position="0">
            <color rgb="FF92D050"/>
          </stop>
          <stop position="1">
            <color rgb="FFFFFF00"/>
          </stop>
        </gradientFill>
      </fill>
    </dxf>
    <dxf>
      <fill>
        <patternFill patternType="solid">
          <fgColor indexed="64"/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1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6161"/>
        </patternFill>
      </fill>
    </dxf>
    <dxf>
      <fill>
        <patternFill>
          <bgColor rgb="FFFFC000"/>
        </patternFill>
      </fill>
    </dxf>
    <dxf>
      <fill>
        <patternFill>
          <bgColor rgb="FF008ED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7C8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008ED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4B4B"/>
        </patternFill>
      </fill>
    </dxf>
    <dxf>
      <fill>
        <patternFill>
          <bgColor rgb="FFFF4B4B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7C8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008ED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4B4B"/>
        </patternFill>
      </fill>
    </dxf>
    <dxf>
      <fill>
        <patternFill>
          <bgColor rgb="FFFF4B4B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ont>
        <color rgb="FFFFFFFF"/>
      </font>
      <fill>
        <patternFill>
          <bgColor rgb="FFBFBFBF"/>
        </patternFill>
      </fill>
    </dxf>
    <dxf>
      <font>
        <color rgb="FFFFFFFF"/>
      </font>
      <fill>
        <patternFill>
          <bgColor rgb="FFFF4343"/>
        </patternFill>
      </fill>
    </dxf>
    <dxf>
      <font>
        <color rgb="FFFFFFFF"/>
      </font>
      <fill>
        <patternFill>
          <bgColor rgb="FFFFC000"/>
        </patternFill>
      </fill>
    </dxf>
    <dxf>
      <font>
        <color rgb="FFFFFFFF"/>
      </font>
      <fill>
        <patternFill>
          <bgColor rgb="FF92D050"/>
        </patternFill>
      </fill>
    </dxf>
    <dxf>
      <font>
        <color rgb="FFFFFFFF"/>
      </font>
      <fill>
        <patternFill>
          <bgColor rgb="FF008FFA"/>
        </patternFill>
      </fill>
    </dxf>
    <dxf>
      <font>
        <color auto="1"/>
      </font>
      <fill>
        <patternFill>
          <bgColor rgb="FFFF4343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  <name val="Cambria"/>
        <scheme val="none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6.xml"/><Relationship Id="rId21" Type="http://schemas.openxmlformats.org/officeDocument/2006/relationships/externalLink" Target="externalLinks/externalLink1.xml"/><Relationship Id="rId42" Type="http://schemas.openxmlformats.org/officeDocument/2006/relationships/externalLink" Target="externalLinks/externalLink22.xml"/><Relationship Id="rId47" Type="http://schemas.openxmlformats.org/officeDocument/2006/relationships/externalLink" Target="externalLinks/externalLink27.xml"/><Relationship Id="rId63" Type="http://schemas.openxmlformats.org/officeDocument/2006/relationships/externalLink" Target="externalLinks/externalLink43.xml"/><Relationship Id="rId68" Type="http://schemas.openxmlformats.org/officeDocument/2006/relationships/externalLink" Target="externalLinks/externalLink48.xml"/><Relationship Id="rId84" Type="http://schemas.openxmlformats.org/officeDocument/2006/relationships/externalLink" Target="externalLinks/externalLink64.xml"/><Relationship Id="rId89" Type="http://schemas.openxmlformats.org/officeDocument/2006/relationships/externalLink" Target="externalLinks/externalLink6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externalLink" Target="externalLinks/externalLink12.xml"/><Relationship Id="rId37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33.xml"/><Relationship Id="rId58" Type="http://schemas.openxmlformats.org/officeDocument/2006/relationships/externalLink" Target="externalLinks/externalLink38.xml"/><Relationship Id="rId74" Type="http://schemas.openxmlformats.org/officeDocument/2006/relationships/externalLink" Target="externalLinks/externalLink54.xml"/><Relationship Id="rId79" Type="http://schemas.openxmlformats.org/officeDocument/2006/relationships/externalLink" Target="externalLinks/externalLink59.xml"/><Relationship Id="rId10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70.xml"/><Relationship Id="rId95" Type="http://schemas.openxmlformats.org/officeDocument/2006/relationships/externalLink" Target="externalLinks/externalLink75.xml"/><Relationship Id="rId22" Type="http://schemas.openxmlformats.org/officeDocument/2006/relationships/externalLink" Target="externalLinks/externalLink2.xml"/><Relationship Id="rId27" Type="http://schemas.openxmlformats.org/officeDocument/2006/relationships/externalLink" Target="externalLinks/externalLink7.xml"/><Relationship Id="rId43" Type="http://schemas.openxmlformats.org/officeDocument/2006/relationships/externalLink" Target="externalLinks/externalLink23.xml"/><Relationship Id="rId48" Type="http://schemas.openxmlformats.org/officeDocument/2006/relationships/externalLink" Target="externalLinks/externalLink28.xml"/><Relationship Id="rId64" Type="http://schemas.openxmlformats.org/officeDocument/2006/relationships/externalLink" Target="externalLinks/externalLink44.xml"/><Relationship Id="rId69" Type="http://schemas.openxmlformats.org/officeDocument/2006/relationships/externalLink" Target="externalLinks/externalLink49.xml"/><Relationship Id="rId80" Type="http://schemas.openxmlformats.org/officeDocument/2006/relationships/externalLink" Target="externalLinks/externalLink60.xml"/><Relationship Id="rId85" Type="http://schemas.openxmlformats.org/officeDocument/2006/relationships/externalLink" Target="externalLinks/externalLink6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externalLink" Target="externalLinks/externalLink13.xml"/><Relationship Id="rId38" Type="http://schemas.openxmlformats.org/officeDocument/2006/relationships/externalLink" Target="externalLinks/externalLink18.xml"/><Relationship Id="rId59" Type="http://schemas.openxmlformats.org/officeDocument/2006/relationships/externalLink" Target="externalLinks/externalLink39.xml"/><Relationship Id="rId103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21.xml"/><Relationship Id="rId54" Type="http://schemas.openxmlformats.org/officeDocument/2006/relationships/externalLink" Target="externalLinks/externalLink34.xml"/><Relationship Id="rId62" Type="http://schemas.openxmlformats.org/officeDocument/2006/relationships/externalLink" Target="externalLinks/externalLink42.xml"/><Relationship Id="rId70" Type="http://schemas.openxmlformats.org/officeDocument/2006/relationships/externalLink" Target="externalLinks/externalLink50.xml"/><Relationship Id="rId75" Type="http://schemas.openxmlformats.org/officeDocument/2006/relationships/externalLink" Target="externalLinks/externalLink55.xml"/><Relationship Id="rId83" Type="http://schemas.openxmlformats.org/officeDocument/2006/relationships/externalLink" Target="externalLinks/externalLink63.xml"/><Relationship Id="rId88" Type="http://schemas.openxmlformats.org/officeDocument/2006/relationships/externalLink" Target="externalLinks/externalLink68.xml"/><Relationship Id="rId91" Type="http://schemas.openxmlformats.org/officeDocument/2006/relationships/externalLink" Target="externalLinks/externalLink71.xml"/><Relationship Id="rId96" Type="http://schemas.openxmlformats.org/officeDocument/2006/relationships/externalLink" Target="externalLinks/externalLink7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externalLink" Target="externalLinks/externalLink8.xml"/><Relationship Id="rId36" Type="http://schemas.openxmlformats.org/officeDocument/2006/relationships/externalLink" Target="externalLinks/externalLink16.xml"/><Relationship Id="rId49" Type="http://schemas.openxmlformats.org/officeDocument/2006/relationships/externalLink" Target="externalLinks/externalLink29.xml"/><Relationship Id="rId57" Type="http://schemas.openxmlformats.org/officeDocument/2006/relationships/externalLink" Target="externalLinks/externalLink37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1.xml"/><Relationship Id="rId44" Type="http://schemas.openxmlformats.org/officeDocument/2006/relationships/externalLink" Target="externalLinks/externalLink24.xml"/><Relationship Id="rId52" Type="http://schemas.openxmlformats.org/officeDocument/2006/relationships/externalLink" Target="externalLinks/externalLink32.xml"/><Relationship Id="rId60" Type="http://schemas.openxmlformats.org/officeDocument/2006/relationships/externalLink" Target="externalLinks/externalLink40.xml"/><Relationship Id="rId65" Type="http://schemas.openxmlformats.org/officeDocument/2006/relationships/externalLink" Target="externalLinks/externalLink45.xml"/><Relationship Id="rId73" Type="http://schemas.openxmlformats.org/officeDocument/2006/relationships/externalLink" Target="externalLinks/externalLink53.xml"/><Relationship Id="rId78" Type="http://schemas.openxmlformats.org/officeDocument/2006/relationships/externalLink" Target="externalLinks/externalLink58.xml"/><Relationship Id="rId81" Type="http://schemas.openxmlformats.org/officeDocument/2006/relationships/externalLink" Target="externalLinks/externalLink61.xml"/><Relationship Id="rId86" Type="http://schemas.openxmlformats.org/officeDocument/2006/relationships/externalLink" Target="externalLinks/externalLink66.xml"/><Relationship Id="rId94" Type="http://schemas.openxmlformats.org/officeDocument/2006/relationships/externalLink" Target="externalLinks/externalLink7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19.xml"/><Relationship Id="rId34" Type="http://schemas.openxmlformats.org/officeDocument/2006/relationships/externalLink" Target="externalLinks/externalLink14.xml"/><Relationship Id="rId50" Type="http://schemas.openxmlformats.org/officeDocument/2006/relationships/externalLink" Target="externalLinks/externalLink30.xml"/><Relationship Id="rId55" Type="http://schemas.openxmlformats.org/officeDocument/2006/relationships/externalLink" Target="externalLinks/externalLink35.xml"/><Relationship Id="rId76" Type="http://schemas.openxmlformats.org/officeDocument/2006/relationships/externalLink" Target="externalLinks/externalLink56.xml"/><Relationship Id="rId97" Type="http://schemas.openxmlformats.org/officeDocument/2006/relationships/externalLink" Target="externalLinks/externalLink77.xml"/><Relationship Id="rId10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1.xml"/><Relationship Id="rId92" Type="http://schemas.openxmlformats.org/officeDocument/2006/relationships/externalLink" Target="externalLinks/externalLink72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9.xml"/><Relationship Id="rId24" Type="http://schemas.openxmlformats.org/officeDocument/2006/relationships/externalLink" Target="externalLinks/externalLink4.xml"/><Relationship Id="rId40" Type="http://schemas.openxmlformats.org/officeDocument/2006/relationships/externalLink" Target="externalLinks/externalLink20.xml"/><Relationship Id="rId45" Type="http://schemas.openxmlformats.org/officeDocument/2006/relationships/externalLink" Target="externalLinks/externalLink25.xml"/><Relationship Id="rId66" Type="http://schemas.openxmlformats.org/officeDocument/2006/relationships/externalLink" Target="externalLinks/externalLink46.xml"/><Relationship Id="rId87" Type="http://schemas.openxmlformats.org/officeDocument/2006/relationships/externalLink" Target="externalLinks/externalLink67.xml"/><Relationship Id="rId61" Type="http://schemas.openxmlformats.org/officeDocument/2006/relationships/externalLink" Target="externalLinks/externalLink41.xml"/><Relationship Id="rId82" Type="http://schemas.openxmlformats.org/officeDocument/2006/relationships/externalLink" Target="externalLinks/externalLink6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externalLink" Target="externalLinks/externalLink10.xml"/><Relationship Id="rId35" Type="http://schemas.openxmlformats.org/officeDocument/2006/relationships/externalLink" Target="externalLinks/externalLink15.xml"/><Relationship Id="rId56" Type="http://schemas.openxmlformats.org/officeDocument/2006/relationships/externalLink" Target="externalLinks/externalLink36.xml"/><Relationship Id="rId77" Type="http://schemas.openxmlformats.org/officeDocument/2006/relationships/externalLink" Target="externalLinks/externalLink57.xml"/><Relationship Id="rId100" Type="http://schemas.openxmlformats.org/officeDocument/2006/relationships/sharedStrings" Target="sharedStrings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1.xml"/><Relationship Id="rId72" Type="http://schemas.openxmlformats.org/officeDocument/2006/relationships/externalLink" Target="externalLinks/externalLink52.xml"/><Relationship Id="rId93" Type="http://schemas.openxmlformats.org/officeDocument/2006/relationships/externalLink" Target="externalLinks/externalLink7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externalLink" Target="externalLinks/externalLink5.xml"/><Relationship Id="rId46" Type="http://schemas.openxmlformats.org/officeDocument/2006/relationships/externalLink" Target="externalLinks/externalLink26.xml"/><Relationship Id="rId67" Type="http://schemas.openxmlformats.org/officeDocument/2006/relationships/externalLink" Target="externalLinks/externalLink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235818567573932E-2"/>
          <c:y val="5.006819434905832E-2"/>
          <c:w val="0.95123580879485803"/>
          <c:h val="0.7495491074695351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'Weekly Update Summary'!$F$15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00B0F0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'Weekly Update Summary'!$C$16</c:f>
              <c:strCache>
                <c:ptCount val="1"/>
                <c:pt idx="0">
                  <c:v>Completion</c:v>
                </c:pt>
              </c:strCache>
            </c:strRef>
          </c:cat>
          <c:val>
            <c:numRef>
              <c:f>'Weekly Update Summary'!$F$16</c:f>
              <c:numCache>
                <c:formatCode>0.00%</c:formatCode>
                <c:ptCount val="1"/>
                <c:pt idx="0">
                  <c:v>0.77576221651725197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DE-40F6-B545-442DA72F6689}"/>
            </c:ext>
          </c:extLst>
        </c:ser>
        <c:ser>
          <c:idx val="1"/>
          <c:order val="1"/>
          <c:tx>
            <c:strRef>
              <c:f>'Weekly Update Summary'!$G$15</c:f>
              <c:strCache>
                <c:ptCount val="1"/>
                <c:pt idx="0">
                  <c:v>Target (Variance)</c:v>
                </c:pt>
              </c:strCache>
            </c:strRef>
          </c:tx>
          <c:spPr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56DE-40F6-B545-442DA72F6689}"/>
              </c:ext>
            </c:extLst>
          </c:dPt>
          <c:cat>
            <c:strRef>
              <c:f>'Weekly Update Summary'!$C$16</c:f>
              <c:strCache>
                <c:ptCount val="1"/>
                <c:pt idx="0">
                  <c:v>Completion</c:v>
                </c:pt>
              </c:strCache>
            </c:strRef>
          </c:cat>
          <c:val>
            <c:numRef>
              <c:f>'Weekly Update Summary'!$G$16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DE-40F6-B545-442DA72F6689}"/>
            </c:ext>
          </c:extLst>
        </c:ser>
        <c:ser>
          <c:idx val="2"/>
          <c:order val="2"/>
          <c:tx>
            <c:strRef>
              <c:f>'Weekly Update Summary'!$H$15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56DE-40F6-B545-442DA72F6689}"/>
              </c:ext>
            </c:extLst>
          </c:dPt>
          <c:cat>
            <c:strRef>
              <c:f>'Weekly Update Summary'!$C$16</c:f>
              <c:strCache>
                <c:ptCount val="1"/>
                <c:pt idx="0">
                  <c:v>Completion</c:v>
                </c:pt>
              </c:strCache>
            </c:strRef>
          </c:cat>
          <c:val>
            <c:numRef>
              <c:f>'Weekly Update Summary'!$H$16</c:f>
              <c:numCache>
                <c:formatCode>0.00%</c:formatCode>
                <c:ptCount val="1"/>
                <c:pt idx="0">
                  <c:v>0.22423778348274803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DE-40F6-B545-442DA72F6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serLines/>
        <c:axId val="465131008"/>
        <c:axId val="465131400"/>
      </c:barChart>
      <c:catAx>
        <c:axId val="46513100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65131400"/>
        <c:crosses val="autoZero"/>
        <c:auto val="1"/>
        <c:lblAlgn val="ctr"/>
        <c:lblOffset val="100"/>
        <c:noMultiLvlLbl val="0"/>
      </c:catAx>
      <c:valAx>
        <c:axId val="465131400"/>
        <c:scaling>
          <c:orientation val="minMax"/>
          <c:max val="1"/>
          <c:min val="0.1"/>
        </c:scaling>
        <c:delete val="0"/>
        <c:axPos val="b"/>
        <c:majorGridlines>
          <c:spPr>
            <a:ln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50" b="0" i="1" u="none" strike="noStrike" baseline="0">
                <a:solidFill>
                  <a:srgbClr val="000000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465131008"/>
        <c:crosses val="autoZero"/>
        <c:crossBetween val="between"/>
        <c:majorUnit val="0.1"/>
      </c:valAx>
    </c:plotArea>
    <c:plotVisOnly val="1"/>
    <c:dispBlanksAs val="gap"/>
    <c:showDLblsOverMax val="0"/>
  </c:chart>
  <c:spPr>
    <a:ln w="1270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Scroll" dx="16" fmlaLink="$V$3" horiz="1" max="100" page="4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microsoft.com/office/2007/relationships/hdphoto" Target="../media/hdphoto1.wdp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5" Type="http://schemas.openxmlformats.org/officeDocument/2006/relationships/image" Target="../media/image1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chart" Target="../charts/chart1.xml"/><Relationship Id="rId1" Type="http://schemas.openxmlformats.org/officeDocument/2006/relationships/image" Target="../media/image7.jpeg"/><Relationship Id="rId6" Type="http://schemas.openxmlformats.org/officeDocument/2006/relationships/image" Target="../media/image6.png"/><Relationship Id="rId5" Type="http://schemas.openxmlformats.org/officeDocument/2006/relationships/image" Target="../media/image9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11.jpeg"/><Relationship Id="rId1" Type="http://schemas.openxmlformats.org/officeDocument/2006/relationships/image" Target="../media/image10.png"/><Relationship Id="rId4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15.png"/><Relationship Id="rId1" Type="http://schemas.openxmlformats.org/officeDocument/2006/relationships/image" Target="../media/image14.emf"/><Relationship Id="rId4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17.jpeg"/><Relationship Id="rId1" Type="http://schemas.openxmlformats.org/officeDocument/2006/relationships/image" Target="../media/image1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eg"/><Relationship Id="rId1" Type="http://schemas.openxmlformats.org/officeDocument/2006/relationships/image" Target="../media/image18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9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9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9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0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1.jpeg"/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3.jpeg"/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5.png"/><Relationship Id="rId1" Type="http://schemas.openxmlformats.org/officeDocument/2006/relationships/image" Target="../media/image24.jpe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476250</xdr:colOff>
      <xdr:row>0</xdr:row>
      <xdr:rowOff>57150</xdr:rowOff>
    </xdr:from>
    <xdr:to>
      <xdr:col>5</xdr:col>
      <xdr:colOff>1150615</xdr:colOff>
      <xdr:row>2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7900" y="57150"/>
          <a:ext cx="67436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0</xdr:row>
      <xdr:rowOff>76200</xdr:rowOff>
    </xdr:from>
    <xdr:to>
      <xdr:col>1</xdr:col>
      <xdr:colOff>1141942</xdr:colOff>
      <xdr:row>1</xdr:row>
      <xdr:rowOff>169545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1828" t="25585" r="24433" b="60013"/>
        <a:stretch/>
      </xdr:blipFill>
      <xdr:spPr>
        <a:xfrm>
          <a:off x="47625" y="76200"/>
          <a:ext cx="1151467" cy="2743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21</xdr:col>
      <xdr:colOff>528108</xdr:colOff>
      <xdr:row>25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98000"/>
                  </a14:imgEffect>
                  <a14:imgEffect>
                    <a14:brightnessContrast bright="-56000" contrast="-4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504333" cy="4762500"/>
        </a:xfrm>
        <a:prstGeom prst="rect">
          <a:avLst/>
        </a:prstGeom>
      </xdr:spPr>
    </xdr:pic>
    <xdr:clientData/>
  </xdr:twoCellAnchor>
  <xdr:twoCellAnchor>
    <xdr:from>
      <xdr:col>0</xdr:col>
      <xdr:colOff>32417</xdr:colOff>
      <xdr:row>0</xdr:row>
      <xdr:rowOff>19236</xdr:rowOff>
    </xdr:from>
    <xdr:to>
      <xdr:col>22</xdr:col>
      <xdr:colOff>0</xdr:colOff>
      <xdr:row>2</xdr:row>
      <xdr:rowOff>41919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2417" y="19236"/>
          <a:ext cx="13471916" cy="403683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 cap="none" spc="0">
              <a:ln w="12700">
                <a:solidFill>
                  <a:schemeClr val="accent5"/>
                </a:solidFill>
                <a:prstDash val="solid"/>
              </a:ln>
              <a:solidFill>
                <a:sysClr val="windowText" lastClr="000000"/>
              </a:solidFill>
              <a:effectLst/>
              <a:latin typeface="Constantia" panose="02030602050306030303" pitchFamily="18" charset="0"/>
            </a:rPr>
            <a:t>                                                                </a:t>
          </a:r>
          <a:r>
            <a:rPr lang="en-US" sz="2000" b="1" cap="none" spc="0">
              <a:ln w="12700">
                <a:noFill/>
                <a:prstDash val="solid"/>
              </a:ln>
              <a:solidFill>
                <a:sysClr val="windowText" lastClr="000000"/>
              </a:solidFill>
              <a:effectLst/>
              <a:latin typeface="Constantia" panose="02030602050306030303" pitchFamily="18" charset="0"/>
            </a:rPr>
            <a:t>Solutions Playbook - Westcor</a:t>
          </a:r>
          <a:r>
            <a:rPr lang="en-US" sz="2000" b="1" cap="none" spc="0" baseline="0">
              <a:ln w="12700">
                <a:noFill/>
                <a:prstDash val="solid"/>
              </a:ln>
              <a:solidFill>
                <a:sysClr val="windowText" lastClr="000000"/>
              </a:solidFill>
              <a:effectLst/>
              <a:latin typeface="Constantia" panose="02030602050306030303" pitchFamily="18" charset="0"/>
            </a:rPr>
            <a:t> </a:t>
          </a:r>
          <a:endParaRPr lang="en-US" sz="1200" b="1">
            <a:ln w="12700">
              <a:noFill/>
              <a:prstDash val="solid"/>
            </a:ln>
            <a:solidFill>
              <a:sysClr val="windowText" lastClr="000000"/>
            </a:solidFill>
            <a:latin typeface="Constantia" panose="0203060205030603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7</xdr:row>
          <xdr:rowOff>171450</xdr:rowOff>
        </xdr:from>
        <xdr:to>
          <xdr:col>4</xdr:col>
          <xdr:colOff>266700</xdr:colOff>
          <xdr:row>9</xdr:row>
          <xdr:rowOff>184150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Action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11</xdr:row>
          <xdr:rowOff>76200</xdr:rowOff>
        </xdr:from>
        <xdr:to>
          <xdr:col>8</xdr:col>
          <xdr:colOff>476250</xdr:colOff>
          <xdr:row>13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Project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Team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171450</xdr:rowOff>
        </xdr:from>
        <xdr:to>
          <xdr:col>6</xdr:col>
          <xdr:colOff>412750</xdr:colOff>
          <xdr:row>9</xdr:row>
          <xdr:rowOff>190500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Risk and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Mitigation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15</xdr:row>
          <xdr:rowOff>50800</xdr:rowOff>
        </xdr:from>
        <xdr:to>
          <xdr:col>4</xdr:col>
          <xdr:colOff>241300</xdr:colOff>
          <xdr:row>17</xdr:row>
          <xdr:rowOff>76200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Change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11</xdr:row>
          <xdr:rowOff>76200</xdr:rowOff>
        </xdr:from>
        <xdr:to>
          <xdr:col>4</xdr:col>
          <xdr:colOff>279400</xdr:colOff>
          <xdr:row>13</xdr:row>
          <xdr:rowOff>114300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Transitions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Timelines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234315</xdr:colOff>
      <xdr:row>18</xdr:row>
      <xdr:rowOff>142875</xdr:rowOff>
    </xdr:from>
    <xdr:to>
      <xdr:col>9</xdr:col>
      <xdr:colOff>474257</xdr:colOff>
      <xdr:row>20</xdr:row>
      <xdr:rowOff>43815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4724672" y="3408589"/>
          <a:ext cx="1522901" cy="263797"/>
          <a:chOff x="19058" y="28575"/>
          <a:chExt cx="1459806" cy="365761"/>
        </a:xfrm>
      </xdr:grpSpPr>
      <xdr:sp macro="[0]!Full_Screen_View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28" name="Picture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10</xdr:col>
      <xdr:colOff>453390</xdr:colOff>
      <xdr:row>18</xdr:row>
      <xdr:rowOff>142875</xdr:rowOff>
    </xdr:from>
    <xdr:to>
      <xdr:col>13</xdr:col>
      <xdr:colOff>180974</xdr:colOff>
      <xdr:row>20</xdr:row>
      <xdr:rowOff>43815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6868186" y="3408589"/>
          <a:ext cx="1652023" cy="263797"/>
          <a:chOff x="6496050" y="4257675"/>
          <a:chExt cx="1556384" cy="274320"/>
        </a:xfrm>
      </xdr:grpSpPr>
      <xdr:sp macro="[0]!Regular_Screen_View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29" name="Picture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461441</xdr:colOff>
      <xdr:row>4</xdr:row>
      <xdr:rowOff>111126</xdr:rowOff>
    </xdr:from>
    <xdr:to>
      <xdr:col>8</xdr:col>
      <xdr:colOff>461441</xdr:colOff>
      <xdr:row>6</xdr:row>
      <xdr:rowOff>187326</xdr:rowOff>
    </xdr:to>
    <xdr:sp macro="" textlink="">
      <xdr:nvSpPr>
        <xdr:cNvPr id="31" name="Horizontal Scroll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689108" y="873126"/>
          <a:ext cx="3683000" cy="457200"/>
        </a:xfrm>
        <a:prstGeom prst="horizontalScroll">
          <a:avLst/>
        </a:prstGeom>
        <a:solidFill>
          <a:schemeClr val="accent1">
            <a:lumMod val="20000"/>
            <a:lumOff val="8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solidFill>
                <a:srgbClr val="002060"/>
              </a:solidFill>
              <a:latin typeface="Cambria" panose="02040503050406030204" pitchFamily="18" charset="0"/>
              <a:ea typeface="Cambria" panose="02040503050406030204" pitchFamily="18" charset="0"/>
            </a:rPr>
            <a:t>Program Level</a:t>
          </a:r>
          <a:r>
            <a:rPr lang="en-US" sz="1200" b="1" i="1" baseline="0">
              <a:solidFill>
                <a:srgbClr val="002060"/>
              </a:solidFill>
              <a:latin typeface="Cambria" panose="02040503050406030204" pitchFamily="18" charset="0"/>
              <a:ea typeface="Cambria" panose="02040503050406030204" pitchFamily="18" charset="0"/>
            </a:rPr>
            <a:t> Activities</a:t>
          </a:r>
          <a:endParaRPr lang="en-US" sz="1200" b="1" i="1">
            <a:solidFill>
              <a:srgbClr val="002060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11</xdr:row>
          <xdr:rowOff>76200</xdr:rowOff>
        </xdr:from>
        <xdr:to>
          <xdr:col>6</xdr:col>
          <xdr:colOff>412750</xdr:colOff>
          <xdr:row>13</xdr:row>
          <xdr:rowOff>114300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Project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Plan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452974</xdr:colOff>
      <xdr:row>4</xdr:row>
      <xdr:rowOff>114300</xdr:rowOff>
    </xdr:from>
    <xdr:to>
      <xdr:col>17</xdr:col>
      <xdr:colOff>369974</xdr:colOff>
      <xdr:row>7</xdr:row>
      <xdr:rowOff>10800</xdr:rowOff>
    </xdr:to>
    <xdr:sp macro="" textlink="">
      <xdr:nvSpPr>
        <xdr:cNvPr id="33" name="Horizontal Scroll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7205141" y="876300"/>
          <a:ext cx="3600000" cy="468000"/>
        </a:xfrm>
        <a:prstGeom prst="horizontalScroll">
          <a:avLst/>
        </a:prstGeom>
        <a:solidFill>
          <a:schemeClr val="tx2">
            <a:lumMod val="20000"/>
            <a:lumOff val="80000"/>
          </a:schemeClr>
        </a:solidFill>
        <a:ln>
          <a:solidFill>
            <a:schemeClr val="bg2">
              <a:lumMod val="50000"/>
            </a:schemeClr>
          </a:solidFill>
        </a:ln>
        <a:effectLst>
          <a:glow rad="63500">
            <a:srgbClr val="948A54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solidFill>
                <a:schemeClr val="bg2">
                  <a:lumMod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Transition Level Activities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584200</xdr:colOff>
          <xdr:row>11</xdr:row>
          <xdr:rowOff>69850</xdr:rowOff>
        </xdr:from>
        <xdr:to>
          <xdr:col>17</xdr:col>
          <xdr:colOff>374650</xdr:colOff>
          <xdr:row>13</xdr:row>
          <xdr:rowOff>95250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Ramp Up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565150</xdr:colOff>
          <xdr:row>11</xdr:row>
          <xdr:rowOff>69850</xdr:rowOff>
        </xdr:from>
        <xdr:to>
          <xdr:col>15</xdr:col>
          <xdr:colOff>355600</xdr:colOff>
          <xdr:row>13</xdr:row>
          <xdr:rowOff>95250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Query Tracker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469900</xdr:colOff>
          <xdr:row>11</xdr:row>
          <xdr:rowOff>69850</xdr:rowOff>
        </xdr:from>
        <xdr:to>
          <xdr:col>13</xdr:col>
          <xdr:colOff>209550</xdr:colOff>
          <xdr:row>13</xdr:row>
          <xdr:rowOff>76200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Technology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565150</xdr:colOff>
          <xdr:row>7</xdr:row>
          <xdr:rowOff>171450</xdr:rowOff>
        </xdr:from>
        <xdr:to>
          <xdr:col>15</xdr:col>
          <xdr:colOff>355600</xdr:colOff>
          <xdr:row>10</xdr:row>
          <xdr:rowOff>12700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Pre Process Training 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515722</xdr:colOff>
      <xdr:row>0</xdr:row>
      <xdr:rowOff>7055</xdr:rowOff>
    </xdr:from>
    <xdr:to>
      <xdr:col>19</xdr:col>
      <xdr:colOff>576254</xdr:colOff>
      <xdr:row>2</xdr:row>
      <xdr:rowOff>7055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72722" y="7055"/>
          <a:ext cx="702588" cy="3668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7</xdr:row>
          <xdr:rowOff>171450</xdr:rowOff>
        </xdr:from>
        <xdr:to>
          <xdr:col>8</xdr:col>
          <xdr:colOff>476250</xdr:colOff>
          <xdr:row>10</xdr:row>
          <xdr:rowOff>12700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Weekly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584200</xdr:colOff>
          <xdr:row>7</xdr:row>
          <xdr:rowOff>171450</xdr:rowOff>
        </xdr:from>
        <xdr:to>
          <xdr:col>17</xdr:col>
          <xdr:colOff>374650</xdr:colOff>
          <xdr:row>10</xdr:row>
          <xdr:rowOff>12700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Process Training Update -Project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469900</xdr:colOff>
          <xdr:row>14</xdr:row>
          <xdr:rowOff>171450</xdr:rowOff>
        </xdr:from>
        <xdr:to>
          <xdr:col>13</xdr:col>
          <xdr:colOff>260350</xdr:colOff>
          <xdr:row>17</xdr:row>
          <xdr:rowOff>12700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SOP Status - Post Closing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469900</xdr:colOff>
          <xdr:row>7</xdr:row>
          <xdr:rowOff>184150</xdr:rowOff>
        </xdr:from>
        <xdr:to>
          <xdr:col>13</xdr:col>
          <xdr:colOff>209550</xdr:colOff>
          <xdr:row>10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People KT Readiness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408215</xdr:colOff>
      <xdr:row>0</xdr:row>
      <xdr:rowOff>0</xdr:rowOff>
    </xdr:from>
    <xdr:to>
      <xdr:col>18</xdr:col>
      <xdr:colOff>401735</xdr:colOff>
      <xdr:row>2</xdr:row>
      <xdr:rowOff>25920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388929" y="0"/>
          <a:ext cx="2559439" cy="38877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</xdr:row>
      <xdr:rowOff>95250</xdr:rowOff>
    </xdr:from>
    <xdr:to>
      <xdr:col>4</xdr:col>
      <xdr:colOff>495300</xdr:colOff>
      <xdr:row>2</xdr:row>
      <xdr:rowOff>323850</xdr:rowOff>
    </xdr:to>
    <xdr:pic>
      <xdr:nvPicPr>
        <xdr:cNvPr id="2" name="Picture 18" descr="LOGO.jpg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954"/>
        <a:stretch>
          <a:fillRect/>
        </a:stretch>
      </xdr:blipFill>
      <xdr:spPr bwMode="auto">
        <a:xfrm>
          <a:off x="485775" y="304800"/>
          <a:ext cx="8382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247650</xdr:colOff>
      <xdr:row>9</xdr:row>
      <xdr:rowOff>76200</xdr:rowOff>
    </xdr:from>
    <xdr:to>
      <xdr:col>23</xdr:col>
      <xdr:colOff>342900</xdr:colOff>
      <xdr:row>15</xdr:row>
      <xdr:rowOff>285750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200025</xdr:colOff>
      <xdr:row>14</xdr:row>
      <xdr:rowOff>0</xdr:rowOff>
    </xdr:from>
    <xdr:to>
      <xdr:col>17</xdr:col>
      <xdr:colOff>76200</xdr:colOff>
      <xdr:row>15</xdr:row>
      <xdr:rowOff>57150</xdr:rowOff>
    </xdr:to>
    <xdr:grpSp>
      <xdr:nvGrpSpPr>
        <xdr:cNvPr id="4" name="Group 3"/>
        <xdr:cNvGrpSpPr>
          <a:grpSpLocks/>
        </xdr:cNvGrpSpPr>
      </xdr:nvGrpSpPr>
      <xdr:grpSpPr bwMode="auto">
        <a:xfrm>
          <a:off x="4369858" y="3619500"/>
          <a:ext cx="5316009" cy="289983"/>
          <a:chOff x="5034643" y="2165644"/>
          <a:chExt cx="4874834" cy="301189"/>
        </a:xfrm>
      </xdr:grpSpPr>
      <xdr:sp macro="" textlink="">
        <xdr:nvSpPr>
          <xdr:cNvPr id="5" name="Rectangle 4"/>
          <xdr:cNvSpPr/>
        </xdr:nvSpPr>
        <xdr:spPr>
          <a:xfrm>
            <a:off x="6656312" y="2215842"/>
            <a:ext cx="196566" cy="190753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grpSp>
        <xdr:nvGrpSpPr>
          <xdr:cNvPr id="6" name="Group 5"/>
          <xdr:cNvGrpSpPr>
            <a:grpSpLocks/>
          </xdr:cNvGrpSpPr>
        </xdr:nvGrpSpPr>
        <xdr:grpSpPr bwMode="auto">
          <a:xfrm>
            <a:off x="5034643" y="2165644"/>
            <a:ext cx="4874834" cy="301189"/>
            <a:chOff x="5034643" y="2165644"/>
            <a:chExt cx="4874834" cy="301189"/>
          </a:xfrm>
        </xdr:grpSpPr>
        <xdr:sp macro="" textlink="">
          <xdr:nvSpPr>
            <xdr:cNvPr id="7" name="Rectangle 6"/>
            <xdr:cNvSpPr/>
          </xdr:nvSpPr>
          <xdr:spPr>
            <a:xfrm>
              <a:off x="5034643" y="2225882"/>
              <a:ext cx="196566" cy="200793"/>
            </a:xfrm>
            <a:prstGeom prst="rect">
              <a:avLst/>
            </a:prstGeom>
            <a:solidFill>
              <a:srgbClr val="00B0F0"/>
            </a:solidFill>
            <a:ln>
              <a:solidFill>
                <a:srgbClr val="008ED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8" name="TextBox 7"/>
            <xdr:cNvSpPr txBox="1"/>
          </xdr:nvSpPr>
          <xdr:spPr>
            <a:xfrm>
              <a:off x="5270522" y="2165644"/>
              <a:ext cx="1621669" cy="3011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l"/>
              <a:r>
                <a:rPr lang="en-US" sz="1100" b="0" i="1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Actual</a:t>
              </a:r>
              <a:r>
                <a:rPr lang="en-US" sz="1100" b="0" i="1" baseline="0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 Completion</a:t>
              </a:r>
              <a:endParaRPr lang="en-US" sz="1100" b="0" i="1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9" name="TextBox 8"/>
            <xdr:cNvSpPr txBox="1"/>
          </xdr:nvSpPr>
          <xdr:spPr>
            <a:xfrm>
              <a:off x="6892191" y="2165644"/>
              <a:ext cx="3017286" cy="3011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l"/>
              <a:r>
                <a:rPr lang="en-US" sz="1100" b="0" i="1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Target</a:t>
              </a:r>
              <a:r>
                <a:rPr lang="en-US" sz="1100" b="0" i="1" baseline="0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 Variance</a:t>
              </a:r>
              <a:endParaRPr lang="en-US" sz="1100" b="0" i="1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</xdr:grpSp>
    <xdr:clientData/>
  </xdr:twoCellAnchor>
  <xdr:twoCellAnchor>
    <xdr:from>
      <xdr:col>2</xdr:col>
      <xdr:colOff>21430</xdr:colOff>
      <xdr:row>22</xdr:row>
      <xdr:rowOff>192114</xdr:rowOff>
    </xdr:from>
    <xdr:to>
      <xdr:col>3</xdr:col>
      <xdr:colOff>34130</xdr:colOff>
      <xdr:row>22</xdr:row>
      <xdr:rowOff>420714</xdr:rowOff>
    </xdr:to>
    <xdr:sp macro="" textlink="">
      <xdr:nvSpPr>
        <xdr:cNvPr id="10" name="Oval 9"/>
        <xdr:cNvSpPr>
          <a:spLocks noChangeArrowheads="1"/>
        </xdr:cNvSpPr>
      </xdr:nvSpPr>
      <xdr:spPr bwMode="auto">
        <a:xfrm>
          <a:off x="431005" y="5249889"/>
          <a:ext cx="222250" cy="228600"/>
        </a:xfrm>
        <a:prstGeom prst="ellipse">
          <a:avLst/>
        </a:prstGeom>
        <a:solidFill>
          <a:srgbClr val="00B0F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B</a:t>
          </a:r>
        </a:p>
      </xdr:txBody>
    </xdr:sp>
    <xdr:clientData/>
  </xdr:twoCellAnchor>
  <xdr:twoCellAnchor>
    <xdr:from>
      <xdr:col>3</xdr:col>
      <xdr:colOff>85725</xdr:colOff>
      <xdr:row>22</xdr:row>
      <xdr:rowOff>189904</xdr:rowOff>
    </xdr:from>
    <xdr:to>
      <xdr:col>5</xdr:col>
      <xdr:colOff>141605</xdr:colOff>
      <xdr:row>22</xdr:row>
      <xdr:rowOff>414962</xdr:rowOff>
    </xdr:to>
    <xdr:sp macro="" textlink="">
      <xdr:nvSpPr>
        <xdr:cNvPr id="11" name="Rectangle 10"/>
        <xdr:cNvSpPr>
          <a:spLocks noChangeArrowheads="1"/>
        </xdr:cNvSpPr>
      </xdr:nvSpPr>
      <xdr:spPr bwMode="auto">
        <a:xfrm>
          <a:off x="704850" y="5247679"/>
          <a:ext cx="1084580" cy="225058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l"/>
          <a:r>
            <a:rPr lang="en-US" sz="1100" b="0">
              <a:latin typeface="+mn-lt"/>
            </a:rPr>
            <a:t>Task completed</a:t>
          </a:r>
        </a:p>
      </xdr:txBody>
    </xdr:sp>
    <xdr:clientData/>
  </xdr:twoCellAnchor>
  <xdr:twoCellAnchor>
    <xdr:from>
      <xdr:col>5</xdr:col>
      <xdr:colOff>331785</xdr:colOff>
      <xdr:row>22</xdr:row>
      <xdr:rowOff>192114</xdr:rowOff>
    </xdr:from>
    <xdr:to>
      <xdr:col>5</xdr:col>
      <xdr:colOff>560385</xdr:colOff>
      <xdr:row>22</xdr:row>
      <xdr:rowOff>420714</xdr:rowOff>
    </xdr:to>
    <xdr:sp macro="" textlink="">
      <xdr:nvSpPr>
        <xdr:cNvPr id="12" name="Oval 11"/>
        <xdr:cNvSpPr>
          <a:spLocks noChangeArrowheads="1"/>
        </xdr:cNvSpPr>
      </xdr:nvSpPr>
      <xdr:spPr bwMode="auto">
        <a:xfrm>
          <a:off x="1979610" y="5249889"/>
          <a:ext cx="228600" cy="228600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6</xdr:col>
      <xdr:colOff>1585</xdr:colOff>
      <xdr:row>22</xdr:row>
      <xdr:rowOff>188149</xdr:rowOff>
    </xdr:from>
    <xdr:to>
      <xdr:col>7</xdr:col>
      <xdr:colOff>579911</xdr:colOff>
      <xdr:row>22</xdr:row>
      <xdr:rowOff>416718</xdr:rowOff>
    </xdr:to>
    <xdr:sp macro="" textlink="">
      <xdr:nvSpPr>
        <xdr:cNvPr id="13" name="Rectangle 12"/>
        <xdr:cNvSpPr>
          <a:spLocks noChangeArrowheads="1"/>
        </xdr:cNvSpPr>
      </xdr:nvSpPr>
      <xdr:spPr bwMode="auto">
        <a:xfrm>
          <a:off x="2230435" y="5245924"/>
          <a:ext cx="1226026" cy="228569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l">
            <a:lnSpc>
              <a:spcPts val="1100"/>
            </a:lnSpc>
          </a:pPr>
          <a:r>
            <a:rPr lang="en-US" sz="1100" b="0">
              <a:latin typeface="+mn-lt"/>
            </a:rPr>
            <a:t>On target/ Progressing well</a:t>
          </a:r>
        </a:p>
      </xdr:txBody>
    </xdr:sp>
    <xdr:clientData/>
  </xdr:twoCellAnchor>
  <xdr:twoCellAnchor>
    <xdr:from>
      <xdr:col>8</xdr:col>
      <xdr:colOff>96824</xdr:colOff>
      <xdr:row>22</xdr:row>
      <xdr:rowOff>198917</xdr:rowOff>
    </xdr:from>
    <xdr:to>
      <xdr:col>8</xdr:col>
      <xdr:colOff>325424</xdr:colOff>
      <xdr:row>22</xdr:row>
      <xdr:rowOff>434321</xdr:rowOff>
    </xdr:to>
    <xdr:sp macro="" textlink="">
      <xdr:nvSpPr>
        <xdr:cNvPr id="14" name="Oval 13"/>
        <xdr:cNvSpPr>
          <a:spLocks noChangeArrowheads="1"/>
        </xdr:cNvSpPr>
      </xdr:nvSpPr>
      <xdr:spPr bwMode="auto">
        <a:xfrm>
          <a:off x="3621074" y="5274381"/>
          <a:ext cx="228600" cy="235404"/>
        </a:xfrm>
        <a:prstGeom prst="ellipse">
          <a:avLst/>
        </a:prstGeom>
        <a:solidFill>
          <a:srgbClr val="FFCC0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A</a:t>
          </a:r>
        </a:p>
      </xdr:txBody>
    </xdr:sp>
    <xdr:clientData/>
  </xdr:twoCellAnchor>
  <xdr:twoCellAnchor>
    <xdr:from>
      <xdr:col>10</xdr:col>
      <xdr:colOff>564346</xdr:colOff>
      <xdr:row>22</xdr:row>
      <xdr:rowOff>192114</xdr:rowOff>
    </xdr:from>
    <xdr:to>
      <xdr:col>10</xdr:col>
      <xdr:colOff>792946</xdr:colOff>
      <xdr:row>22</xdr:row>
      <xdr:rowOff>420714</xdr:rowOff>
    </xdr:to>
    <xdr:sp macro="" textlink="">
      <xdr:nvSpPr>
        <xdr:cNvPr id="15" name="Oval 14"/>
        <xdr:cNvSpPr>
          <a:spLocks noChangeArrowheads="1"/>
        </xdr:cNvSpPr>
      </xdr:nvSpPr>
      <xdr:spPr bwMode="auto">
        <a:xfrm>
          <a:off x="5355421" y="5249889"/>
          <a:ext cx="228600" cy="228600"/>
        </a:xfrm>
        <a:prstGeom prst="ellipse">
          <a:avLst/>
        </a:prstGeom>
        <a:solidFill>
          <a:srgbClr val="FF000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>
              <a:solidFill>
                <a:schemeClr val="bg1"/>
              </a:solidFill>
            </a:rPr>
            <a:t>R</a:t>
          </a:r>
        </a:p>
      </xdr:txBody>
    </xdr:sp>
    <xdr:clientData/>
  </xdr:twoCellAnchor>
  <xdr:twoCellAnchor>
    <xdr:from>
      <xdr:col>10</xdr:col>
      <xdr:colOff>815962</xdr:colOff>
      <xdr:row>22</xdr:row>
      <xdr:rowOff>200474</xdr:rowOff>
    </xdr:from>
    <xdr:to>
      <xdr:col>11</xdr:col>
      <xdr:colOff>914399</xdr:colOff>
      <xdr:row>22</xdr:row>
      <xdr:rowOff>406399</xdr:rowOff>
    </xdr:to>
    <xdr:sp macro="" textlink="">
      <xdr:nvSpPr>
        <xdr:cNvPr id="16" name="Rectangle 15"/>
        <xdr:cNvSpPr>
          <a:spLocks noChangeArrowheads="1"/>
        </xdr:cNvSpPr>
      </xdr:nvSpPr>
      <xdr:spPr bwMode="auto">
        <a:xfrm>
          <a:off x="5607037" y="5258249"/>
          <a:ext cx="793762" cy="205925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rtl="0" fontAlgn="base">
            <a:lnSpc>
              <a:spcPts val="1200"/>
            </a:lnSpc>
          </a:pPr>
          <a:r>
            <a:rPr lang="en-US" sz="11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Substantially delayed</a:t>
          </a:r>
          <a:endParaRPr lang="en-US" sz="800">
            <a:effectLst/>
            <a:latin typeface="+mn-lt"/>
          </a:endParaRPr>
        </a:p>
      </xdr:txBody>
    </xdr:sp>
    <xdr:clientData/>
  </xdr:twoCellAnchor>
  <xdr:twoCellAnchor>
    <xdr:from>
      <xdr:col>12</xdr:col>
      <xdr:colOff>25513</xdr:colOff>
      <xdr:row>24</xdr:row>
      <xdr:rowOff>11907</xdr:rowOff>
    </xdr:from>
    <xdr:to>
      <xdr:col>12</xdr:col>
      <xdr:colOff>254113</xdr:colOff>
      <xdr:row>24</xdr:row>
      <xdr:rowOff>240507</xdr:rowOff>
    </xdr:to>
    <xdr:sp macro="" textlink="">
      <xdr:nvSpPr>
        <xdr:cNvPr id="19" name="Oval 18"/>
        <xdr:cNvSpPr>
          <a:spLocks noChangeArrowheads="1"/>
        </xdr:cNvSpPr>
      </xdr:nvSpPr>
      <xdr:spPr bwMode="auto">
        <a:xfrm>
          <a:off x="6426313" y="5574507"/>
          <a:ext cx="228600" cy="228600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12</xdr:col>
      <xdr:colOff>0</xdr:colOff>
      <xdr:row>27</xdr:row>
      <xdr:rowOff>207697</xdr:rowOff>
    </xdr:from>
    <xdr:to>
      <xdr:col>12</xdr:col>
      <xdr:colOff>228600</xdr:colOff>
      <xdr:row>28</xdr:row>
      <xdr:rowOff>186265</xdr:rowOff>
    </xdr:to>
    <xdr:sp macro="" textlink="">
      <xdr:nvSpPr>
        <xdr:cNvPr id="20" name="Oval 19"/>
        <xdr:cNvSpPr>
          <a:spLocks noChangeArrowheads="1"/>
        </xdr:cNvSpPr>
      </xdr:nvSpPr>
      <xdr:spPr bwMode="auto">
        <a:xfrm>
          <a:off x="6974417" y="7785364"/>
          <a:ext cx="228600" cy="221984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12</xdr:col>
      <xdr:colOff>0</xdr:colOff>
      <xdr:row>29</xdr:row>
      <xdr:rowOff>21166</xdr:rowOff>
    </xdr:from>
    <xdr:to>
      <xdr:col>12</xdr:col>
      <xdr:colOff>228600</xdr:colOff>
      <xdr:row>29</xdr:row>
      <xdr:rowOff>249766</xdr:rowOff>
    </xdr:to>
    <xdr:sp macro="" textlink="">
      <xdr:nvSpPr>
        <xdr:cNvPr id="21" name="Oval 20"/>
        <xdr:cNvSpPr>
          <a:spLocks noChangeArrowheads="1"/>
        </xdr:cNvSpPr>
      </xdr:nvSpPr>
      <xdr:spPr bwMode="auto">
        <a:xfrm>
          <a:off x="6974417" y="9355666"/>
          <a:ext cx="228600" cy="228600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12</xdr:col>
      <xdr:colOff>0</xdr:colOff>
      <xdr:row>32</xdr:row>
      <xdr:rowOff>0</xdr:rowOff>
    </xdr:from>
    <xdr:to>
      <xdr:col>12</xdr:col>
      <xdr:colOff>228600</xdr:colOff>
      <xdr:row>33</xdr:row>
      <xdr:rowOff>14287</xdr:rowOff>
    </xdr:to>
    <xdr:sp macro="" textlink="">
      <xdr:nvSpPr>
        <xdr:cNvPr id="22" name="Oval 21"/>
        <xdr:cNvSpPr>
          <a:spLocks noChangeArrowheads="1"/>
        </xdr:cNvSpPr>
      </xdr:nvSpPr>
      <xdr:spPr bwMode="auto">
        <a:xfrm>
          <a:off x="6400800" y="13096875"/>
          <a:ext cx="228600" cy="223837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9</xdr:col>
      <xdr:colOff>0</xdr:colOff>
      <xdr:row>22</xdr:row>
      <xdr:rowOff>231321</xdr:rowOff>
    </xdr:from>
    <xdr:to>
      <xdr:col>10</xdr:col>
      <xdr:colOff>457545</xdr:colOff>
      <xdr:row>22</xdr:row>
      <xdr:rowOff>433696</xdr:rowOff>
    </xdr:to>
    <xdr:sp macro="" textlink="">
      <xdr:nvSpPr>
        <xdr:cNvPr id="23" name="Rectangle 22"/>
        <xdr:cNvSpPr>
          <a:spLocks noChangeArrowheads="1"/>
        </xdr:cNvSpPr>
      </xdr:nvSpPr>
      <xdr:spPr bwMode="auto">
        <a:xfrm>
          <a:off x="3971925" y="5289096"/>
          <a:ext cx="1276695" cy="192850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l"/>
          <a:r>
            <a:rPr lang="en-US" sz="11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Need to </a:t>
          </a:r>
          <a:r>
            <a:rPr lang="en-US" sz="12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fast</a:t>
          </a:r>
          <a:r>
            <a:rPr lang="en-US" sz="11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 track/ At Risk</a:t>
          </a:r>
          <a:endParaRPr lang="en-US" sz="1100" b="0">
            <a:latin typeface="+mn-lt"/>
          </a:endParaRPr>
        </a:p>
      </xdr:txBody>
    </xdr:sp>
    <xdr:clientData/>
  </xdr:twoCellAnchor>
  <xdr:twoCellAnchor>
    <xdr:from>
      <xdr:col>4</xdr:col>
      <xdr:colOff>355480</xdr:colOff>
      <xdr:row>0</xdr:row>
      <xdr:rowOff>178592</xdr:rowOff>
    </xdr:from>
    <xdr:to>
      <xdr:col>6</xdr:col>
      <xdr:colOff>413087</xdr:colOff>
      <xdr:row>0</xdr:row>
      <xdr:rowOff>452912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pSpPr/>
      </xdr:nvGrpSpPr>
      <xdr:grpSpPr>
        <a:xfrm>
          <a:off x="1233897" y="178592"/>
          <a:ext cx="1528690" cy="274320"/>
          <a:chOff x="19058" y="28575"/>
          <a:chExt cx="1459806" cy="365761"/>
        </a:xfrm>
      </xdr:grpSpPr>
      <xdr:sp macro="[0]!Full_Screen_View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E00-000012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26" name="Picture 25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6</xdr:col>
      <xdr:colOff>644632</xdr:colOff>
      <xdr:row>0</xdr:row>
      <xdr:rowOff>166686</xdr:rowOff>
    </xdr:from>
    <xdr:to>
      <xdr:col>9</xdr:col>
      <xdr:colOff>445694</xdr:colOff>
      <xdr:row>0</xdr:row>
      <xdr:rowOff>441006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2994132" y="166686"/>
          <a:ext cx="1621395" cy="274320"/>
          <a:chOff x="6496050" y="4257675"/>
          <a:chExt cx="1556384" cy="274320"/>
        </a:xfrm>
      </xdr:grpSpPr>
      <xdr:sp macro="[0]!Regular_Screen_View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29" name="Picture 28">
            <a:extLst>
              <a:ext uri="{FF2B5EF4-FFF2-40B4-BE49-F238E27FC236}">
                <a16:creationId xmlns:a16="http://schemas.microsoft.com/office/drawing/2014/main" id="{00000000-0008-0000-0E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57829</xdr:colOff>
      <xdr:row>0</xdr:row>
      <xdr:rowOff>640080</xdr:rowOff>
    </xdr:to>
    <xdr:pic macro="[0]!Weekly_Update">
      <xdr:nvPicPr>
        <xdr:cNvPr id="30" name="Picture 29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231321" y="0"/>
          <a:ext cx="642937" cy="640080"/>
        </a:xfrm>
        <a:prstGeom prst="rect">
          <a:avLst/>
        </a:prstGeom>
      </xdr:spPr>
    </xdr:pic>
    <xdr:clientData/>
  </xdr:twoCellAnchor>
  <xdr:twoCellAnchor editAs="oneCell">
    <xdr:from>
      <xdr:col>21</xdr:col>
      <xdr:colOff>226786</xdr:colOff>
      <xdr:row>0</xdr:row>
      <xdr:rowOff>117929</xdr:rowOff>
    </xdr:from>
    <xdr:to>
      <xdr:col>27</xdr:col>
      <xdr:colOff>1296</xdr:colOff>
      <xdr:row>0</xdr:row>
      <xdr:rowOff>671286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954000" y="117929"/>
          <a:ext cx="2559439" cy="5533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62933</xdr:colOff>
      <xdr:row>2</xdr:row>
      <xdr:rowOff>157662</xdr:rowOff>
    </xdr:to>
    <xdr:pic macro="[0]!Transition_Timelines">
      <xdr:nvPicPr>
        <xdr:cNvPr id="13" name="Picture 12">
          <a:extLst>
            <a:ext uri="{FF2B5EF4-FFF2-40B4-BE49-F238E27FC236}">
              <a16:creationId xmlns:a16="http://schemas.microsoft.com/office/drawing/2014/main" id="{00000000-0008-0000-1900-00002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66688" y="0"/>
          <a:ext cx="551089" cy="324350"/>
        </a:xfrm>
        <a:prstGeom prst="rect">
          <a:avLst/>
        </a:prstGeom>
      </xdr:spPr>
    </xdr:pic>
    <xdr:clientData/>
  </xdr:twoCellAnchor>
  <xdr:twoCellAnchor>
    <xdr:from>
      <xdr:col>2</xdr:col>
      <xdr:colOff>281678</xdr:colOff>
      <xdr:row>1</xdr:row>
      <xdr:rowOff>119581</xdr:rowOff>
    </xdr:from>
    <xdr:to>
      <xdr:col>2</xdr:col>
      <xdr:colOff>1677934</xdr:colOff>
      <xdr:row>3</xdr:row>
      <xdr:rowOff>28093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1900-000023000000}"/>
            </a:ext>
          </a:extLst>
        </xdr:cNvPr>
        <xdr:cNvGrpSpPr/>
      </xdr:nvGrpSpPr>
      <xdr:grpSpPr>
        <a:xfrm>
          <a:off x="964303" y="119581"/>
          <a:ext cx="1396256" cy="226012"/>
          <a:chOff x="19058" y="28575"/>
          <a:chExt cx="1459806" cy="365761"/>
        </a:xfrm>
      </xdr:grpSpPr>
      <xdr:sp macro="[76]!Full_Screen_Vie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1900-00002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Full_Screen_View"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19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1825876</xdr:colOff>
      <xdr:row>1</xdr:row>
      <xdr:rowOff>120215</xdr:rowOff>
    </xdr:from>
    <xdr:to>
      <xdr:col>2</xdr:col>
      <xdr:colOff>3120291</xdr:colOff>
      <xdr:row>3</xdr:row>
      <xdr:rowOff>59532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pSpPr/>
      </xdr:nvGrpSpPr>
      <xdr:grpSpPr>
        <a:xfrm>
          <a:off x="2508501" y="120215"/>
          <a:ext cx="1294415" cy="256817"/>
          <a:chOff x="6496050" y="4257675"/>
          <a:chExt cx="1556384" cy="274320"/>
        </a:xfrm>
      </xdr:grpSpPr>
      <xdr:sp macro="[0]!Regular_Screen_View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5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15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0</xdr:col>
      <xdr:colOff>150811</xdr:colOff>
      <xdr:row>9</xdr:row>
      <xdr:rowOff>111125</xdr:rowOff>
    </xdr:from>
    <xdr:to>
      <xdr:col>16</xdr:col>
      <xdr:colOff>217140</xdr:colOff>
      <xdr:row>40</xdr:row>
      <xdr:rowOff>23813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0811" y="1317625"/>
          <a:ext cx="14607829" cy="38496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4</xdr:row>
          <xdr:rowOff>0</xdr:rowOff>
        </xdr:from>
        <xdr:to>
          <xdr:col>225</xdr:col>
          <xdr:colOff>0</xdr:colOff>
          <xdr:row>10</xdr:row>
          <xdr:rowOff>152400</xdr:rowOff>
        </xdr:to>
        <xdr:sp macro="" textlink="">
          <xdr:nvSpPr>
            <xdr:cNvPr id="35841" name="Scroll Bar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1</xdr:col>
      <xdr:colOff>241898</xdr:colOff>
      <xdr:row>1</xdr:row>
      <xdr:rowOff>11152</xdr:rowOff>
    </xdr:from>
    <xdr:to>
      <xdr:col>1</xdr:col>
      <xdr:colOff>1701040</xdr:colOff>
      <xdr:row>2</xdr:row>
      <xdr:rowOff>63788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1111848" y="201652"/>
          <a:ext cx="1459142" cy="268536"/>
          <a:chOff x="19058" y="28575"/>
          <a:chExt cx="1459806" cy="365761"/>
        </a:xfrm>
      </xdr:grpSpPr>
      <xdr:sp macro="[0]!Full_Screen_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1</xdr:col>
      <xdr:colOff>1849243</xdr:colOff>
      <xdr:row>1</xdr:row>
      <xdr:rowOff>11152</xdr:rowOff>
    </xdr:from>
    <xdr:to>
      <xdr:col>1</xdr:col>
      <xdr:colOff>3405627</xdr:colOff>
      <xdr:row>2</xdr:row>
      <xdr:rowOff>63788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2719193" y="201652"/>
          <a:ext cx="1556384" cy="268536"/>
          <a:chOff x="6496050" y="4257675"/>
          <a:chExt cx="1556384" cy="274320"/>
        </a:xfrm>
      </xdr:grpSpPr>
      <xdr:sp macro="[0]!Regular_Screen_View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0</xdr:col>
      <xdr:colOff>74084</xdr:colOff>
      <xdr:row>0</xdr:row>
      <xdr:rowOff>10585</xdr:rowOff>
    </xdr:from>
    <xdr:to>
      <xdr:col>0</xdr:col>
      <xdr:colOff>630275</xdr:colOff>
      <xdr:row>2</xdr:row>
      <xdr:rowOff>148176</xdr:rowOff>
    </xdr:to>
    <xdr:pic macro="[0]!Project_Plan">
      <xdr:nvPicPr>
        <xdr:cNvPr id="10" name="Picture 9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74084" y="10585"/>
          <a:ext cx="556191" cy="55034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0</xdr:rowOff>
    </xdr:from>
    <xdr:to>
      <xdr:col>2</xdr:col>
      <xdr:colOff>238125</xdr:colOff>
      <xdr:row>2</xdr:row>
      <xdr:rowOff>41688</xdr:rowOff>
    </xdr:to>
    <xdr:pic macro="[0]!Action_Log">
      <xdr:nvPicPr>
        <xdr:cNvPr id="3" name="Picture 2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33350" y="0"/>
          <a:ext cx="409575" cy="432213"/>
        </a:xfrm>
        <a:prstGeom prst="rect">
          <a:avLst/>
        </a:prstGeom>
      </xdr:spPr>
    </xdr:pic>
    <xdr:clientData/>
  </xdr:twoCellAnchor>
  <xdr:twoCellAnchor>
    <xdr:from>
      <xdr:col>2</xdr:col>
      <xdr:colOff>556193</xdr:colOff>
      <xdr:row>0</xdr:row>
      <xdr:rowOff>73819</xdr:rowOff>
    </xdr:from>
    <xdr:to>
      <xdr:col>3</xdr:col>
      <xdr:colOff>1299940</xdr:colOff>
      <xdr:row>1</xdr:row>
      <xdr:rowOff>173831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GrpSpPr/>
      </xdr:nvGrpSpPr>
      <xdr:grpSpPr>
        <a:xfrm>
          <a:off x="880749" y="73819"/>
          <a:ext cx="1498691" cy="283456"/>
          <a:chOff x="19058" y="28575"/>
          <a:chExt cx="1459806" cy="365761"/>
        </a:xfrm>
      </xdr:grpSpPr>
      <xdr:sp macro="[76]!Full_Screen_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700-00000D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Full_Screen_View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17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4</xdr:col>
      <xdr:colOff>207512</xdr:colOff>
      <xdr:row>0</xdr:row>
      <xdr:rowOff>61913</xdr:rowOff>
    </xdr:from>
    <xdr:to>
      <xdr:col>4</xdr:col>
      <xdr:colOff>1763896</xdr:colOff>
      <xdr:row>1</xdr:row>
      <xdr:rowOff>161925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GrpSpPr/>
      </xdr:nvGrpSpPr>
      <xdr:grpSpPr>
        <a:xfrm>
          <a:off x="2669901" y="61913"/>
          <a:ext cx="1556384" cy="283456"/>
          <a:chOff x="6496050" y="4257675"/>
          <a:chExt cx="1556384" cy="274320"/>
        </a:xfrm>
      </xdr:grpSpPr>
      <xdr:sp macro="[76]!Regular_Screen_View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1700-000010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Regular_Screen_View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17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15</xdr:row>
      <xdr:rowOff>0</xdr:rowOff>
    </xdr:from>
    <xdr:to>
      <xdr:col>6</xdr:col>
      <xdr:colOff>2162175</xdr:colOff>
      <xdr:row>33</xdr:row>
      <xdr:rowOff>133350</xdr:rowOff>
    </xdr:to>
    <xdr:pic>
      <xdr:nvPicPr>
        <xdr:cNvPr id="2" name="Picture 1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8545175"/>
          <a:ext cx="6400800" cy="3562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83348</xdr:colOff>
      <xdr:row>0</xdr:row>
      <xdr:rowOff>0</xdr:rowOff>
    </xdr:from>
    <xdr:to>
      <xdr:col>2</xdr:col>
      <xdr:colOff>486459</xdr:colOff>
      <xdr:row>2</xdr:row>
      <xdr:rowOff>188687</xdr:rowOff>
    </xdr:to>
    <xdr:pic macro="[0]!Risk_Mitigation">
      <xdr:nvPicPr>
        <xdr:cNvPr id="4" name="Picture 3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83348" y="0"/>
          <a:ext cx="641236" cy="582387"/>
        </a:xfrm>
        <a:prstGeom prst="rect">
          <a:avLst/>
        </a:prstGeom>
      </xdr:spPr>
    </xdr:pic>
    <xdr:clientData/>
  </xdr:twoCellAnchor>
  <xdr:twoCellAnchor>
    <xdr:from>
      <xdr:col>3</xdr:col>
      <xdr:colOff>270447</xdr:colOff>
      <xdr:row>0</xdr:row>
      <xdr:rowOff>178594</xdr:rowOff>
    </xdr:from>
    <xdr:to>
      <xdr:col>5</xdr:col>
      <xdr:colOff>214094</xdr:colOff>
      <xdr:row>2</xdr:row>
      <xdr:rowOff>47625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GrpSpPr/>
      </xdr:nvGrpSpPr>
      <xdr:grpSpPr>
        <a:xfrm>
          <a:off x="1262635" y="178594"/>
          <a:ext cx="1547022" cy="234156"/>
          <a:chOff x="19058" y="28575"/>
          <a:chExt cx="1459806" cy="365761"/>
        </a:xfrm>
      </xdr:grpSpPr>
      <xdr:sp macro="[76]!Full_Screen_View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1700-00000D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Full_Screen_View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17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5</xdr:col>
      <xdr:colOff>445641</xdr:colOff>
      <xdr:row>0</xdr:row>
      <xdr:rowOff>166688</xdr:rowOff>
    </xdr:from>
    <xdr:to>
      <xdr:col>5</xdr:col>
      <xdr:colOff>2002025</xdr:colOff>
      <xdr:row>2</xdr:row>
      <xdr:rowOff>35719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GrpSpPr/>
      </xdr:nvGrpSpPr>
      <xdr:grpSpPr>
        <a:xfrm>
          <a:off x="3041204" y="166688"/>
          <a:ext cx="1556384" cy="234156"/>
          <a:chOff x="6496050" y="4257675"/>
          <a:chExt cx="1556384" cy="274320"/>
        </a:xfrm>
      </xdr:grpSpPr>
      <xdr:sp macro="[76]!Regular_Screen_Vi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700-000010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Regular_Screen_View">
        <xdr:nvPicPr>
          <xdr:cNvPr id="10" name="Picture 9">
            <a:extLst>
              <a:ext uri="{FF2B5EF4-FFF2-40B4-BE49-F238E27FC236}">
                <a16:creationId xmlns:a16="http://schemas.microsoft.com/office/drawing/2014/main" id="{00000000-0008-0000-17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84667</xdr:colOff>
      <xdr:row>0</xdr:row>
      <xdr:rowOff>63501</xdr:rowOff>
    </xdr:from>
    <xdr:ext cx="353483" cy="353951"/>
    <xdr:pic macro="[0]!Process_Training_Update_Project"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98967" y="63501"/>
          <a:ext cx="353483" cy="353951"/>
        </a:xfrm>
        <a:prstGeom prst="rect">
          <a:avLst/>
        </a:prstGeom>
      </xdr:spPr>
    </xdr:pic>
    <xdr:clientData/>
  </xdr:oneCellAnchor>
  <xdr:twoCellAnchor>
    <xdr:from>
      <xdr:col>1</xdr:col>
      <xdr:colOff>708025</xdr:colOff>
      <xdr:row>0</xdr:row>
      <xdr:rowOff>130746</xdr:rowOff>
    </xdr:from>
    <xdr:to>
      <xdr:col>1</xdr:col>
      <xdr:colOff>2162175</xdr:colOff>
      <xdr:row>2</xdr:row>
      <xdr:rowOff>47625</xdr:rowOff>
    </xdr:to>
    <xdr:grpSp>
      <xdr:nvGrpSpPr>
        <xdr:cNvPr id="3" name="Group 2"/>
        <xdr:cNvGrpSpPr/>
      </xdr:nvGrpSpPr>
      <xdr:grpSpPr>
        <a:xfrm>
          <a:off x="827969" y="130746"/>
          <a:ext cx="1454150" cy="213212"/>
          <a:chOff x="19058" y="-9411"/>
          <a:chExt cx="2803698" cy="448768"/>
        </a:xfrm>
      </xdr:grpSpPr>
      <xdr:sp macro="[0]!Full_Screen_View" textlink="">
        <xdr:nvSpPr>
          <xdr:cNvPr id="4" name="Rectangle 3"/>
          <xdr:cNvSpPr/>
        </xdr:nvSpPr>
        <xdr:spPr>
          <a:xfrm>
            <a:off x="686109" y="-9411"/>
            <a:ext cx="2136647" cy="448768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161924</xdr:colOff>
      <xdr:row>0</xdr:row>
      <xdr:rowOff>85725</xdr:rowOff>
    </xdr:from>
    <xdr:to>
      <xdr:col>5</xdr:col>
      <xdr:colOff>9525</xdr:colOff>
      <xdr:row>2</xdr:row>
      <xdr:rowOff>76200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pSpPr/>
      </xdr:nvGrpSpPr>
      <xdr:grpSpPr>
        <a:xfrm>
          <a:off x="4028368" y="85725"/>
          <a:ext cx="1738490" cy="286808"/>
          <a:chOff x="6496050" y="4257675"/>
          <a:chExt cx="1649551" cy="274320"/>
        </a:xfrm>
      </xdr:grpSpPr>
      <xdr:sp macro="[0]!Regular_Screen_View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500-000007000000}"/>
              </a:ext>
            </a:extLst>
          </xdr:cNvPr>
          <xdr:cNvSpPr/>
        </xdr:nvSpPr>
        <xdr:spPr>
          <a:xfrm>
            <a:off x="6865442" y="4257675"/>
            <a:ext cx="1280159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15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178595</xdr:colOff>
      <xdr:row>0</xdr:row>
      <xdr:rowOff>47623</xdr:rowOff>
    </xdr:from>
    <xdr:ext cx="452436" cy="426715"/>
    <xdr:pic macro="[0]!People_KT_Readines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595" y="47623"/>
          <a:ext cx="452436" cy="426715"/>
        </a:xfrm>
        <a:prstGeom prst="rect">
          <a:avLst/>
        </a:prstGeom>
        <a:effectLst>
          <a:reflection blurRad="6350" stA="50000" endA="300" endPos="55000" dir="5400000" sy="-100000" algn="bl" rotWithShape="0"/>
        </a:effectLst>
        <a:scene3d>
          <a:camera prst="perspectiveBelow"/>
          <a:lightRig rig="threePt" dir="t"/>
        </a:scene3d>
      </xdr:spPr>
    </xdr:pic>
    <xdr:clientData/>
  </xdr:oneCellAnchor>
  <xdr:twoCellAnchor>
    <xdr:from>
      <xdr:col>1</xdr:col>
      <xdr:colOff>488156</xdr:colOff>
      <xdr:row>0</xdr:row>
      <xdr:rowOff>59531</xdr:rowOff>
    </xdr:from>
    <xdr:to>
      <xdr:col>1</xdr:col>
      <xdr:colOff>1947298</xdr:colOff>
      <xdr:row>1</xdr:row>
      <xdr:rowOff>143917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686594" y="59531"/>
          <a:ext cx="1459142" cy="266949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1</xdr:col>
      <xdr:colOff>2095501</xdr:colOff>
      <xdr:row>0</xdr:row>
      <xdr:rowOff>59531</xdr:rowOff>
    </xdr:from>
    <xdr:to>
      <xdr:col>2</xdr:col>
      <xdr:colOff>1496854</xdr:colOff>
      <xdr:row>1</xdr:row>
      <xdr:rowOff>143917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2293939" y="59531"/>
          <a:ext cx="1655603" cy="266949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544549</xdr:colOff>
      <xdr:row>2</xdr:row>
      <xdr:rowOff>159591</xdr:rowOff>
    </xdr:to>
    <xdr:pic macro="[0]!Offshore_Assessment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0" y="0"/>
          <a:ext cx="544549" cy="540591"/>
        </a:xfrm>
        <a:prstGeom prst="rect">
          <a:avLst/>
        </a:prstGeom>
      </xdr:spPr>
    </xdr:pic>
    <xdr:clientData/>
  </xdr:twoCellAnchor>
  <xdr:twoCellAnchor>
    <xdr:from>
      <xdr:col>1</xdr:col>
      <xdr:colOff>312543</xdr:colOff>
      <xdr:row>0</xdr:row>
      <xdr:rowOff>140190</xdr:rowOff>
    </xdr:from>
    <xdr:to>
      <xdr:col>2</xdr:col>
      <xdr:colOff>333375</xdr:colOff>
      <xdr:row>2</xdr:row>
      <xdr:rowOff>30827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922143" y="140190"/>
          <a:ext cx="1478157" cy="271637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610635</xdr:colOff>
      <xdr:row>0</xdr:row>
      <xdr:rowOff>152399</xdr:rowOff>
    </xdr:from>
    <xdr:to>
      <xdr:col>4</xdr:col>
      <xdr:colOff>466725</xdr:colOff>
      <xdr:row>2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2677560" y="152399"/>
          <a:ext cx="1513440" cy="276226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544549</xdr:colOff>
      <xdr:row>2</xdr:row>
      <xdr:rowOff>159591</xdr:rowOff>
    </xdr:to>
    <xdr:pic macro="[0]!Ramp_Up_Plan"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0" y="0"/>
          <a:ext cx="544549" cy="540591"/>
        </a:xfrm>
        <a:prstGeom prst="rect">
          <a:avLst/>
        </a:prstGeom>
      </xdr:spPr>
    </xdr:pic>
    <xdr:clientData/>
  </xdr:twoCellAnchor>
  <xdr:twoCellAnchor>
    <xdr:from>
      <xdr:col>1</xdr:col>
      <xdr:colOff>762001</xdr:colOff>
      <xdr:row>0</xdr:row>
      <xdr:rowOff>108441</xdr:rowOff>
    </xdr:from>
    <xdr:to>
      <xdr:col>2</xdr:col>
      <xdr:colOff>569571</xdr:colOff>
      <xdr:row>2</xdr:row>
      <xdr:rowOff>82551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938390" y="108441"/>
          <a:ext cx="1634959" cy="340999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793749</xdr:colOff>
      <xdr:row>0</xdr:row>
      <xdr:rowOff>179917</xdr:rowOff>
    </xdr:from>
    <xdr:to>
      <xdr:col>4</xdr:col>
      <xdr:colOff>0</xdr:colOff>
      <xdr:row>2</xdr:row>
      <xdr:rowOff>138080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2797527" y="179917"/>
          <a:ext cx="1238251" cy="325052"/>
          <a:chOff x="6496050" y="4257675"/>
          <a:chExt cx="1270134" cy="274320"/>
        </a:xfrm>
      </xdr:grpSpPr>
      <xdr:sp macro="[0]!Regular_Screen_View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6772274" y="4257675"/>
            <a:ext cx="99391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163293</xdr:colOff>
      <xdr:row>1</xdr:row>
      <xdr:rowOff>0</xdr:rowOff>
    </xdr:from>
    <xdr:to>
      <xdr:col>1</xdr:col>
      <xdr:colOff>487407</xdr:colOff>
      <xdr:row>3</xdr:row>
      <xdr:rowOff>159591</xdr:rowOff>
    </xdr:to>
    <xdr:pic macro="[0]!Query_Tracker"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63293" y="190500"/>
          <a:ext cx="555435" cy="540591"/>
        </a:xfrm>
        <a:prstGeom prst="rect">
          <a:avLst/>
        </a:prstGeom>
      </xdr:spPr>
    </xdr:pic>
    <xdr:clientData/>
  </xdr:twoCellAnchor>
  <xdr:twoCellAnchor>
    <xdr:from>
      <xdr:col>1</xdr:col>
      <xdr:colOff>802408</xdr:colOff>
      <xdr:row>1</xdr:row>
      <xdr:rowOff>112976</xdr:rowOff>
    </xdr:from>
    <xdr:to>
      <xdr:col>2</xdr:col>
      <xdr:colOff>698053</xdr:colOff>
      <xdr:row>3</xdr:row>
      <xdr:rowOff>58511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1043708" y="297126"/>
          <a:ext cx="2187995" cy="313835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68044</xdr:colOff>
      <xdr:row>1</xdr:row>
      <xdr:rowOff>92529</xdr:rowOff>
    </xdr:from>
    <xdr:to>
      <xdr:col>4</xdr:col>
      <xdr:colOff>1360722</xdr:colOff>
      <xdr:row>3</xdr:row>
      <xdr:rowOff>92529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3509744" y="276679"/>
          <a:ext cx="1724478" cy="368300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430249</xdr:colOff>
      <xdr:row>2</xdr:row>
      <xdr:rowOff>159591</xdr:rowOff>
    </xdr:to>
    <xdr:pic macro="[0]!PreProcess_Training"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0" y="0"/>
          <a:ext cx="544549" cy="540591"/>
        </a:xfrm>
        <a:prstGeom prst="rect">
          <a:avLst/>
        </a:prstGeom>
      </xdr:spPr>
    </xdr:pic>
    <xdr:clientData/>
  </xdr:twoCellAnchor>
  <xdr:twoCellAnchor>
    <xdr:from>
      <xdr:col>2</xdr:col>
      <xdr:colOff>211042</xdr:colOff>
      <xdr:row>0</xdr:row>
      <xdr:rowOff>168709</xdr:rowOff>
    </xdr:from>
    <xdr:to>
      <xdr:col>3</xdr:col>
      <xdr:colOff>941294</xdr:colOff>
      <xdr:row>2</xdr:row>
      <xdr:rowOff>89646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860983" y="168709"/>
          <a:ext cx="2269193" cy="294466"/>
          <a:chOff x="19058" y="28575"/>
          <a:chExt cx="1459806" cy="365761"/>
        </a:xfrm>
      </xdr:grpSpPr>
      <xdr:sp macro="[0]!Full_Screen_View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1184273</xdr:colOff>
      <xdr:row>0</xdr:row>
      <xdr:rowOff>178234</xdr:rowOff>
    </xdr:from>
    <xdr:to>
      <xdr:col>4</xdr:col>
      <xdr:colOff>246529</xdr:colOff>
      <xdr:row>2</xdr:row>
      <xdr:rowOff>168088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pSpPr/>
      </xdr:nvGrpSpPr>
      <xdr:grpSpPr>
        <a:xfrm>
          <a:off x="3373155" y="178234"/>
          <a:ext cx="1751668" cy="363383"/>
          <a:chOff x="6496050" y="4257675"/>
          <a:chExt cx="1556384" cy="274320"/>
        </a:xfrm>
      </xdr:grpSpPr>
      <xdr:sp macro="[0]!Regular_Screen_Vie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38100</xdr:rowOff>
    </xdr:from>
    <xdr:to>
      <xdr:col>0</xdr:col>
      <xdr:colOff>573124</xdr:colOff>
      <xdr:row>3</xdr:row>
      <xdr:rowOff>7191</xdr:rowOff>
    </xdr:to>
    <xdr:pic macro="[0]!Offshore_QA_KT"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28575" y="38100"/>
          <a:ext cx="544549" cy="540591"/>
        </a:xfrm>
        <a:prstGeom prst="rect">
          <a:avLst/>
        </a:prstGeom>
      </xdr:spPr>
    </xdr:pic>
    <xdr:clientData/>
  </xdr:twoCellAnchor>
  <xdr:twoCellAnchor>
    <xdr:from>
      <xdr:col>1</xdr:col>
      <xdr:colOff>188718</xdr:colOff>
      <xdr:row>0</xdr:row>
      <xdr:rowOff>149715</xdr:rowOff>
    </xdr:from>
    <xdr:to>
      <xdr:col>3</xdr:col>
      <xdr:colOff>295275</xdr:colOff>
      <xdr:row>2</xdr:row>
      <xdr:rowOff>40352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793836" y="149715"/>
          <a:ext cx="1552115" cy="271637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629685</xdr:colOff>
      <xdr:row>0</xdr:row>
      <xdr:rowOff>142875</xdr:rowOff>
    </xdr:from>
    <xdr:to>
      <xdr:col>4</xdr:col>
      <xdr:colOff>1114425</xdr:colOff>
      <xdr:row>2</xdr:row>
      <xdr:rowOff>40352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2680361" y="142875"/>
          <a:ext cx="1526888" cy="278477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107179</xdr:colOff>
      <xdr:row>0</xdr:row>
      <xdr:rowOff>95251</xdr:rowOff>
    </xdr:from>
    <xdr:to>
      <xdr:col>2</xdr:col>
      <xdr:colOff>658268</xdr:colOff>
      <xdr:row>3</xdr:row>
      <xdr:rowOff>143828</xdr:rowOff>
    </xdr:to>
    <xdr:pic macro="[0]!Ramp_Plan">
      <xdr:nvPicPr>
        <xdr:cNvPr id="10" name="Pictur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07179" y="95251"/>
          <a:ext cx="551089" cy="548640"/>
        </a:xfrm>
        <a:prstGeom prst="rect">
          <a:avLst/>
        </a:prstGeom>
      </xdr:spPr>
    </xdr:pic>
    <xdr:clientData/>
  </xdr:twoCellAnchor>
  <xdr:twoCellAnchor>
    <xdr:from>
      <xdr:col>2</xdr:col>
      <xdr:colOff>859917</xdr:colOff>
      <xdr:row>1</xdr:row>
      <xdr:rowOff>56884</xdr:rowOff>
    </xdr:from>
    <xdr:to>
      <xdr:col>2</xdr:col>
      <xdr:colOff>2319059</xdr:colOff>
      <xdr:row>2</xdr:row>
      <xdr:rowOff>140705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pSpPr/>
      </xdr:nvGrpSpPr>
      <xdr:grpSpPr>
        <a:xfrm>
          <a:off x="859917" y="223572"/>
          <a:ext cx="1459142" cy="250508"/>
          <a:chOff x="19058" y="28575"/>
          <a:chExt cx="1459806" cy="365761"/>
        </a:xfrm>
      </xdr:grpSpPr>
      <xdr:sp macro="[0]!Full_Screen_View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2550604</xdr:colOff>
      <xdr:row>1</xdr:row>
      <xdr:rowOff>68790</xdr:rowOff>
    </xdr:from>
    <xdr:to>
      <xdr:col>3</xdr:col>
      <xdr:colOff>47625</xdr:colOff>
      <xdr:row>2</xdr:row>
      <xdr:rowOff>119062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pSpPr/>
      </xdr:nvGrpSpPr>
      <xdr:grpSpPr>
        <a:xfrm>
          <a:off x="2550604" y="235478"/>
          <a:ext cx="1533240" cy="216959"/>
          <a:chOff x="6496050" y="4257675"/>
          <a:chExt cx="1556384" cy="274320"/>
        </a:xfrm>
      </xdr:grpSpPr>
      <xdr:sp macro="[0]!Regular_Screen_Vie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63505</xdr:colOff>
      <xdr:row>0</xdr:row>
      <xdr:rowOff>84665</xdr:rowOff>
    </xdr:from>
    <xdr:to>
      <xdr:col>2</xdr:col>
      <xdr:colOff>761</xdr:colOff>
      <xdr:row>3</xdr:row>
      <xdr:rowOff>61805</xdr:rowOff>
    </xdr:to>
    <xdr:pic macro="[0]!Critical_Activities"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275172" y="84665"/>
          <a:ext cx="551089" cy="548640"/>
        </a:xfrm>
        <a:prstGeom prst="rect">
          <a:avLst/>
        </a:prstGeom>
      </xdr:spPr>
    </xdr:pic>
    <xdr:clientData/>
  </xdr:twoCellAnchor>
  <xdr:twoCellAnchor>
    <xdr:from>
      <xdr:col>2</xdr:col>
      <xdr:colOff>330733</xdr:colOff>
      <xdr:row>1</xdr:row>
      <xdr:rowOff>72759</xdr:rowOff>
    </xdr:from>
    <xdr:to>
      <xdr:col>3</xdr:col>
      <xdr:colOff>879708</xdr:colOff>
      <xdr:row>2</xdr:row>
      <xdr:rowOff>156579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148762" y="263259"/>
          <a:ext cx="1456652" cy="274320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1190161</xdr:colOff>
      <xdr:row>1</xdr:row>
      <xdr:rowOff>83964</xdr:rowOff>
    </xdr:from>
    <xdr:to>
      <xdr:col>5</xdr:col>
      <xdr:colOff>134470</xdr:colOff>
      <xdr:row>2</xdr:row>
      <xdr:rowOff>167784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2915867" y="274464"/>
          <a:ext cx="1611309" cy="274320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63499</xdr:colOff>
      <xdr:row>0</xdr:row>
      <xdr:rowOff>84665</xdr:rowOff>
    </xdr:from>
    <xdr:to>
      <xdr:col>1</xdr:col>
      <xdr:colOff>614588</xdr:colOff>
      <xdr:row>3</xdr:row>
      <xdr:rowOff>93555</xdr:rowOff>
    </xdr:to>
    <xdr:pic macro="[0]!Project_Team"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444499" y="84665"/>
          <a:ext cx="551089" cy="548640"/>
        </a:xfrm>
        <a:prstGeom prst="rect">
          <a:avLst/>
        </a:prstGeom>
      </xdr:spPr>
    </xdr:pic>
    <xdr:clientData/>
  </xdr:twoCellAnchor>
  <xdr:twoCellAnchor>
    <xdr:from>
      <xdr:col>1</xdr:col>
      <xdr:colOff>910166</xdr:colOff>
      <xdr:row>1</xdr:row>
      <xdr:rowOff>63497</xdr:rowOff>
    </xdr:from>
    <xdr:to>
      <xdr:col>2</xdr:col>
      <xdr:colOff>1332141</xdr:colOff>
      <xdr:row>2</xdr:row>
      <xdr:rowOff>157901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pSpPr/>
      </xdr:nvGrpSpPr>
      <xdr:grpSpPr>
        <a:xfrm>
          <a:off x="2270880" y="244926"/>
          <a:ext cx="1510547" cy="275832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6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16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1920874</xdr:colOff>
      <xdr:row>1</xdr:row>
      <xdr:rowOff>63497</xdr:rowOff>
    </xdr:from>
    <xdr:to>
      <xdr:col>3</xdr:col>
      <xdr:colOff>58842</xdr:colOff>
      <xdr:row>2</xdr:row>
      <xdr:rowOff>157901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pSpPr/>
      </xdr:nvGrpSpPr>
      <xdr:grpSpPr>
        <a:xfrm>
          <a:off x="4370160" y="244926"/>
          <a:ext cx="1721182" cy="275832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6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6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1</xdr:col>
      <xdr:colOff>63499</xdr:colOff>
      <xdr:row>0</xdr:row>
      <xdr:rowOff>84665</xdr:rowOff>
    </xdr:from>
    <xdr:to>
      <xdr:col>1</xdr:col>
      <xdr:colOff>614588</xdr:colOff>
      <xdr:row>3</xdr:row>
      <xdr:rowOff>93555</xdr:rowOff>
    </xdr:to>
    <xdr:pic macro="[0]!Project_Team">
      <xdr:nvPicPr>
        <xdr:cNvPr id="9" name="Picture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444499" y="84665"/>
          <a:ext cx="551089" cy="551815"/>
        </a:xfrm>
        <a:prstGeom prst="rect">
          <a:avLst/>
        </a:prstGeom>
      </xdr:spPr>
    </xdr:pic>
    <xdr:clientData/>
  </xdr:twoCellAnchor>
  <xdr:twoCellAnchor>
    <xdr:from>
      <xdr:col>1</xdr:col>
      <xdr:colOff>910166</xdr:colOff>
      <xdr:row>1</xdr:row>
      <xdr:rowOff>63497</xdr:rowOff>
    </xdr:from>
    <xdr:to>
      <xdr:col>2</xdr:col>
      <xdr:colOff>1332141</xdr:colOff>
      <xdr:row>2</xdr:row>
      <xdr:rowOff>157901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GrpSpPr/>
      </xdr:nvGrpSpPr>
      <xdr:grpSpPr>
        <a:xfrm>
          <a:off x="2270880" y="244926"/>
          <a:ext cx="1510547" cy="275832"/>
          <a:chOff x="19058" y="28575"/>
          <a:chExt cx="1459806" cy="365761"/>
        </a:xfrm>
      </xdr:grpSpPr>
      <xdr:sp macro="[0]!Full_Screen_View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1600-00000B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16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1920874</xdr:colOff>
      <xdr:row>1</xdr:row>
      <xdr:rowOff>63497</xdr:rowOff>
    </xdr:from>
    <xdr:to>
      <xdr:col>3</xdr:col>
      <xdr:colOff>58842</xdr:colOff>
      <xdr:row>2</xdr:row>
      <xdr:rowOff>157901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GrpSpPr/>
      </xdr:nvGrpSpPr>
      <xdr:grpSpPr>
        <a:xfrm>
          <a:off x="4370160" y="244926"/>
          <a:ext cx="1721182" cy="275832"/>
          <a:chOff x="6496050" y="4257675"/>
          <a:chExt cx="1556384" cy="274320"/>
        </a:xfrm>
      </xdr:grpSpPr>
      <xdr:sp macro="[0]!Regular_Screen_Vie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1600-00000E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Regular_Screen_View"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16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83344</xdr:colOff>
      <xdr:row>0</xdr:row>
      <xdr:rowOff>119061</xdr:rowOff>
    </xdr:from>
    <xdr:to>
      <xdr:col>1</xdr:col>
      <xdr:colOff>634433</xdr:colOff>
      <xdr:row>3</xdr:row>
      <xdr:rowOff>131920</xdr:rowOff>
    </xdr:to>
    <xdr:pic macro="[0]!Change_Log">
      <xdr:nvPicPr>
        <xdr:cNvPr id="2" name="Pictur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381000" y="119061"/>
          <a:ext cx="551089" cy="548640"/>
        </a:xfrm>
        <a:prstGeom prst="rect">
          <a:avLst/>
        </a:prstGeom>
      </xdr:spPr>
    </xdr:pic>
    <xdr:clientData/>
  </xdr:twoCellAnchor>
  <xdr:twoCellAnchor>
    <xdr:from>
      <xdr:col>2</xdr:col>
      <xdr:colOff>250025</xdr:colOff>
      <xdr:row>1</xdr:row>
      <xdr:rowOff>83340</xdr:rowOff>
    </xdr:from>
    <xdr:to>
      <xdr:col>3</xdr:col>
      <xdr:colOff>506635</xdr:colOff>
      <xdr:row>3</xdr:row>
      <xdr:rowOff>473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pSpPr/>
      </xdr:nvGrpSpPr>
      <xdr:grpSpPr>
        <a:xfrm>
          <a:off x="1258088" y="257965"/>
          <a:ext cx="1510735" cy="266383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8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18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666746</xdr:colOff>
      <xdr:row>1</xdr:row>
      <xdr:rowOff>83340</xdr:rowOff>
    </xdr:from>
    <xdr:to>
      <xdr:col>4</xdr:col>
      <xdr:colOff>449099</xdr:colOff>
      <xdr:row>3</xdr:row>
      <xdr:rowOff>473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GrpSpPr/>
      </xdr:nvGrpSpPr>
      <xdr:grpSpPr>
        <a:xfrm>
          <a:off x="2928934" y="257965"/>
          <a:ext cx="1639728" cy="266383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8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198565</xdr:colOff>
      <xdr:row>0</xdr:row>
      <xdr:rowOff>123230</xdr:rowOff>
    </xdr:from>
    <xdr:to>
      <xdr:col>3</xdr:col>
      <xdr:colOff>232103</xdr:colOff>
      <xdr:row>1</xdr:row>
      <xdr:rowOff>61442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pSpPr/>
      </xdr:nvGrpSpPr>
      <xdr:grpSpPr>
        <a:xfrm>
          <a:off x="814515" y="123230"/>
          <a:ext cx="2357638" cy="223962"/>
          <a:chOff x="19058" y="28575"/>
          <a:chExt cx="1459806" cy="365761"/>
        </a:xfrm>
      </xdr:grpSpPr>
      <xdr:sp macro="[0]!Full_Screen_View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5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1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521776</xdr:colOff>
      <xdr:row>0</xdr:row>
      <xdr:rowOff>114266</xdr:rowOff>
    </xdr:from>
    <xdr:to>
      <xdr:col>4</xdr:col>
      <xdr:colOff>839862</xdr:colOff>
      <xdr:row>1</xdr:row>
      <xdr:rowOff>112504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pSpPr/>
      </xdr:nvGrpSpPr>
      <xdr:grpSpPr>
        <a:xfrm>
          <a:off x="3461826" y="114266"/>
          <a:ext cx="1727786" cy="283988"/>
          <a:chOff x="6496050" y="4257675"/>
          <a:chExt cx="1649551" cy="274320"/>
        </a:xfrm>
      </xdr:grpSpPr>
      <xdr:sp macro="[0]!Regular_Screen_View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1500-000007000000}"/>
              </a:ext>
            </a:extLst>
          </xdr:cNvPr>
          <xdr:cNvSpPr/>
        </xdr:nvSpPr>
        <xdr:spPr>
          <a:xfrm>
            <a:off x="6865442" y="4257675"/>
            <a:ext cx="1280159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15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0</xdr:col>
      <xdr:colOff>123825</xdr:colOff>
      <xdr:row>0</xdr:row>
      <xdr:rowOff>1</xdr:rowOff>
    </xdr:from>
    <xdr:to>
      <xdr:col>1</xdr:col>
      <xdr:colOff>76806</xdr:colOff>
      <xdr:row>1</xdr:row>
      <xdr:rowOff>152401</xdr:rowOff>
    </xdr:to>
    <xdr:pic macro="[0]!SOP_Status_Funding">
      <xdr:nvPicPr>
        <xdr:cNvPr id="8" name="Picture 7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23825" y="1"/>
          <a:ext cx="543531" cy="43815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107153</xdr:colOff>
      <xdr:row>0</xdr:row>
      <xdr:rowOff>130967</xdr:rowOff>
    </xdr:from>
    <xdr:to>
      <xdr:col>2</xdr:col>
      <xdr:colOff>74836</xdr:colOff>
      <xdr:row>3</xdr:row>
      <xdr:rowOff>108107</xdr:rowOff>
    </xdr:to>
    <xdr:pic macro="[0]!Access_Offshore">
      <xdr:nvPicPr>
        <xdr:cNvPr id="2" name="Pictur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321466" y="130967"/>
          <a:ext cx="551089" cy="548640"/>
        </a:xfrm>
        <a:prstGeom prst="rect">
          <a:avLst/>
        </a:prstGeom>
      </xdr:spPr>
    </xdr:pic>
    <xdr:clientData/>
  </xdr:twoCellAnchor>
  <xdr:twoCellAnchor>
    <xdr:from>
      <xdr:col>3</xdr:col>
      <xdr:colOff>452430</xdr:colOff>
      <xdr:row>1</xdr:row>
      <xdr:rowOff>83340</xdr:rowOff>
    </xdr:from>
    <xdr:to>
      <xdr:col>4</xdr:col>
      <xdr:colOff>387572</xdr:colOff>
      <xdr:row>2</xdr:row>
      <xdr:rowOff>167160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pSpPr/>
      </xdr:nvGrpSpPr>
      <xdr:grpSpPr>
        <a:xfrm>
          <a:off x="1868854" y="262634"/>
          <a:ext cx="1620506" cy="263114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B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1B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4</xdr:col>
      <xdr:colOff>586901</xdr:colOff>
      <xdr:row>1</xdr:row>
      <xdr:rowOff>94546</xdr:rowOff>
    </xdr:from>
    <xdr:to>
      <xdr:col>6</xdr:col>
      <xdr:colOff>386763</xdr:colOff>
      <xdr:row>2</xdr:row>
      <xdr:rowOff>178366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pSpPr/>
      </xdr:nvGrpSpPr>
      <xdr:grpSpPr>
        <a:xfrm>
          <a:off x="3688689" y="273840"/>
          <a:ext cx="1736239" cy="263114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B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B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mkosciaklocal/Desktop/NA%20Solutions/Transition/workingv0.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kosciaklocal/Desktop/NA%20Solutions/Transition/workingv0.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kthanapa\Local%20Settings\Temporary%20Internet%20Files\OLK1\CODEc%206%202%20Input%20Template%20v18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Otis%20HK/CEP2001/Fixed%20Asset%202001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Otis%20HK/CEP2001/Fixed%20Asset%20200105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Forecast%20Model/October%202008/T+ramp/CCE_Transition%20Forecast_PMO_October%202008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Forecast%20Model/October%202008/T+ramp/CCE_Transition%20Forecast_PMO_October%202008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effingerj/My%20Documents/ClientFiles/Entergy/BaseCase/BPO/Entergy%20-%20BPO%20Towers%20BaseCase%208_23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ffingerj/My%20Documents/ClientFiles/Entergy/BaseCase/BPO/Entergy%20-%20BPO%20Towers%20BaseCase%208_23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CA/Model%20V6.0/CG%20PM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CA/Model%20V6.0/CG%20PM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hbaiglocal/Local%20Settings/Temporary%20Internet%20Files/Content.Outlook/SHTTQZQL/Cott%20Model%202010-02-16V1910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khbaiglocal/Local%20Settings/Temporary%20Internet%20Files/Content.Outlook/SHTTQZQL/Cott%20Model%202010-02-16V1910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304551/Local%20Settings/Temporary%20Internet%20Files/OLKB8A/RX%20Systems%20Inventory%207_17_12_Add_Acct_Mmt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stancom/Local%20Settings/Temporary%20Internet%20Files/OLK7B/Zurich%20Re%20Model%20v1.0%20-%20at%20RFP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cstancom/Local%20Settings/Temporary%20Internet%20Files/OLK7B/Zurich%20Re%20Model%20v1.0%20-%20at%20RF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Process%20Training/Aetna/Archived%20files/Coventry/PROVIDER%20SERVICE/2%20Training%20Waves/Wave%201/My%20Received%20Files/Copy%20of%20March%202013%20Training%20Attendance%20Tracker_Wave%201%20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Forecast%20Model/October%202008/T+ramp/CCE_Transition%20Forecast_Milestone%203_October%20200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Forecast%20Model/October%202008/T+ramp/CCE_Transition%20Forecast_Milestone%203_October%202008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kthanapa\Local%20Settings\Temporary%20Internet%20Files\OLK1\CODEc%206%202%20Input%20Template%20v18%20(2)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smeixn01/My%20Documents/Old/Projects/2003,%2008%20-%20Alcan%20HR/Data%20Collection/submitted%20files/checked%20-%20Canada%20-%20Primary%20-%20Arvida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smeixn01/My%20Documents/Old/Projects/2003,%2008%20-%20Alcan%20HR/Data%20Collection/submitted%20files/checked%20-%20Canada%20-%20Primary%20-%20Arvida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2.131\Hartford\Users\annie31143\AppData\Local\Microsoft\Windows\Temporary%20Internet%20Files\Content.Outlook\6CEVIPLV\Projects\Batch%20Files\CONSECO%20Attendance%20Tracker%202010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3%20Ressourcen\03%20BPO\01%20Commercials\1%20Deal%20Models\01%20Deal%20Model\Model%20By%20US\CODEc%20v3.6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km-cd.uki.capgemini.com/Documents%20and%20Settings/magpalas/My%20Documents/Statoil/Statoil%20Solution%20Model%20v.1.0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\04%20Projekte%20BPO%202005\12%20Michelin\04%20Business%20Case\05%20BC%20@%20Preparing%20RFP\Michelin%20Business%20Case%20v3.3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/Local%20Settings/Temp/Dolphin%20v1.1%20Interface%20Test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Administrator/Local%20Settings/Temp/Dolphin%20v1.1%20Interface%20Test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\03%20Projekte%20BPO%202004\2004%20-%2005%20TUI%20Sweden\01%20Financial%20Model\BPO%20TUI%20biz%20case%20v1.1_171204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hbaiglocal/My%20Documents/BPO/Office%20Depot/CODEc/Office%20Depot_TE_model_v1%2020101214%20MK_3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khbaiglocal/My%20Documents/BPO/Office%20Depot/CODEc/Office%20Depot_TE_model_v1%2020101214%20MK_3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clague/My%20Documents/Active/Microsoft/Financials%20at%20RFP/Microsoft%20-%20230606%20v%200130%20(with%20growth%20and%20infl)%20Source%20Files/Solution%20Model%20v12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dclague/My%20Documents/Active/Microsoft/Financials%20at%20RFP/Microsoft%20-%20230606%20v%200130%20(with%20growth%20and%20infl)%20Source%20Files/Solution%20Model%20v12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~1/jorowe/LOCALS~1/Temp/Temporary%20Directory%202%20for%20Microsoft%20-%20111106%20v%201949%20(no%20growth,%20with%20infl)%20v2.1.zip/Back-up/Microsoft%20-%20250806%20v%201815%20(with%20growth%20and%20infl)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rowe/LOCALS~1/Temp/Temporary%20Directory%202%20for%20Microsoft%20-%20111106%20v%201949%20(no%20growth,%20with%20infl)%20v2.1.zip/Back-up/Microsoft%20-%20250806%20v%201815%20(with%20growth%20and%20infl)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scottlocal\Local%20Settings\Temporary%20Internet%20Files\OLK66\Columbus%20-%20CODEc%20v0.6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rod.travp.net\ent_dfs\Documents%20and%20Settings\rsgolden\Local%20Settings\Temporary%20Internet%20Files\OLKF\KX%20Docs\Copy%20of%20TPMM%20Risk%20Management%20Workbook%20Template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Forecast%20Model/October%202008/T+ramp/CCE_Transition%20Forecast_Milestone%204_October%202008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Forecast%20Model/October%202008/T+ramp/CCE_Transition%20Forecast_Milestone%204_October%202008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szambelanb/My%20Documents/Client%20Information/Kodak%20Info/F&amp;A_Fin_GBL_DRAFT-Data%20Collection%20Financials%20Form_20030808-v1(Bender-rjsedits)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szambelanb/My%20Documents/Client%20Information/Kodak%20Info/F&amp;A_Fin_GBL_DRAFT-Data%20Collection%20Financials%20Form_20030808-v1(Bender-rjsedits)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%20Projekte\05%20BPO%202006%20-%20H2\1%20Syngenta\Centrica%20v0.1%20-%20Deal%20model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biswass/Local%20Settings/Temporary%20Internet%20Files/OLK76/Alan%20Plays%20With%20CE%20Model%20v10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biswass/Local%20Settings/Temporary%20Internet%20Files/OLK76/Alan%20Plays%20With%20CE%20Model%20v10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rie157238/AppData/Local/Microsoft/Windows/INetCache/Content.Outlook/SR28V196/UPDATED%20ACE+%20Workbook%20Template%20v7.%20%20%20%20%20(kari).xlsb%20(002)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POINT%20OF%20SALE%20FINANCIAL%20MODEL/CCE_PRICING%20FILE_V18.0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POINT%20OF%20SALE%20FINANCIAL%20MODEL/CCE_PRICING%20FILE_V18.0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scottlocal\Local%20Settings\Temporary%20Internet%20Files\OLK66\Columbus%20-%20CODEc%20v0.3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/FIN_INT/Budget2008/Indirect&amp;Support/Support/Source_data/IT/IT_budget%202008%20staffing%20(3)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FIN_INT/Budget2008/Indirect&amp;Support/Support/Source_data/IT/IT_budget%202008%20staffing%20(3)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ADMINI~1/LOCALS~1/Temp/notesEA312D/Chubb%20Suppl%20V3.1a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~1/ADMINI~1/LOCALS~1/Temp/notesEA312D/Chubb%20Suppl%20V3.1a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21.64\Transitions%20Management\Users\jovelasco\AppData\Local\Temp\Temp1_gantt-chart-project-management-template.zip\gantt-chart-project-management-template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clague/Documents/Active%20general/3%20Ratecards/2009/Poland/BPO%20Poland%20std%20costs%20Dec%202009%20v0.8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Users/dclague/Documents/Active%20general/3%20Ratecards/2009/Poland/BPO%20Poland%20std%20costs%20Dec%202009%20v0.8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MEYERH~1\LOCALS~1\Temp\C.Documents%20and%20Settings.meyerhansG.Local%20Settings.Application%20Data.Notes\Base%20Case%20FIG%2020031028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%20Projekte\05%20Projekte%20BPO%202006\10%20SKF\FTE%20overview%20SFK%20v0.4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bateup/My%20Documents/My%20Clients/Wyeth/Solution/Wyeth_BPO_Data_Entry_Template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gbateup/My%20Documents/My%20Clients/Wyeth/Solution/Wyeth_BPO_Data_Entry_Template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Users/jhowgate/AppData/Local/Microsoft/Windows/Temporary%20Internet%20Files/Content.Outlook/WUK54E5K/SFDC%20Solution%20File_V3.0.xlsx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howgate/AppData/Local/Microsoft/Windows/Temporary%20Internet%20Files/Content.Outlook/WUK54E5K/SFDC%20Solution%20File_V3.0.xlsx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Projekte\03%20BPO%202004\2004%20-%2005%20TUI%20Sweden\01%20Financial%20Model\BPO%20TUI%20biz%20case%20v1.1_171204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CSAV/CSAV_Solution%20File_V5.0.xlsx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CSAV/CSAV_Solution%20File_V5.0.xlsx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AES/V5.0/AES_SOLUTION%20FILE_V4.0_GPM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AES/V5.0/AES_SOLUTION%20FILE_V4.0_GPM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/My%20Documents/My%20Work%20Files/BTO%20Core%20Team/Benchmarking/RapidScan%20Release%201.0/Rapid%20Scan%20Model%20v2.1%20-%20Test%20P&amp;G%20(version%201)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Administrator/My%20Documents/My%20Work%20Files/BTO%20Core%20Team/Benchmarking/RapidScan%20Release%201.0/Rapid%20Scan%20Model%20v2.1%20-%20Test%20P&amp;G%20(version%201)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hbaiglocal/Local%20Settings/Temporary%20Internet%20Files/Content.Outlook/SHTTQZQL/Cott%20Cost%20Reporting%20US%202010-03-02v1030.xlsx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khbaiglocal/Local%20Settings/Temporary%20Internet%20Files/Content.Outlook/SHTTQZQL/Cott%20Cost%20Reporting%20US%202010-03-02v1030.xlsx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Projekte\03%20BPO%202004\2004%20-%2002%20Project%20Telekurs\Financial%20Models\BPO%20deal%20model%20v2.12-%20Project%20Telekurs%20v0.96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Office%20Depot/OD_Solution%20File_V8.0.xlsx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Office%20Depot/OD_Solution%20File_V8.0.xlsx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BSL/Renegotiation/Model/V4.0/BSL_SOLUTION%20FILE_V4.0.xlsx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BSL/Renegotiation/Model/V4.0/BSL_SOLUTION%20FILE_V4.0.xlsx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chin102229/Desktop/GRSC%20Phase%202/GRSC%20Phase%202_Playbook_07.24.2020_Ver%201.0-.xlsm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/backup/My%20Files/UNUM/Action%20Log%20DB_LS_Sickness_0504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INPUT - Transition Resources"/>
      <sheetName val="DATA"/>
      <sheetName val="Poland_to"/>
      <sheetName val="UK_to"/>
      <sheetName val="USA_to"/>
      <sheetName val="India_to"/>
      <sheetName val="LATAM_to"/>
      <sheetName val="China_to"/>
      <sheetName val="Sheet2"/>
      <sheetName val="Risks Validation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INPUT - Transition Resources"/>
      <sheetName val="DATA"/>
      <sheetName val="Poland_to"/>
      <sheetName val="UK_to"/>
      <sheetName val="USA_to"/>
      <sheetName val="India_to"/>
      <sheetName val="LATAM_to"/>
      <sheetName val="China_to"/>
      <sheetName val="Sheet2"/>
      <sheetName val="Risks Validation"/>
      <sheetName val="Sheet3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INPUT - Model Structure"/>
      <sheetName val="INPUT - Custom Cost Rates"/>
      <sheetName val="Std grade levels"/>
      <sheetName val="Lookups"/>
      <sheetName val="INPUT - Staffing (Delivery)"/>
      <sheetName val="INPUT - Staffing (Transition)"/>
      <sheetName val="INPUT - FTE-Related Expenses"/>
      <sheetName val="INPUT - Other Expenses"/>
      <sheetName val="INPUT - Capital Expenditures"/>
      <sheetName val="Expenses Calc Template"/>
    </sheetNames>
    <sheetDataSet>
      <sheetData sheetId="0" refreshError="1"/>
      <sheetData sheetId="1">
        <row r="6">
          <cell r="B6" t="str">
            <v>F&amp;A - Shared</v>
          </cell>
          <cell r="C6" t="str">
            <v>Transition</v>
          </cell>
          <cell r="D6" t="str">
            <v>India centre</v>
          </cell>
        </row>
        <row r="7">
          <cell r="B7" t="str">
            <v>F&amp;A - AP</v>
          </cell>
          <cell r="C7" t="str">
            <v>Delivery</v>
          </cell>
          <cell r="D7" t="str">
            <v>Krakow Centre</v>
          </cell>
        </row>
        <row r="8">
          <cell r="B8" t="str">
            <v>F&amp;A - T&amp;E</v>
          </cell>
          <cell r="C8" t="str">
            <v>T Infrastructure</v>
          </cell>
          <cell r="D8" t="str">
            <v>T resources - UK</v>
          </cell>
        </row>
        <row r="9">
          <cell r="B9" t="str">
            <v>F&amp;A - AR</v>
          </cell>
          <cell r="C9" t="str">
            <v>D Infrastructure</v>
          </cell>
          <cell r="D9" t="str">
            <v>US: Onsite</v>
          </cell>
        </row>
        <row r="10">
          <cell r="B10" t="str">
            <v>F&amp;A - GL</v>
          </cell>
          <cell r="C10" t="str">
            <v>Tower 5</v>
          </cell>
          <cell r="D10" t="str">
            <v>Xerox</v>
          </cell>
        </row>
        <row r="11">
          <cell r="B11" t="str">
            <v>F&amp;A - Reporting</v>
          </cell>
          <cell r="C11" t="str">
            <v>Tower 6</v>
          </cell>
          <cell r="D11" t="str">
            <v>Pass-Through</v>
          </cell>
        </row>
        <row r="12">
          <cell r="B12" t="str">
            <v>Technical support</v>
          </cell>
          <cell r="C12" t="str">
            <v>Tower 7</v>
          </cell>
          <cell r="D12" t="str">
            <v>Expenses</v>
          </cell>
        </row>
        <row r="13">
          <cell r="B13" t="str">
            <v>Central P&amp;C</v>
          </cell>
          <cell r="C13" t="str">
            <v>Tower 8</v>
          </cell>
          <cell r="D13" t="str">
            <v>Source 8</v>
          </cell>
        </row>
        <row r="14">
          <cell r="B14" t="str">
            <v>TAX</v>
          </cell>
          <cell r="C14" t="str">
            <v>Tower 9</v>
          </cell>
          <cell r="D14" t="str">
            <v>Source 9</v>
          </cell>
        </row>
        <row r="15">
          <cell r="B15" t="str">
            <v>IT</v>
          </cell>
          <cell r="C15" t="str">
            <v>Tower 10</v>
          </cell>
          <cell r="D15" t="str">
            <v>Source 10</v>
          </cell>
        </row>
        <row r="16">
          <cell r="B16" t="str">
            <v>HR</v>
          </cell>
          <cell r="C16" t="str">
            <v>Tower 11</v>
          </cell>
          <cell r="D16" t="str">
            <v>Source 11</v>
          </cell>
        </row>
        <row r="17">
          <cell r="B17" t="str">
            <v>Service Line 12</v>
          </cell>
          <cell r="C17" t="str">
            <v>Tower 12</v>
          </cell>
          <cell r="D17" t="str">
            <v>Source 12</v>
          </cell>
        </row>
        <row r="18">
          <cell r="B18" t="str">
            <v>Service Line 13</v>
          </cell>
          <cell r="C18" t="str">
            <v>Tower 13</v>
          </cell>
          <cell r="D18" t="str">
            <v>Source 13</v>
          </cell>
        </row>
        <row r="19">
          <cell r="B19" t="str">
            <v>Service Line 14</v>
          </cell>
          <cell r="C19" t="str">
            <v>Tower 14</v>
          </cell>
          <cell r="D19" t="str">
            <v>Source 14</v>
          </cell>
        </row>
        <row r="20">
          <cell r="B20" t="str">
            <v>Service Line 15</v>
          </cell>
          <cell r="C20" t="str">
            <v>Tower 15</v>
          </cell>
          <cell r="D20" t="str">
            <v>Source 15</v>
          </cell>
        </row>
      </sheetData>
      <sheetData sheetId="2" refreshError="1"/>
      <sheetData sheetId="3" refreshError="1"/>
      <sheetData sheetId="4">
        <row r="8">
          <cell r="B8" t="str">
            <v>NorthAmerica</v>
          </cell>
        </row>
        <row r="9">
          <cell r="B9" t="str">
            <v>CGAS</v>
          </cell>
        </row>
        <row r="10">
          <cell r="B10" t="str">
            <v>CGE</v>
          </cell>
        </row>
        <row r="11">
          <cell r="B11" t="str">
            <v>Canada</v>
          </cell>
        </row>
        <row r="12">
          <cell r="B12" t="str">
            <v>IndiaApp</v>
          </cell>
        </row>
        <row r="13">
          <cell r="B13" t="str">
            <v>IndiaStd</v>
          </cell>
        </row>
        <row r="14">
          <cell r="B14" t="str">
            <v>USTransition</v>
          </cell>
        </row>
        <row r="15">
          <cell r="B15" t="str">
            <v>Custom1</v>
          </cell>
        </row>
        <row r="16">
          <cell r="B16" t="str">
            <v>Custom2</v>
          </cell>
        </row>
        <row r="17">
          <cell r="B17" t="str">
            <v>Custom3</v>
          </cell>
        </row>
        <row r="18">
          <cell r="B18" t="str">
            <v>Custom4</v>
          </cell>
        </row>
        <row r="19">
          <cell r="B19" t="str">
            <v>Custom5</v>
          </cell>
        </row>
        <row r="20">
          <cell r="B20" t="str">
            <v>Custom6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_95"/>
      <sheetName val="MAC"/>
      <sheetName val="CORSS OVER"/>
      <sheetName val="DIPOSAL"/>
    </sheetNames>
    <sheetDataSet>
      <sheetData sheetId="0" refreshError="1">
        <row r="4">
          <cell r="W4" t="str">
            <v>Charge</v>
          </cell>
          <cell r="AA4" t="str">
            <v>Charge</v>
          </cell>
        </row>
        <row r="5">
          <cell r="W5" t="str">
            <v>16-4.1 M/C</v>
          </cell>
          <cell r="AA5" t="str">
            <v>16-4.5 Van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_95"/>
      <sheetName val="MAC"/>
      <sheetName val="CORSS OVER"/>
      <sheetName val="DIPOSAL"/>
    </sheetNames>
    <sheetDataSet>
      <sheetData sheetId="0" refreshError="1">
        <row r="4">
          <cell r="W4" t="str">
            <v>Charge</v>
          </cell>
          <cell r="AA4" t="str">
            <v>Charge</v>
          </cell>
        </row>
        <row r="5">
          <cell r="W5" t="str">
            <v>16-4.1 M/C</v>
          </cell>
          <cell r="AA5" t="str">
            <v>16-4.5 Van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PMO"/>
      <sheetName val="Output - Forecast Summary"/>
      <sheetName val="Output - Forecast Detail"/>
      <sheetName val="Drop_Down_Lists"/>
      <sheetName val="Cost_Rates"/>
      <sheetName val="Input_-_PMO"/>
      <sheetName val="Output_-_Forecast_Summary"/>
      <sheetName val="Output_-_Forecast_Detail"/>
    </sheetNames>
    <sheetDataSet>
      <sheetData sheetId="0" refreshError="1"/>
      <sheetData sheetId="1" refreshError="1">
        <row r="23">
          <cell r="D23" t="str">
            <v>PMO</v>
          </cell>
          <cell r="E23">
            <v>30020767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PMO"/>
      <sheetName val="Output - Forecast Summary"/>
      <sheetName val="Output - Forecast Detail"/>
      <sheetName val="Drop_Down_Lists"/>
      <sheetName val="Cost_Rates"/>
      <sheetName val="Input_-_PMO"/>
      <sheetName val="Output_-_Forecast_Summary"/>
      <sheetName val="Output_-_Forecast_Detail"/>
    </sheetNames>
    <sheetDataSet>
      <sheetData sheetId="0" refreshError="1"/>
      <sheetData sheetId="1" refreshError="1">
        <row r="23">
          <cell r="D23" t="str">
            <v>PMO</v>
          </cell>
          <cell r="E23">
            <v>30020767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Tracking"/>
      <sheetName val="SummaryView Data"/>
      <sheetName val="SummaryView Charts"/>
      <sheetName val="Onetime Costs"/>
      <sheetName val="Total Summary"/>
      <sheetName val="F&amp;A-Total"/>
      <sheetName val="Billing-Total"/>
      <sheetName val="Payment Processing (PP)-Total"/>
      <sheetName val="Supply Chain-Total"/>
      <sheetName val="HR-Total"/>
      <sheetName val="F&amp;A-General Ledger"/>
      <sheetName val="F&amp;A-Proj Costing&amp;FixedAssets"/>
      <sheetName val="F&amp;A-AP"/>
      <sheetName val="F&amp;A-AR"/>
      <sheetName val="F&amp;A-Interco Billing"/>
      <sheetName val="F&amp;A-Source Sys Acc&amp;Ctrl"/>
      <sheetName val="F&amp;A-Director FOC"/>
      <sheetName val="F&amp;A-FOC Cust Svc"/>
      <sheetName val="F&amp;A (In Scope)-9"/>
      <sheetName val="F&amp;A-Util Ops Actg (R)"/>
      <sheetName val="F&amp;A-Budget (R)"/>
      <sheetName val="F&amp;A-Bank Fees (R)"/>
      <sheetName val="F&amp;A (Retained)-4"/>
      <sheetName val="F&amp;A (Retained)-5"/>
      <sheetName val="BI-Mass Billing"/>
      <sheetName val="BI-CID"/>
      <sheetName val="Billing-4"/>
      <sheetName val="Billing-5"/>
      <sheetName val="PP-Remittance"/>
      <sheetName val="PP-Quick Pay"/>
      <sheetName val="PP-Admin"/>
      <sheetName val="PP-Retained"/>
      <sheetName val="Payment Processing-6"/>
      <sheetName val="Payment Processing-7"/>
      <sheetName val="Payment Processing-8"/>
      <sheetName val="HR-Staffing&amp;Relo"/>
      <sheetName val="HR-Training"/>
      <sheetName val="HR-HR&amp;A Data Admin"/>
      <sheetName val="HR Service Ctr"/>
      <sheetName val="HR-Benefit Admin"/>
      <sheetName val="HR-Stock Option Admin"/>
      <sheetName val="HR-Payroll"/>
      <sheetName val="HR-Pension&amp;Savings Admin"/>
      <sheetName val="HR-Compensation"/>
      <sheetName val="HR-Retained"/>
      <sheetName val="SC Ord Mgmt Tools &amp; Proc"/>
      <sheetName val="SC PO Processing"/>
      <sheetName val="SC Blanket Releases"/>
      <sheetName val="SC Contract Releases"/>
      <sheetName val="SC General Support"/>
      <sheetName val="SC Retain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Tracking"/>
      <sheetName val="SummaryView Data"/>
      <sheetName val="SummaryView Charts"/>
      <sheetName val="Onetime Costs"/>
      <sheetName val="Total Summary"/>
      <sheetName val="F&amp;A-Total"/>
      <sheetName val="Billing-Total"/>
      <sheetName val="Payment Processing (PP)-Total"/>
      <sheetName val="Supply Chain-Total"/>
      <sheetName val="HR-Total"/>
      <sheetName val="F&amp;A-General Ledger"/>
      <sheetName val="F&amp;A-Proj Costing&amp;FixedAssets"/>
      <sheetName val="F&amp;A-AP"/>
      <sheetName val="F&amp;A-AR"/>
      <sheetName val="F&amp;A-Interco Billing"/>
      <sheetName val="F&amp;A-Source Sys Acc&amp;Ctrl"/>
      <sheetName val="F&amp;A-Director FOC"/>
      <sheetName val="F&amp;A-FOC Cust Svc"/>
      <sheetName val="F&amp;A (In Scope)-9"/>
      <sheetName val="F&amp;A-Util Ops Actg (R)"/>
      <sheetName val="F&amp;A-Budget (R)"/>
      <sheetName val="F&amp;A-Bank Fees (R)"/>
      <sheetName val="F&amp;A (Retained)-4"/>
      <sheetName val="F&amp;A (Retained)-5"/>
      <sheetName val="BI-Mass Billing"/>
      <sheetName val="BI-CID"/>
      <sheetName val="Billing-4"/>
      <sheetName val="Billing-5"/>
      <sheetName val="PP-Remittance"/>
      <sheetName val="PP-Quick Pay"/>
      <sheetName val="PP-Admin"/>
      <sheetName val="PP-Retained"/>
      <sheetName val="Payment Processing-6"/>
      <sheetName val="Payment Processing-7"/>
      <sheetName val="Payment Processing-8"/>
      <sheetName val="HR-Staffing&amp;Relo"/>
      <sheetName val="HR-Training"/>
      <sheetName val="HR-HR&amp;A Data Admin"/>
      <sheetName val="HR Service Ctr"/>
      <sheetName val="HR-Benefit Admin"/>
      <sheetName val="HR-Stock Option Admin"/>
      <sheetName val="HR-Payroll"/>
      <sheetName val="HR-Pension&amp;Savings Admin"/>
      <sheetName val="HR-Compensation"/>
      <sheetName val="HR-Retained"/>
      <sheetName val="SC Ord Mgmt Tools &amp; Proc"/>
      <sheetName val="SC PO Processing"/>
      <sheetName val="SC Blanket Releases"/>
      <sheetName val="SC Contract Releases"/>
      <sheetName val="SC General Support"/>
      <sheetName val="SC Retain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fo Staff Lists"/>
      <sheetName val="B-1 Mgt Fee"/>
      <sheetName val="B-2 Acct Mgt Staff"/>
      <sheetName val="B-3 Variable Pricing"/>
      <sheetName val="B-3A Ad Hoc &amp; Alt. Pricing"/>
      <sheetName val="B-4 Transition Fee"/>
      <sheetName val="B-5 Bid Summary"/>
      <sheetName val="B-6 (Comm &amp; Assumptions)"/>
      <sheetName val="B-7 Volumes"/>
    </sheetNames>
    <sheetDataSet>
      <sheetData sheetId="0"/>
      <sheetData sheetId="1">
        <row r="18">
          <cell r="B18" t="str">
            <v>Senior Account Manager</v>
          </cell>
        </row>
        <row r="19">
          <cell r="B19" t="str">
            <v>Account Manager</v>
          </cell>
        </row>
        <row r="20">
          <cell r="B20" t="str">
            <v>Assistanat Manager</v>
          </cell>
        </row>
        <row r="21">
          <cell r="B21" t="str">
            <v>Other</v>
          </cell>
        </row>
      </sheetData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fo Staff Lists"/>
      <sheetName val="B-1 Mgt Fee"/>
      <sheetName val="B-2 Acct Mgt Staff"/>
      <sheetName val="B-3 Variable Pricing"/>
      <sheetName val="B-3A Ad Hoc &amp; Alt. Pricing"/>
      <sheetName val="B-4 Transition Fee"/>
      <sheetName val="B-5 Bid Summary"/>
      <sheetName val="B-6 (Comm &amp; Assumptions)"/>
      <sheetName val="B-7 Volumes"/>
    </sheetNames>
    <sheetDataSet>
      <sheetData sheetId="0"/>
      <sheetData sheetId="1">
        <row r="18">
          <cell r="B18" t="str">
            <v>Senior Account Manager</v>
          </cell>
        </row>
        <row r="19">
          <cell r="B19" t="str">
            <v>Account Manager</v>
          </cell>
        </row>
        <row r="20">
          <cell r="B20" t="str">
            <v>Assistanat Manager</v>
          </cell>
        </row>
        <row r="21">
          <cell r="B21" t="str">
            <v>Other</v>
          </cell>
        </row>
      </sheetData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ott Final Staff"/>
      <sheetName val="Sheet1"/>
      <sheetName val="Consol IRFS"/>
      <sheetName val="Run Cash"/>
      <sheetName val="Transition Cash"/>
      <sheetName val="Change Log"/>
      <sheetName val="CALCULATION - List Lookup"/>
      <sheetName val="CALCULATION - Globals"/>
      <sheetName val="OUTPUT - Summary KPIs"/>
      <sheetName val="OUTPUT - Summary KPI Evolution"/>
      <sheetName val="OUTPUT - Key Assumptions"/>
      <sheetName val="OUTPUT - Head Count Evolution "/>
      <sheetName val="OUTPUT - IFRS View"/>
      <sheetName val="OUTPUT - Review Financials"/>
      <sheetName val="OUTPUT - Key Pricing Parameters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INPUT - Global Variables"/>
      <sheetName val="INPUT - Pricing Options"/>
      <sheetName val="INPUT - Manual Pricing"/>
      <sheetName val="Cott MSA Fee Schedule"/>
      <sheetName val="INPUT - Standard Compensation"/>
      <sheetName val="INPUT - Staffing Plan"/>
      <sheetName val="INPUT - FTE-Related Expenses"/>
      <sheetName val="INPUT - Other Expenses"/>
      <sheetName val="INPUT - Capital Expenditures"/>
      <sheetName val="Scratch Sheet"/>
      <sheetName val="BPOIndiaRateCard"/>
      <sheetName val="BPO FTEs"/>
      <sheetName val="Price Schedule Exhibit A"/>
      <sheetName val="Scanning"/>
      <sheetName val="Pyrami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Z10">
            <v>5952.3809523809523</v>
          </cell>
        </row>
      </sheetData>
      <sheetData sheetId="8">
        <row r="12">
          <cell r="J12">
            <v>1145931.0000000005</v>
          </cell>
        </row>
      </sheetData>
      <sheetData sheetId="9">
        <row r="1">
          <cell r="A1" t="str">
            <v>CROSSFUNCTIONAL</v>
          </cell>
        </row>
      </sheetData>
      <sheetData sheetId="10">
        <row r="1">
          <cell r="A1" t="str">
            <v>CROSSFUNCTIONAL</v>
          </cell>
          <cell r="C1" t="str">
            <v>Hardware</v>
          </cell>
          <cell r="D1" t="str">
            <v>All Service Lines</v>
          </cell>
          <cell r="E1" t="str">
            <v>All towers</v>
          </cell>
          <cell r="F1" t="str">
            <v>All sources</v>
          </cell>
          <cell r="G1">
            <v>1</v>
          </cell>
          <cell r="I1" t="str">
            <v>Contract-Year</v>
          </cell>
          <cell r="J1">
            <v>1</v>
          </cell>
          <cell r="M1" t="str">
            <v>USD</v>
          </cell>
          <cell r="O1" t="str">
            <v>Onshore</v>
          </cell>
          <cell r="U1" t="str">
            <v>CODEc v6.3.11</v>
          </cell>
          <cell r="Y1" t="str">
            <v>Internal</v>
          </cell>
          <cell r="Z1" t="str">
            <v>CGE</v>
          </cell>
          <cell r="AA1">
            <v>0.47583075605022612</v>
          </cell>
          <cell r="AB1">
            <v>0.18202926383498549</v>
          </cell>
          <cell r="AC1">
            <v>0.18202926383498549</v>
          </cell>
          <cell r="AD1">
            <v>0.18202926383498549</v>
          </cell>
          <cell r="AE1">
            <v>0.14809702466724498</v>
          </cell>
          <cell r="AF1">
            <v>0.2046845190541004</v>
          </cell>
          <cell r="AG1">
            <v>0</v>
          </cell>
        </row>
        <row r="2">
          <cell r="C2" t="str">
            <v>Software</v>
          </cell>
          <cell r="D2" t="str">
            <v>FINANCING</v>
          </cell>
          <cell r="E2" t="str">
            <v>CROSSFUNCTIONAL</v>
          </cell>
          <cell r="F2" t="str">
            <v>CG-US</v>
          </cell>
          <cell r="G2">
            <v>2</v>
          </cell>
          <cell r="I2" t="str">
            <v>Calendar-Year</v>
          </cell>
          <cell r="J2">
            <v>0</v>
          </cell>
          <cell r="M2" t="str">
            <v>GBP</v>
          </cell>
          <cell r="O2" t="str">
            <v>Offshore</v>
          </cell>
          <cell r="Y2" t="str">
            <v>External</v>
          </cell>
          <cell r="Z2" t="str">
            <v>CGA</v>
          </cell>
          <cell r="AA2">
            <v>0.23279492585526021</v>
          </cell>
          <cell r="AB2">
            <v>0.24382728676269302</v>
          </cell>
          <cell r="AC2">
            <v>0.24382728676269302</v>
          </cell>
          <cell r="AD2">
            <v>0.24382728676269302</v>
          </cell>
          <cell r="AE2">
            <v>0.28419982100066293</v>
          </cell>
          <cell r="AG2">
            <v>0</v>
          </cell>
        </row>
        <row r="3">
          <cell r="C3" t="str">
            <v>Network</v>
          </cell>
          <cell r="D3" t="str">
            <v>TRANSITION</v>
          </cell>
          <cell r="E3" t="str">
            <v>OTC-OTC</v>
          </cell>
          <cell r="F3" t="str">
            <v>SUBCONTRACTOR</v>
          </cell>
          <cell r="G3">
            <v>3</v>
          </cell>
          <cell r="M3" t="str">
            <v>EUR</v>
          </cell>
          <cell r="Z3" t="str">
            <v>AOS</v>
          </cell>
          <cell r="AA3">
            <v>0.25474784864731165</v>
          </cell>
          <cell r="AB3">
            <v>0.22060752751430771</v>
          </cell>
          <cell r="AC3">
            <v>0.22060752751430771</v>
          </cell>
          <cell r="AD3">
            <v>0.22060752751430771</v>
          </cell>
          <cell r="AE3">
            <v>0.21074881002970033</v>
          </cell>
          <cell r="AF3">
            <v>0.2046845190541004</v>
          </cell>
          <cell r="AG3">
            <v>0</v>
          </cell>
        </row>
        <row r="4">
          <cell r="C4" t="str">
            <v>Lease</v>
          </cell>
          <cell r="D4" t="str">
            <v>RUN</v>
          </cell>
          <cell r="E4" t="str">
            <v>P2P-AP</v>
          </cell>
          <cell r="F4" t="str">
            <v>BPO-INDIAFA</v>
          </cell>
          <cell r="G4">
            <v>4</v>
          </cell>
          <cell r="M4" t="str">
            <v>CAD</v>
          </cell>
          <cell r="Z4" t="str">
            <v>BPO</v>
          </cell>
          <cell r="AE4">
            <v>0.29398947163593347</v>
          </cell>
          <cell r="AG4">
            <v>0</v>
          </cell>
        </row>
        <row r="5">
          <cell r="C5" t="str">
            <v>3rd-party</v>
          </cell>
          <cell r="D5" t="str">
            <v>FX-HEDGING</v>
          </cell>
          <cell r="E5" t="str">
            <v>RTR-GL</v>
          </cell>
          <cell r="F5" t="str">
            <v>FINANCING</v>
          </cell>
          <cell r="G5">
            <v>5</v>
          </cell>
          <cell r="M5" t="str">
            <v>INR</v>
          </cell>
          <cell r="Z5" t="str">
            <v>CE</v>
          </cell>
          <cell r="AA5">
            <v>0.15373443983402491</v>
          </cell>
          <cell r="AB5">
            <v>0.23949730700179533</v>
          </cell>
          <cell r="AC5">
            <v>0.23949730700179533</v>
          </cell>
          <cell r="AD5">
            <v>0.23949730700179533</v>
          </cell>
          <cell r="AG5">
            <v>0</v>
          </cell>
        </row>
        <row r="6">
          <cell r="C6" t="str">
            <v>Travel</v>
          </cell>
          <cell r="D6" t="str">
            <v>Service Line 5</v>
          </cell>
          <cell r="E6" t="str">
            <v>PROGRAMMGMT</v>
          </cell>
          <cell r="F6" t="str">
            <v>TECHNOLOGY</v>
          </cell>
          <cell r="G6">
            <v>6</v>
          </cell>
          <cell r="M6" t="str">
            <v>CNY</v>
          </cell>
          <cell r="Z6" t="str">
            <v>ITO PL</v>
          </cell>
          <cell r="AB6">
            <v>0.14704677405387542</v>
          </cell>
          <cell r="AC6">
            <v>0.14704677405387542</v>
          </cell>
          <cell r="AD6">
            <v>0.14704677405387542</v>
          </cell>
          <cell r="AG6">
            <v>0</v>
          </cell>
        </row>
        <row r="7">
          <cell r="C7" t="str">
            <v>FTE-related</v>
          </cell>
          <cell r="D7" t="str">
            <v>Service Line 6</v>
          </cell>
          <cell r="E7" t="str">
            <v>PROCUREMENT</v>
          </cell>
          <cell r="F7" t="str">
            <v>US-TE</v>
          </cell>
          <cell r="G7">
            <v>7</v>
          </cell>
          <cell r="M7" t="str">
            <v>PLN</v>
          </cell>
          <cell r="Z7" t="str">
            <v>UK</v>
          </cell>
          <cell r="AA7">
            <v>0.40247674314255633</v>
          </cell>
          <cell r="AB7">
            <v>0.21415386147130225</v>
          </cell>
          <cell r="AC7">
            <v>0.21415386147130225</v>
          </cell>
          <cell r="AD7">
            <v>0.21415386147130225</v>
          </cell>
          <cell r="AG7">
            <v>0</v>
          </cell>
        </row>
        <row r="8">
          <cell r="C8" t="str">
            <v>Passthrough</v>
          </cell>
          <cell r="D8" t="str">
            <v>Service Line 7</v>
          </cell>
          <cell r="E8" t="str">
            <v>FINANCING</v>
          </cell>
          <cell r="F8" t="str">
            <v>INDIA-TE</v>
          </cell>
          <cell r="G8">
            <v>8</v>
          </cell>
          <cell r="M8" t="str">
            <v>BRL</v>
          </cell>
          <cell r="Z8" t="str">
            <v>ASPIRE</v>
          </cell>
          <cell r="AA8">
            <v>0.27176598657759332</v>
          </cell>
          <cell r="AB8">
            <v>3.8487371997526117E-2</v>
          </cell>
          <cell r="AC8">
            <v>3.8487371997526117E-2</v>
          </cell>
          <cell r="AD8">
            <v>3.8487371997526117E-2</v>
          </cell>
          <cell r="AE8">
            <v>0</v>
          </cell>
          <cell r="AF8">
            <v>0.26449617456810132</v>
          </cell>
          <cell r="AG8">
            <v>0</v>
          </cell>
        </row>
        <row r="9">
          <cell r="C9" t="str">
            <v>Incremental SG&amp;A</v>
          </cell>
          <cell r="D9" t="str">
            <v>CG-US</v>
          </cell>
          <cell r="E9" t="str">
            <v>TRANSITION-IT</v>
          </cell>
          <cell r="F9" t="str">
            <v>FX-HEDGING</v>
          </cell>
          <cell r="G9">
            <v>9</v>
          </cell>
          <cell r="M9" t="str">
            <v>SEK</v>
          </cell>
          <cell r="Z9" t="str">
            <v>France</v>
          </cell>
          <cell r="AA9">
            <v>0.30861135747515328</v>
          </cell>
          <cell r="AB9">
            <v>0.21991324853488808</v>
          </cell>
          <cell r="AC9">
            <v>0.21991324853488808</v>
          </cell>
          <cell r="AD9">
            <v>0.21991324853488808</v>
          </cell>
          <cell r="AE9">
            <v>1</v>
          </cell>
          <cell r="AF9">
            <v>1</v>
          </cell>
          <cell r="AG9">
            <v>0</v>
          </cell>
        </row>
        <row r="10">
          <cell r="C10" t="str">
            <v>Other</v>
          </cell>
          <cell r="D10" t="str">
            <v>SUBCONTRACTOR</v>
          </cell>
          <cell r="E10" t="str">
            <v>RUN-IT</v>
          </cell>
          <cell r="F10" t="str">
            <v>TS Funding</v>
          </cell>
          <cell r="G10">
            <v>10</v>
          </cell>
          <cell r="M10" t="str">
            <v>CHF</v>
          </cell>
          <cell r="Z10" t="str">
            <v>BUS</v>
          </cell>
          <cell r="AA10">
            <v>0.13485940448371589</v>
          </cell>
          <cell r="AB10">
            <v>-0.22100112623374113</v>
          </cell>
          <cell r="AC10">
            <v>-0.22100112623374113</v>
          </cell>
          <cell r="AD10">
            <v>-0.22100112623374113</v>
          </cell>
          <cell r="AE10">
            <v>1</v>
          </cell>
          <cell r="AF10">
            <v>-0.23768695191956085</v>
          </cell>
          <cell r="AG10">
            <v>0</v>
          </cell>
        </row>
        <row r="11">
          <cell r="D11" t="str">
            <v>BPO-INDIAFA</v>
          </cell>
          <cell r="E11" t="str">
            <v>SUPPLYCHAIN</v>
          </cell>
          <cell r="F11" t="str">
            <v>Source 10</v>
          </cell>
          <cell r="Z11" t="str">
            <v>Belux</v>
          </cell>
          <cell r="AA11">
            <v>0.36308719761760871</v>
          </cell>
          <cell r="AB11">
            <v>0.20499352872835191</v>
          </cell>
          <cell r="AC11">
            <v>0.20499352872835191</v>
          </cell>
          <cell r="AD11">
            <v>0.20499352872835191</v>
          </cell>
          <cell r="AE11">
            <v>1</v>
          </cell>
          <cell r="AF11">
            <v>1</v>
          </cell>
          <cell r="AG11">
            <v>0</v>
          </cell>
        </row>
        <row r="12">
          <cell r="D12" t="str">
            <v>FINANCING</v>
          </cell>
          <cell r="E12" t="str">
            <v>FX-HEDGING</v>
          </cell>
          <cell r="F12" t="str">
            <v>Source 11</v>
          </cell>
          <cell r="Z12" t="str">
            <v>NL</v>
          </cell>
          <cell r="AA12">
            <v>0.39470968830454978</v>
          </cell>
          <cell r="AB12">
            <v>0.27420330995325942</v>
          </cell>
          <cell r="AC12">
            <v>0.27420330995325942</v>
          </cell>
          <cell r="AD12">
            <v>0.27420330995325942</v>
          </cell>
          <cell r="AE12">
            <v>1</v>
          </cell>
          <cell r="AF12">
            <v>1</v>
          </cell>
          <cell r="AG12">
            <v>0</v>
          </cell>
        </row>
        <row r="13">
          <cell r="D13" t="str">
            <v>TECHNOLOGY</v>
          </cell>
          <cell r="E13" t="str">
            <v>INDIA-COLA-FEE</v>
          </cell>
          <cell r="F13" t="str">
            <v>Source 12</v>
          </cell>
          <cell r="Z13" t="str">
            <v>Benelux</v>
          </cell>
          <cell r="AA13">
            <v>0.38534918339225105</v>
          </cell>
          <cell r="AB13">
            <v>0.26689256209506984</v>
          </cell>
          <cell r="AC13">
            <v>0.26689256209506984</v>
          </cell>
          <cell r="AD13">
            <v>0.26689256209506984</v>
          </cell>
          <cell r="AE13">
            <v>1</v>
          </cell>
          <cell r="AF13">
            <v>1</v>
          </cell>
          <cell r="AG13">
            <v>0</v>
          </cell>
        </row>
        <row r="14">
          <cell r="D14" t="str">
            <v>US-TE</v>
          </cell>
          <cell r="E14" t="str">
            <v>US-COLA-FEE</v>
          </cell>
          <cell r="F14" t="str">
            <v>Source 13</v>
          </cell>
          <cell r="AA14" t="str">
            <v>AM</v>
          </cell>
          <cell r="AB14" t="str">
            <v>DCS</v>
          </cell>
          <cell r="AC14" t="str">
            <v>DDS</v>
          </cell>
          <cell r="AD14" t="str">
            <v>NIS</v>
          </cell>
          <cell r="AE14" t="str">
            <v>BPO</v>
          </cell>
          <cell r="AF14" t="str">
            <v>AD</v>
          </cell>
          <cell r="AG14" t="str">
            <v>P&amp;C</v>
          </cell>
        </row>
        <row r="15">
          <cell r="D15" t="str">
            <v>INDIA-TE</v>
          </cell>
          <cell r="E15" t="str">
            <v>MSA Price</v>
          </cell>
          <cell r="F15" t="str">
            <v>Source 14</v>
          </cell>
        </row>
        <row r="16">
          <cell r="D16" t="str">
            <v>FX-HEDGING</v>
          </cell>
          <cell r="E16" t="str">
            <v>Tower 15</v>
          </cell>
          <cell r="F16" t="str">
            <v>Source 15</v>
          </cell>
        </row>
      </sheetData>
      <sheetData sheetId="11">
        <row r="8"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1</v>
          </cell>
          <cell r="AI8">
            <v>1</v>
          </cell>
          <cell r="AJ8">
            <v>1</v>
          </cell>
          <cell r="AK8">
            <v>1</v>
          </cell>
          <cell r="AL8">
            <v>1</v>
          </cell>
          <cell r="AM8">
            <v>1</v>
          </cell>
          <cell r="AN8">
            <v>1</v>
          </cell>
          <cell r="AO8">
            <v>1</v>
          </cell>
          <cell r="AP8">
            <v>1</v>
          </cell>
          <cell r="AQ8">
            <v>1</v>
          </cell>
          <cell r="AR8">
            <v>1</v>
          </cell>
          <cell r="AS8">
            <v>1</v>
          </cell>
          <cell r="AT8">
            <v>2</v>
          </cell>
          <cell r="AU8">
            <v>2</v>
          </cell>
          <cell r="AV8">
            <v>2</v>
          </cell>
          <cell r="AW8">
            <v>2</v>
          </cell>
          <cell r="AX8">
            <v>2</v>
          </cell>
          <cell r="AY8">
            <v>2</v>
          </cell>
          <cell r="AZ8">
            <v>2</v>
          </cell>
          <cell r="BA8">
            <v>2</v>
          </cell>
          <cell r="BB8">
            <v>2</v>
          </cell>
          <cell r="BC8">
            <v>2</v>
          </cell>
          <cell r="BD8">
            <v>2</v>
          </cell>
          <cell r="BE8">
            <v>2</v>
          </cell>
          <cell r="BF8">
            <v>3</v>
          </cell>
          <cell r="BG8">
            <v>3</v>
          </cell>
          <cell r="BH8">
            <v>3</v>
          </cell>
          <cell r="BI8">
            <v>3</v>
          </cell>
          <cell r="BJ8">
            <v>3</v>
          </cell>
          <cell r="BK8">
            <v>3</v>
          </cell>
          <cell r="BL8">
            <v>3</v>
          </cell>
          <cell r="BM8">
            <v>3</v>
          </cell>
          <cell r="BN8">
            <v>3</v>
          </cell>
          <cell r="BO8">
            <v>3</v>
          </cell>
          <cell r="BP8">
            <v>3</v>
          </cell>
          <cell r="BQ8">
            <v>3</v>
          </cell>
          <cell r="BR8">
            <v>4</v>
          </cell>
          <cell r="BS8">
            <v>4</v>
          </cell>
          <cell r="BT8">
            <v>4</v>
          </cell>
          <cell r="BU8">
            <v>4</v>
          </cell>
          <cell r="BV8">
            <v>4</v>
          </cell>
          <cell r="BW8">
            <v>4</v>
          </cell>
          <cell r="BX8">
            <v>4</v>
          </cell>
          <cell r="BY8">
            <v>4</v>
          </cell>
          <cell r="BZ8">
            <v>4</v>
          </cell>
          <cell r="CA8">
            <v>4</v>
          </cell>
          <cell r="CB8">
            <v>4</v>
          </cell>
          <cell r="CC8">
            <v>4</v>
          </cell>
          <cell r="CD8">
            <v>5</v>
          </cell>
          <cell r="CE8">
            <v>5</v>
          </cell>
          <cell r="CF8">
            <v>5</v>
          </cell>
          <cell r="CG8">
            <v>5</v>
          </cell>
          <cell r="CH8">
            <v>5</v>
          </cell>
          <cell r="CI8">
            <v>5</v>
          </cell>
          <cell r="CJ8">
            <v>5</v>
          </cell>
          <cell r="CK8">
            <v>5</v>
          </cell>
          <cell r="CL8">
            <v>5</v>
          </cell>
          <cell r="CM8">
            <v>5</v>
          </cell>
          <cell r="CN8">
            <v>5</v>
          </cell>
          <cell r="CO8">
            <v>5</v>
          </cell>
          <cell r="CP8">
            <v>6</v>
          </cell>
          <cell r="CQ8">
            <v>6</v>
          </cell>
          <cell r="CR8">
            <v>6</v>
          </cell>
          <cell r="CS8">
            <v>6</v>
          </cell>
          <cell r="CT8">
            <v>6</v>
          </cell>
          <cell r="CU8">
            <v>6</v>
          </cell>
          <cell r="CV8">
            <v>6</v>
          </cell>
          <cell r="CW8">
            <v>6</v>
          </cell>
          <cell r="CX8">
            <v>6</v>
          </cell>
          <cell r="CY8">
            <v>6</v>
          </cell>
          <cell r="CZ8">
            <v>6</v>
          </cell>
          <cell r="DA8">
            <v>6</v>
          </cell>
          <cell r="DB8">
            <v>7</v>
          </cell>
          <cell r="DC8">
            <v>7</v>
          </cell>
          <cell r="DD8">
            <v>7</v>
          </cell>
          <cell r="DE8">
            <v>7</v>
          </cell>
          <cell r="DF8">
            <v>7</v>
          </cell>
          <cell r="DG8">
            <v>7</v>
          </cell>
          <cell r="DH8">
            <v>7</v>
          </cell>
          <cell r="DI8">
            <v>7</v>
          </cell>
          <cell r="DJ8">
            <v>7</v>
          </cell>
          <cell r="DK8">
            <v>7</v>
          </cell>
          <cell r="DL8">
            <v>7</v>
          </cell>
          <cell r="DM8">
            <v>7</v>
          </cell>
          <cell r="DN8">
            <v>8</v>
          </cell>
          <cell r="DO8">
            <v>8</v>
          </cell>
          <cell r="DP8">
            <v>8</v>
          </cell>
          <cell r="DQ8">
            <v>8</v>
          </cell>
          <cell r="DR8">
            <v>8</v>
          </cell>
          <cell r="DS8">
            <v>8</v>
          </cell>
          <cell r="DT8">
            <v>8</v>
          </cell>
          <cell r="DU8">
            <v>8</v>
          </cell>
          <cell r="DV8">
            <v>8</v>
          </cell>
          <cell r="DW8">
            <v>8</v>
          </cell>
          <cell r="DX8">
            <v>8</v>
          </cell>
          <cell r="DY8">
            <v>8</v>
          </cell>
          <cell r="DZ8">
            <v>9</v>
          </cell>
          <cell r="EA8">
            <v>9</v>
          </cell>
          <cell r="EB8">
            <v>9</v>
          </cell>
          <cell r="EC8">
            <v>9</v>
          </cell>
          <cell r="ED8">
            <v>9</v>
          </cell>
          <cell r="EE8">
            <v>9</v>
          </cell>
          <cell r="EF8">
            <v>9</v>
          </cell>
          <cell r="EG8">
            <v>9</v>
          </cell>
          <cell r="EH8">
            <v>9</v>
          </cell>
          <cell r="EI8">
            <v>9</v>
          </cell>
          <cell r="EJ8">
            <v>9</v>
          </cell>
          <cell r="EK8">
            <v>9</v>
          </cell>
        </row>
        <row r="9">
          <cell r="D9" t="str">
            <v>CG-US</v>
          </cell>
          <cell r="V9">
            <v>1</v>
          </cell>
          <cell r="W9">
            <v>1</v>
          </cell>
          <cell r="X9">
            <v>1</v>
          </cell>
          <cell r="Y9">
            <v>1</v>
          </cell>
          <cell r="Z9">
            <v>1</v>
          </cell>
          <cell r="AA9">
            <v>1</v>
          </cell>
          <cell r="AB9">
            <v>1</v>
          </cell>
          <cell r="AC9">
            <v>1</v>
          </cell>
          <cell r="AD9">
            <v>1</v>
          </cell>
          <cell r="AE9">
            <v>1</v>
          </cell>
          <cell r="AF9">
            <v>1</v>
          </cell>
          <cell r="AG9">
            <v>1</v>
          </cell>
          <cell r="AH9">
            <v>1.0149999999999999</v>
          </cell>
          <cell r="AI9">
            <v>1.0149999999999999</v>
          </cell>
          <cell r="AJ9">
            <v>1.0149999999999999</v>
          </cell>
          <cell r="AK9">
            <v>1.0149999999999999</v>
          </cell>
          <cell r="AL9">
            <v>1.0149999999999999</v>
          </cell>
          <cell r="AM9">
            <v>1.0149999999999999</v>
          </cell>
          <cell r="AN9">
            <v>1.0149999999999999</v>
          </cell>
          <cell r="AO9">
            <v>1.0149999999999999</v>
          </cell>
          <cell r="AP9">
            <v>1.0149999999999999</v>
          </cell>
          <cell r="AQ9">
            <v>1.0149999999999999</v>
          </cell>
          <cell r="AR9">
            <v>1.0149999999999999</v>
          </cell>
          <cell r="AS9">
            <v>1.0149999999999999</v>
          </cell>
          <cell r="AT9">
            <v>1.0302249999999997</v>
          </cell>
          <cell r="AU9">
            <v>1.0302249999999997</v>
          </cell>
          <cell r="AV9">
            <v>1.0302249999999997</v>
          </cell>
          <cell r="AW9">
            <v>1.0302249999999997</v>
          </cell>
          <cell r="AX9">
            <v>1.0302249999999997</v>
          </cell>
          <cell r="AY9">
            <v>1.0302249999999997</v>
          </cell>
          <cell r="AZ9">
            <v>1.0302249999999997</v>
          </cell>
          <cell r="BA9">
            <v>1.0302249999999997</v>
          </cell>
          <cell r="BB9">
            <v>1.0302249999999997</v>
          </cell>
          <cell r="BC9">
            <v>1.0302249999999997</v>
          </cell>
          <cell r="BD9">
            <v>1.0302249999999997</v>
          </cell>
          <cell r="BE9">
            <v>1.0302249999999997</v>
          </cell>
          <cell r="BF9">
            <v>1.0456783749999996</v>
          </cell>
          <cell r="BG9">
            <v>1.0456783749999996</v>
          </cell>
          <cell r="BH9">
            <v>1.0456783749999996</v>
          </cell>
          <cell r="BI9">
            <v>1.0456783749999996</v>
          </cell>
          <cell r="BJ9">
            <v>1.0456783749999996</v>
          </cell>
          <cell r="BK9">
            <v>1.0456783749999996</v>
          </cell>
          <cell r="BL9">
            <v>1.0456783749999996</v>
          </cell>
          <cell r="BM9">
            <v>1.0456783749999996</v>
          </cell>
          <cell r="BN9">
            <v>1.0456783749999996</v>
          </cell>
          <cell r="BO9">
            <v>1.0456783749999996</v>
          </cell>
          <cell r="BP9">
            <v>1.0456783749999996</v>
          </cell>
          <cell r="BQ9">
            <v>1.0456783749999996</v>
          </cell>
          <cell r="BR9">
            <v>1.0613635506249994</v>
          </cell>
          <cell r="BS9">
            <v>1.0613635506249994</v>
          </cell>
          <cell r="BT9">
            <v>1.0613635506249994</v>
          </cell>
          <cell r="BU9">
            <v>1.0613635506249994</v>
          </cell>
          <cell r="BV9">
            <v>1.0613635506249994</v>
          </cell>
          <cell r="BW9">
            <v>1.0613635506249994</v>
          </cell>
          <cell r="BX9">
            <v>1.0613635506249994</v>
          </cell>
          <cell r="BY9">
            <v>1.0613635506249994</v>
          </cell>
          <cell r="BZ9">
            <v>1.0613635506249994</v>
          </cell>
          <cell r="CA9">
            <v>1.0613635506249994</v>
          </cell>
          <cell r="CB9">
            <v>1.0613635506249994</v>
          </cell>
          <cell r="CC9">
            <v>1.0613635506249994</v>
          </cell>
          <cell r="CD9">
            <v>1.0772840038843743</v>
          </cell>
          <cell r="CE9">
            <v>1.0772840038843743</v>
          </cell>
          <cell r="CF9">
            <v>1.0772840038843743</v>
          </cell>
          <cell r="CG9">
            <v>1.0772840038843743</v>
          </cell>
          <cell r="CH9">
            <v>1.0772840038843743</v>
          </cell>
          <cell r="CI9">
            <v>1.0772840038843743</v>
          </cell>
          <cell r="CJ9">
            <v>1.0772840038843743</v>
          </cell>
          <cell r="CK9">
            <v>1.0772840038843743</v>
          </cell>
          <cell r="CL9">
            <v>1.0772840038843743</v>
          </cell>
          <cell r="CM9">
            <v>1.0772840038843743</v>
          </cell>
          <cell r="CN9">
            <v>1.0772840038843743</v>
          </cell>
          <cell r="CO9">
            <v>1.0772840038843743</v>
          </cell>
          <cell r="CP9">
            <v>1.0934432639426397</v>
          </cell>
          <cell r="CQ9">
            <v>1.0934432639426397</v>
          </cell>
          <cell r="CR9">
            <v>1.0934432639426397</v>
          </cell>
          <cell r="CS9">
            <v>1.0934432639426397</v>
          </cell>
          <cell r="CT9">
            <v>1.0934432639426397</v>
          </cell>
          <cell r="CU9">
            <v>1.0934432639426397</v>
          </cell>
          <cell r="CV9">
            <v>1.0934432639426397</v>
          </cell>
          <cell r="CW9">
            <v>1.0934432639426397</v>
          </cell>
          <cell r="CX9">
            <v>1.0934432639426397</v>
          </cell>
          <cell r="CY9">
            <v>1.0934432639426397</v>
          </cell>
          <cell r="CZ9">
            <v>1.0934432639426397</v>
          </cell>
          <cell r="DA9">
            <v>1.0934432639426397</v>
          </cell>
          <cell r="DB9">
            <v>1.1098449129017791</v>
          </cell>
          <cell r="DC9">
            <v>1.1098449129017791</v>
          </cell>
          <cell r="DD9">
            <v>1.1098449129017791</v>
          </cell>
          <cell r="DE9">
            <v>1.1098449129017791</v>
          </cell>
          <cell r="DF9">
            <v>1.1098449129017791</v>
          </cell>
          <cell r="DG9">
            <v>1.1098449129017791</v>
          </cell>
          <cell r="DH9">
            <v>1.1098449129017791</v>
          </cell>
          <cell r="DI9">
            <v>1.1098449129017791</v>
          </cell>
          <cell r="DJ9">
            <v>1.1098449129017791</v>
          </cell>
          <cell r="DK9">
            <v>1.1098449129017791</v>
          </cell>
          <cell r="DL9">
            <v>1.1098449129017791</v>
          </cell>
          <cell r="DM9">
            <v>1.1098449129017791</v>
          </cell>
          <cell r="DN9">
            <v>1.1098449129017791</v>
          </cell>
          <cell r="DO9">
            <v>1.1098449129017791</v>
          </cell>
          <cell r="DP9">
            <v>1.1098449129017791</v>
          </cell>
          <cell r="DQ9">
            <v>1.1098449129017791</v>
          </cell>
          <cell r="DR9">
            <v>1.1098449129017791</v>
          </cell>
          <cell r="DS9">
            <v>1.1098449129017791</v>
          </cell>
          <cell r="DT9">
            <v>1.1098449129017791</v>
          </cell>
          <cell r="DU9">
            <v>1.1098449129017791</v>
          </cell>
          <cell r="DV9">
            <v>1.1098449129017791</v>
          </cell>
          <cell r="DW9">
            <v>1.1098449129017791</v>
          </cell>
          <cell r="DX9">
            <v>1.1098449129017791</v>
          </cell>
          <cell r="DY9">
            <v>1.1098449129017791</v>
          </cell>
          <cell r="DZ9">
            <v>1.1098449129017791</v>
          </cell>
          <cell r="EA9">
            <v>1.1098449129017791</v>
          </cell>
          <cell r="EB9">
            <v>1.1098449129017791</v>
          </cell>
          <cell r="EC9">
            <v>1.1098449129017791</v>
          </cell>
          <cell r="ED9">
            <v>1.1098449129017791</v>
          </cell>
          <cell r="EE9">
            <v>1.1098449129017791</v>
          </cell>
          <cell r="EF9">
            <v>1.1098449129017791</v>
          </cell>
          <cell r="EG9">
            <v>1.1098449129017791</v>
          </cell>
          <cell r="EH9">
            <v>1.1098449129017791</v>
          </cell>
          <cell r="EI9">
            <v>1.1098449129017791</v>
          </cell>
          <cell r="EJ9">
            <v>1.1098449129017791</v>
          </cell>
          <cell r="EK9">
            <v>1.1098449129017791</v>
          </cell>
        </row>
        <row r="10">
          <cell r="D10" t="str">
            <v>SUBCONTRACTOR</v>
          </cell>
          <cell r="V10">
            <v>1</v>
          </cell>
          <cell r="W10">
            <v>1</v>
          </cell>
          <cell r="X10">
            <v>1</v>
          </cell>
          <cell r="Y10">
            <v>1</v>
          </cell>
          <cell r="Z10">
            <v>1</v>
          </cell>
          <cell r="AA10">
            <v>1</v>
          </cell>
          <cell r="AB10">
            <v>1</v>
          </cell>
          <cell r="AC10">
            <v>1</v>
          </cell>
          <cell r="AD10">
            <v>1</v>
          </cell>
          <cell r="AE10">
            <v>1</v>
          </cell>
          <cell r="AF10">
            <v>1</v>
          </cell>
          <cell r="AG10">
            <v>1</v>
          </cell>
          <cell r="AH10">
            <v>1</v>
          </cell>
          <cell r="AI10">
            <v>1</v>
          </cell>
          <cell r="AJ10">
            <v>1</v>
          </cell>
          <cell r="AK10">
            <v>1</v>
          </cell>
          <cell r="AL10">
            <v>1</v>
          </cell>
          <cell r="AM10">
            <v>1</v>
          </cell>
          <cell r="AN10">
            <v>1</v>
          </cell>
          <cell r="AO10">
            <v>1</v>
          </cell>
          <cell r="AP10">
            <v>1</v>
          </cell>
          <cell r="AQ10">
            <v>1</v>
          </cell>
          <cell r="AR10">
            <v>1</v>
          </cell>
          <cell r="AS10">
            <v>1</v>
          </cell>
          <cell r="AT10">
            <v>1</v>
          </cell>
          <cell r="AU10">
            <v>1</v>
          </cell>
          <cell r="AV10">
            <v>1</v>
          </cell>
          <cell r="AW10">
            <v>1</v>
          </cell>
          <cell r="AX10">
            <v>1</v>
          </cell>
          <cell r="AY10">
            <v>1</v>
          </cell>
          <cell r="AZ10">
            <v>1</v>
          </cell>
          <cell r="BA10">
            <v>1</v>
          </cell>
          <cell r="BB10">
            <v>1</v>
          </cell>
          <cell r="BC10">
            <v>1</v>
          </cell>
          <cell r="BD10">
            <v>1</v>
          </cell>
          <cell r="BE10">
            <v>1</v>
          </cell>
          <cell r="BF10">
            <v>1</v>
          </cell>
          <cell r="BG10">
            <v>1</v>
          </cell>
          <cell r="BH10">
            <v>1</v>
          </cell>
          <cell r="BI10">
            <v>1</v>
          </cell>
          <cell r="BJ10">
            <v>1</v>
          </cell>
          <cell r="BK10">
            <v>1</v>
          </cell>
          <cell r="BL10">
            <v>1</v>
          </cell>
          <cell r="BM10">
            <v>1</v>
          </cell>
          <cell r="BN10">
            <v>1</v>
          </cell>
          <cell r="BO10">
            <v>1</v>
          </cell>
          <cell r="BP10">
            <v>1</v>
          </cell>
          <cell r="BQ10">
            <v>1</v>
          </cell>
          <cell r="BR10">
            <v>1</v>
          </cell>
          <cell r="BS10">
            <v>1</v>
          </cell>
          <cell r="BT10">
            <v>1</v>
          </cell>
          <cell r="BU10">
            <v>1</v>
          </cell>
          <cell r="BV10">
            <v>1</v>
          </cell>
          <cell r="BW10">
            <v>1</v>
          </cell>
          <cell r="BX10">
            <v>1</v>
          </cell>
          <cell r="BY10">
            <v>1</v>
          </cell>
          <cell r="BZ10">
            <v>1</v>
          </cell>
          <cell r="CA10">
            <v>1</v>
          </cell>
          <cell r="CB10">
            <v>1</v>
          </cell>
          <cell r="CC10">
            <v>1</v>
          </cell>
          <cell r="CD10">
            <v>1</v>
          </cell>
          <cell r="CE10">
            <v>1</v>
          </cell>
          <cell r="CF10">
            <v>1</v>
          </cell>
          <cell r="CG10">
            <v>1</v>
          </cell>
          <cell r="CH10">
            <v>1</v>
          </cell>
          <cell r="CI10">
            <v>1</v>
          </cell>
          <cell r="CJ10">
            <v>1</v>
          </cell>
          <cell r="CK10">
            <v>1</v>
          </cell>
          <cell r="CL10">
            <v>1</v>
          </cell>
          <cell r="CM10">
            <v>1</v>
          </cell>
          <cell r="CN10">
            <v>1</v>
          </cell>
          <cell r="CO10">
            <v>1</v>
          </cell>
          <cell r="CP10">
            <v>1</v>
          </cell>
          <cell r="CQ10">
            <v>1</v>
          </cell>
          <cell r="CR10">
            <v>1</v>
          </cell>
          <cell r="CS10">
            <v>1</v>
          </cell>
          <cell r="CT10">
            <v>1</v>
          </cell>
          <cell r="CU10">
            <v>1</v>
          </cell>
          <cell r="CV10">
            <v>1</v>
          </cell>
          <cell r="CW10">
            <v>1</v>
          </cell>
          <cell r="CX10">
            <v>1</v>
          </cell>
          <cell r="CY10">
            <v>1</v>
          </cell>
          <cell r="CZ10">
            <v>1</v>
          </cell>
          <cell r="DA10">
            <v>1</v>
          </cell>
          <cell r="DB10">
            <v>1</v>
          </cell>
          <cell r="DC10">
            <v>1</v>
          </cell>
          <cell r="DD10">
            <v>1</v>
          </cell>
          <cell r="DE10">
            <v>1</v>
          </cell>
          <cell r="DF10">
            <v>1</v>
          </cell>
          <cell r="DG10">
            <v>1</v>
          </cell>
          <cell r="DH10">
            <v>1</v>
          </cell>
          <cell r="DI10">
            <v>1</v>
          </cell>
          <cell r="DJ10">
            <v>1</v>
          </cell>
          <cell r="DK10">
            <v>1</v>
          </cell>
          <cell r="DL10">
            <v>1</v>
          </cell>
          <cell r="DM10">
            <v>1</v>
          </cell>
          <cell r="DN10">
            <v>1</v>
          </cell>
          <cell r="DO10">
            <v>1</v>
          </cell>
          <cell r="DP10">
            <v>1</v>
          </cell>
          <cell r="DQ10">
            <v>1</v>
          </cell>
          <cell r="DR10">
            <v>1</v>
          </cell>
          <cell r="DS10">
            <v>1</v>
          </cell>
          <cell r="DT10">
            <v>1</v>
          </cell>
          <cell r="DU10">
            <v>1</v>
          </cell>
          <cell r="DV10">
            <v>1</v>
          </cell>
          <cell r="DW10">
            <v>1</v>
          </cell>
          <cell r="DX10">
            <v>1</v>
          </cell>
          <cell r="DY10">
            <v>1</v>
          </cell>
          <cell r="DZ10">
            <v>1</v>
          </cell>
          <cell r="EA10">
            <v>1</v>
          </cell>
          <cell r="EB10">
            <v>1</v>
          </cell>
          <cell r="EC10">
            <v>1</v>
          </cell>
          <cell r="ED10">
            <v>1</v>
          </cell>
          <cell r="EE10">
            <v>1</v>
          </cell>
          <cell r="EF10">
            <v>1</v>
          </cell>
          <cell r="EG10">
            <v>1</v>
          </cell>
          <cell r="EH10">
            <v>1</v>
          </cell>
          <cell r="EI10">
            <v>1</v>
          </cell>
          <cell r="EJ10">
            <v>1</v>
          </cell>
          <cell r="EK10">
            <v>1</v>
          </cell>
        </row>
        <row r="11">
          <cell r="D11" t="str">
            <v>BPO-INDIAFA</v>
          </cell>
          <cell r="V11">
            <v>1</v>
          </cell>
          <cell r="W11">
            <v>1</v>
          </cell>
          <cell r="X11">
            <v>1</v>
          </cell>
          <cell r="Y11">
            <v>1</v>
          </cell>
          <cell r="Z11">
            <v>1</v>
          </cell>
          <cell r="AA11">
            <v>1</v>
          </cell>
          <cell r="AB11">
            <v>1</v>
          </cell>
          <cell r="AC11">
            <v>1</v>
          </cell>
          <cell r="AD11">
            <v>1</v>
          </cell>
          <cell r="AE11">
            <v>1</v>
          </cell>
          <cell r="AF11">
            <v>1</v>
          </cell>
          <cell r="AG11">
            <v>1</v>
          </cell>
          <cell r="AH11">
            <v>1.0225</v>
          </cell>
          <cell r="AI11">
            <v>1.0225</v>
          </cell>
          <cell r="AJ11">
            <v>1.0225</v>
          </cell>
          <cell r="AK11">
            <v>1.0225</v>
          </cell>
          <cell r="AL11">
            <v>1.0225</v>
          </cell>
          <cell r="AM11">
            <v>1.0225</v>
          </cell>
          <cell r="AN11">
            <v>1.0225</v>
          </cell>
          <cell r="AO11">
            <v>1.0225</v>
          </cell>
          <cell r="AP11">
            <v>1.0225</v>
          </cell>
          <cell r="AQ11">
            <v>1.0225</v>
          </cell>
          <cell r="AR11">
            <v>1.0225</v>
          </cell>
          <cell r="AS11">
            <v>1.0225</v>
          </cell>
          <cell r="AT11">
            <v>1.0455062499999999</v>
          </cell>
          <cell r="AU11">
            <v>1.0455062499999999</v>
          </cell>
          <cell r="AV11">
            <v>1.0455062499999999</v>
          </cell>
          <cell r="AW11">
            <v>1.0455062499999999</v>
          </cell>
          <cell r="AX11">
            <v>1.0455062499999999</v>
          </cell>
          <cell r="AY11">
            <v>1.0455062499999999</v>
          </cell>
          <cell r="AZ11">
            <v>1.0455062499999999</v>
          </cell>
          <cell r="BA11">
            <v>1.0455062499999999</v>
          </cell>
          <cell r="BB11">
            <v>1.0455062499999999</v>
          </cell>
          <cell r="BC11">
            <v>1.0455062499999999</v>
          </cell>
          <cell r="BD11">
            <v>1.0455062499999999</v>
          </cell>
          <cell r="BE11">
            <v>1.0455062499999999</v>
          </cell>
          <cell r="BF11">
            <v>1.0690301406249998</v>
          </cell>
          <cell r="BG11">
            <v>1.0690301406249998</v>
          </cell>
          <cell r="BH11">
            <v>1.0690301406249998</v>
          </cell>
          <cell r="BI11">
            <v>1.0690301406249998</v>
          </cell>
          <cell r="BJ11">
            <v>1.0690301406249998</v>
          </cell>
          <cell r="BK11">
            <v>1.0690301406249998</v>
          </cell>
          <cell r="BL11">
            <v>1.0690301406249998</v>
          </cell>
          <cell r="BM11">
            <v>1.0690301406249998</v>
          </cell>
          <cell r="BN11">
            <v>1.0690301406249998</v>
          </cell>
          <cell r="BO11">
            <v>1.0690301406249998</v>
          </cell>
          <cell r="BP11">
            <v>1.0690301406249998</v>
          </cell>
          <cell r="BQ11">
            <v>1.0690301406249998</v>
          </cell>
          <cell r="BR11">
            <v>1.0930833187890623</v>
          </cell>
          <cell r="BS11">
            <v>1.0930833187890623</v>
          </cell>
          <cell r="BT11">
            <v>1.0930833187890623</v>
          </cell>
          <cell r="BU11">
            <v>1.0930833187890623</v>
          </cell>
          <cell r="BV11">
            <v>1.0930833187890623</v>
          </cell>
          <cell r="BW11">
            <v>1.0930833187890623</v>
          </cell>
          <cell r="BX11">
            <v>1.0930833187890623</v>
          </cell>
          <cell r="BY11">
            <v>1.0930833187890623</v>
          </cell>
          <cell r="BZ11">
            <v>1.0930833187890623</v>
          </cell>
          <cell r="CA11">
            <v>1.0930833187890623</v>
          </cell>
          <cell r="CB11">
            <v>1.0930833187890623</v>
          </cell>
          <cell r="CC11">
            <v>1.0930833187890623</v>
          </cell>
          <cell r="CD11">
            <v>1.1176776934618162</v>
          </cell>
          <cell r="CE11">
            <v>1.1176776934618162</v>
          </cell>
          <cell r="CF11">
            <v>1.1176776934618162</v>
          </cell>
          <cell r="CG11">
            <v>1.1176776934618162</v>
          </cell>
          <cell r="CH11">
            <v>1.1176776934618162</v>
          </cell>
          <cell r="CI11">
            <v>1.1176776934618162</v>
          </cell>
          <cell r="CJ11">
            <v>1.1176776934618162</v>
          </cell>
          <cell r="CK11">
            <v>1.1176776934618162</v>
          </cell>
          <cell r="CL11">
            <v>1.1176776934618162</v>
          </cell>
          <cell r="CM11">
            <v>1.1176776934618162</v>
          </cell>
          <cell r="CN11">
            <v>1.1176776934618162</v>
          </cell>
          <cell r="CO11">
            <v>1.1176776934618162</v>
          </cell>
          <cell r="CP11">
            <v>1.142825441564707</v>
          </cell>
          <cell r="CQ11">
            <v>1.142825441564707</v>
          </cell>
          <cell r="CR11">
            <v>1.142825441564707</v>
          </cell>
          <cell r="CS11">
            <v>1.142825441564707</v>
          </cell>
          <cell r="CT11">
            <v>1.142825441564707</v>
          </cell>
          <cell r="CU11">
            <v>1.142825441564707</v>
          </cell>
          <cell r="CV11">
            <v>1.142825441564707</v>
          </cell>
          <cell r="CW11">
            <v>1.142825441564707</v>
          </cell>
          <cell r="CX11">
            <v>1.142825441564707</v>
          </cell>
          <cell r="CY11">
            <v>1.142825441564707</v>
          </cell>
          <cell r="CZ11">
            <v>1.142825441564707</v>
          </cell>
          <cell r="DA11">
            <v>1.142825441564707</v>
          </cell>
          <cell r="DB11">
            <v>1.1685390139999128</v>
          </cell>
          <cell r="DC11">
            <v>1.1685390139999128</v>
          </cell>
          <cell r="DD11">
            <v>1.1685390139999128</v>
          </cell>
          <cell r="DE11">
            <v>1.1685390139999128</v>
          </cell>
          <cell r="DF11">
            <v>1.1685390139999128</v>
          </cell>
          <cell r="DG11">
            <v>1.1685390139999128</v>
          </cell>
          <cell r="DH11">
            <v>1.1685390139999128</v>
          </cell>
          <cell r="DI11">
            <v>1.1685390139999128</v>
          </cell>
          <cell r="DJ11">
            <v>1.1685390139999128</v>
          </cell>
          <cell r="DK11">
            <v>1.1685390139999128</v>
          </cell>
          <cell r="DL11">
            <v>1.1685390139999128</v>
          </cell>
          <cell r="DM11">
            <v>1.1685390139999128</v>
          </cell>
          <cell r="DN11">
            <v>1.1685390139999128</v>
          </cell>
          <cell r="DO11">
            <v>1.1685390139999128</v>
          </cell>
          <cell r="DP11">
            <v>1.1685390139999128</v>
          </cell>
          <cell r="DQ11">
            <v>1.1685390139999128</v>
          </cell>
          <cell r="DR11">
            <v>1.1685390139999128</v>
          </cell>
          <cell r="DS11">
            <v>1.1685390139999128</v>
          </cell>
          <cell r="DT11">
            <v>1.1685390139999128</v>
          </cell>
          <cell r="DU11">
            <v>1.1685390139999128</v>
          </cell>
          <cell r="DV11">
            <v>1.1685390139999128</v>
          </cell>
          <cell r="DW11">
            <v>1.1685390139999128</v>
          </cell>
          <cell r="DX11">
            <v>1.1685390139999128</v>
          </cell>
          <cell r="DY11">
            <v>1.1685390139999128</v>
          </cell>
          <cell r="DZ11">
            <v>1.1685390139999128</v>
          </cell>
          <cell r="EA11">
            <v>1.1685390139999128</v>
          </cell>
          <cell r="EB11">
            <v>1.1685390139999128</v>
          </cell>
          <cell r="EC11">
            <v>1.1685390139999128</v>
          </cell>
          <cell r="ED11">
            <v>1.1685390139999128</v>
          </cell>
          <cell r="EE11">
            <v>1.1685390139999128</v>
          </cell>
          <cell r="EF11">
            <v>1.1685390139999128</v>
          </cell>
          <cell r="EG11">
            <v>1.1685390139999128</v>
          </cell>
          <cell r="EH11">
            <v>1.1685390139999128</v>
          </cell>
          <cell r="EI11">
            <v>1.1685390139999128</v>
          </cell>
          <cell r="EJ11">
            <v>1.1685390139999128</v>
          </cell>
          <cell r="EK11">
            <v>1.1685390139999128</v>
          </cell>
        </row>
        <row r="12">
          <cell r="D12" t="str">
            <v>FINANCING</v>
          </cell>
          <cell r="V12">
            <v>1</v>
          </cell>
          <cell r="W12">
            <v>1</v>
          </cell>
          <cell r="X12">
            <v>1</v>
          </cell>
          <cell r="Y12">
            <v>1</v>
          </cell>
          <cell r="Z12">
            <v>1</v>
          </cell>
          <cell r="AA12">
            <v>1</v>
          </cell>
          <cell r="AB12">
            <v>1</v>
          </cell>
          <cell r="AC12">
            <v>1</v>
          </cell>
          <cell r="AD12">
            <v>1</v>
          </cell>
          <cell r="AE12">
            <v>1</v>
          </cell>
          <cell r="AF12">
            <v>1</v>
          </cell>
          <cell r="AG12">
            <v>1</v>
          </cell>
          <cell r="AH12">
            <v>1</v>
          </cell>
          <cell r="AI12">
            <v>1</v>
          </cell>
          <cell r="AJ12">
            <v>1</v>
          </cell>
          <cell r="AK12">
            <v>1</v>
          </cell>
          <cell r="AL12">
            <v>1</v>
          </cell>
          <cell r="AM12">
            <v>1</v>
          </cell>
          <cell r="AN12">
            <v>1</v>
          </cell>
          <cell r="AO12">
            <v>1</v>
          </cell>
          <cell r="AP12">
            <v>1</v>
          </cell>
          <cell r="AQ12">
            <v>1</v>
          </cell>
          <cell r="AR12">
            <v>1</v>
          </cell>
          <cell r="AS12">
            <v>1</v>
          </cell>
          <cell r="AT12">
            <v>1</v>
          </cell>
          <cell r="AU12">
            <v>1</v>
          </cell>
          <cell r="AV12">
            <v>1</v>
          </cell>
          <cell r="AW12">
            <v>1</v>
          </cell>
          <cell r="AX12">
            <v>1</v>
          </cell>
          <cell r="AY12">
            <v>1</v>
          </cell>
          <cell r="AZ12">
            <v>1</v>
          </cell>
          <cell r="BA12">
            <v>1</v>
          </cell>
          <cell r="BB12">
            <v>1</v>
          </cell>
          <cell r="BC12">
            <v>1</v>
          </cell>
          <cell r="BD12">
            <v>1</v>
          </cell>
          <cell r="BE12">
            <v>1</v>
          </cell>
          <cell r="BF12">
            <v>1</v>
          </cell>
          <cell r="BG12">
            <v>1</v>
          </cell>
          <cell r="BH12">
            <v>1</v>
          </cell>
          <cell r="BI12">
            <v>1</v>
          </cell>
          <cell r="BJ12">
            <v>1</v>
          </cell>
          <cell r="BK12">
            <v>1</v>
          </cell>
          <cell r="BL12">
            <v>1</v>
          </cell>
          <cell r="BM12">
            <v>1</v>
          </cell>
          <cell r="BN12">
            <v>1</v>
          </cell>
          <cell r="BO12">
            <v>1</v>
          </cell>
          <cell r="BP12">
            <v>1</v>
          </cell>
          <cell r="BQ12">
            <v>1</v>
          </cell>
          <cell r="BR12">
            <v>1</v>
          </cell>
          <cell r="BS12">
            <v>1</v>
          </cell>
          <cell r="BT12">
            <v>1</v>
          </cell>
          <cell r="BU12">
            <v>1</v>
          </cell>
          <cell r="BV12">
            <v>1</v>
          </cell>
          <cell r="BW12">
            <v>1</v>
          </cell>
          <cell r="BX12">
            <v>1</v>
          </cell>
          <cell r="BY12">
            <v>1</v>
          </cell>
          <cell r="BZ12">
            <v>1</v>
          </cell>
          <cell r="CA12">
            <v>1</v>
          </cell>
          <cell r="CB12">
            <v>1</v>
          </cell>
          <cell r="CC12">
            <v>1</v>
          </cell>
          <cell r="CD12">
            <v>1</v>
          </cell>
          <cell r="CE12">
            <v>1</v>
          </cell>
          <cell r="CF12">
            <v>1</v>
          </cell>
          <cell r="CG12">
            <v>1</v>
          </cell>
          <cell r="CH12">
            <v>1</v>
          </cell>
          <cell r="CI12">
            <v>1</v>
          </cell>
          <cell r="CJ12">
            <v>1</v>
          </cell>
          <cell r="CK12">
            <v>1</v>
          </cell>
          <cell r="CL12">
            <v>1</v>
          </cell>
          <cell r="CM12">
            <v>1</v>
          </cell>
          <cell r="CN12">
            <v>1</v>
          </cell>
          <cell r="CO12">
            <v>1</v>
          </cell>
          <cell r="CP12">
            <v>1</v>
          </cell>
          <cell r="CQ12">
            <v>1</v>
          </cell>
          <cell r="CR12">
            <v>1</v>
          </cell>
          <cell r="CS12">
            <v>1</v>
          </cell>
          <cell r="CT12">
            <v>1</v>
          </cell>
          <cell r="CU12">
            <v>1</v>
          </cell>
          <cell r="CV12">
            <v>1</v>
          </cell>
          <cell r="CW12">
            <v>1</v>
          </cell>
          <cell r="CX12">
            <v>1</v>
          </cell>
          <cell r="CY12">
            <v>1</v>
          </cell>
          <cell r="CZ12">
            <v>1</v>
          </cell>
          <cell r="DA12">
            <v>1</v>
          </cell>
          <cell r="DB12">
            <v>1</v>
          </cell>
          <cell r="DC12">
            <v>1</v>
          </cell>
          <cell r="DD12">
            <v>1</v>
          </cell>
          <cell r="DE12">
            <v>1</v>
          </cell>
          <cell r="DF12">
            <v>1</v>
          </cell>
          <cell r="DG12">
            <v>1</v>
          </cell>
          <cell r="DH12">
            <v>1</v>
          </cell>
          <cell r="DI12">
            <v>1</v>
          </cell>
          <cell r="DJ12">
            <v>1</v>
          </cell>
          <cell r="DK12">
            <v>1</v>
          </cell>
          <cell r="DL12">
            <v>1</v>
          </cell>
          <cell r="DM12">
            <v>1</v>
          </cell>
          <cell r="DN12">
            <v>1</v>
          </cell>
          <cell r="DO12">
            <v>1</v>
          </cell>
          <cell r="DP12">
            <v>1</v>
          </cell>
          <cell r="DQ12">
            <v>1</v>
          </cell>
          <cell r="DR12">
            <v>1</v>
          </cell>
          <cell r="DS12">
            <v>1</v>
          </cell>
          <cell r="DT12">
            <v>1</v>
          </cell>
          <cell r="DU12">
            <v>1</v>
          </cell>
          <cell r="DV12">
            <v>1</v>
          </cell>
          <cell r="DW12">
            <v>1</v>
          </cell>
          <cell r="DX12">
            <v>1</v>
          </cell>
          <cell r="DY12">
            <v>1</v>
          </cell>
          <cell r="DZ12">
            <v>1</v>
          </cell>
          <cell r="EA12">
            <v>1</v>
          </cell>
          <cell r="EB12">
            <v>1</v>
          </cell>
          <cell r="EC12">
            <v>1</v>
          </cell>
          <cell r="ED12">
            <v>1</v>
          </cell>
          <cell r="EE12">
            <v>1</v>
          </cell>
          <cell r="EF12">
            <v>1</v>
          </cell>
          <cell r="EG12">
            <v>1</v>
          </cell>
          <cell r="EH12">
            <v>1</v>
          </cell>
          <cell r="EI12">
            <v>1</v>
          </cell>
          <cell r="EJ12">
            <v>1</v>
          </cell>
          <cell r="EK12">
            <v>1</v>
          </cell>
        </row>
        <row r="13">
          <cell r="D13" t="str">
            <v>TECHNOLOGY</v>
          </cell>
          <cell r="V13">
            <v>1</v>
          </cell>
          <cell r="W13">
            <v>1</v>
          </cell>
          <cell r="X13">
            <v>1</v>
          </cell>
          <cell r="Y13">
            <v>1</v>
          </cell>
          <cell r="Z13">
            <v>1</v>
          </cell>
          <cell r="AA13">
            <v>1</v>
          </cell>
          <cell r="AB13">
            <v>1</v>
          </cell>
          <cell r="AC13">
            <v>1</v>
          </cell>
          <cell r="AD13">
            <v>1</v>
          </cell>
          <cell r="AE13">
            <v>1</v>
          </cell>
          <cell r="AF13">
            <v>1</v>
          </cell>
          <cell r="AG13">
            <v>1</v>
          </cell>
          <cell r="AH13">
            <v>1</v>
          </cell>
          <cell r="AI13">
            <v>1</v>
          </cell>
          <cell r="AJ13">
            <v>1</v>
          </cell>
          <cell r="AK13">
            <v>1</v>
          </cell>
          <cell r="AL13">
            <v>1</v>
          </cell>
          <cell r="AM13">
            <v>1</v>
          </cell>
          <cell r="AN13">
            <v>1</v>
          </cell>
          <cell r="AO13">
            <v>1</v>
          </cell>
          <cell r="AP13">
            <v>1</v>
          </cell>
          <cell r="AQ13">
            <v>1</v>
          </cell>
          <cell r="AR13">
            <v>1</v>
          </cell>
          <cell r="AS13">
            <v>1</v>
          </cell>
          <cell r="AT13">
            <v>1</v>
          </cell>
          <cell r="AU13">
            <v>1</v>
          </cell>
          <cell r="AV13">
            <v>1</v>
          </cell>
          <cell r="AW13">
            <v>1</v>
          </cell>
          <cell r="AX13">
            <v>1</v>
          </cell>
          <cell r="AY13">
            <v>1</v>
          </cell>
          <cell r="AZ13">
            <v>1</v>
          </cell>
          <cell r="BA13">
            <v>1</v>
          </cell>
          <cell r="BB13">
            <v>1</v>
          </cell>
          <cell r="BC13">
            <v>1</v>
          </cell>
          <cell r="BD13">
            <v>1</v>
          </cell>
          <cell r="BE13">
            <v>1</v>
          </cell>
          <cell r="BF13">
            <v>1</v>
          </cell>
          <cell r="BG13">
            <v>1</v>
          </cell>
          <cell r="BH13">
            <v>1</v>
          </cell>
          <cell r="BI13">
            <v>1</v>
          </cell>
          <cell r="BJ13">
            <v>1</v>
          </cell>
          <cell r="BK13">
            <v>1</v>
          </cell>
          <cell r="BL13">
            <v>1</v>
          </cell>
          <cell r="BM13">
            <v>1</v>
          </cell>
          <cell r="BN13">
            <v>1</v>
          </cell>
          <cell r="BO13">
            <v>1</v>
          </cell>
          <cell r="BP13">
            <v>1</v>
          </cell>
          <cell r="BQ13">
            <v>1</v>
          </cell>
          <cell r="BR13">
            <v>1</v>
          </cell>
          <cell r="BS13">
            <v>1</v>
          </cell>
          <cell r="BT13">
            <v>1</v>
          </cell>
          <cell r="BU13">
            <v>1</v>
          </cell>
          <cell r="BV13">
            <v>1</v>
          </cell>
          <cell r="BW13">
            <v>1</v>
          </cell>
          <cell r="BX13">
            <v>1</v>
          </cell>
          <cell r="BY13">
            <v>1</v>
          </cell>
          <cell r="BZ13">
            <v>1</v>
          </cell>
          <cell r="CA13">
            <v>1</v>
          </cell>
          <cell r="CB13">
            <v>1</v>
          </cell>
          <cell r="CC13">
            <v>1</v>
          </cell>
          <cell r="CD13">
            <v>1</v>
          </cell>
          <cell r="CE13">
            <v>1</v>
          </cell>
          <cell r="CF13">
            <v>1</v>
          </cell>
          <cell r="CG13">
            <v>1</v>
          </cell>
          <cell r="CH13">
            <v>1</v>
          </cell>
          <cell r="CI13">
            <v>1</v>
          </cell>
          <cell r="CJ13">
            <v>1</v>
          </cell>
          <cell r="CK13">
            <v>1</v>
          </cell>
          <cell r="CL13">
            <v>1</v>
          </cell>
          <cell r="CM13">
            <v>1</v>
          </cell>
          <cell r="CN13">
            <v>1</v>
          </cell>
          <cell r="CO13">
            <v>1</v>
          </cell>
          <cell r="CP13">
            <v>1</v>
          </cell>
          <cell r="CQ13">
            <v>1</v>
          </cell>
          <cell r="CR13">
            <v>1</v>
          </cell>
          <cell r="CS13">
            <v>1</v>
          </cell>
          <cell r="CT13">
            <v>1</v>
          </cell>
          <cell r="CU13">
            <v>1</v>
          </cell>
          <cell r="CV13">
            <v>1</v>
          </cell>
          <cell r="CW13">
            <v>1</v>
          </cell>
          <cell r="CX13">
            <v>1</v>
          </cell>
          <cell r="CY13">
            <v>1</v>
          </cell>
          <cell r="CZ13">
            <v>1</v>
          </cell>
          <cell r="DA13">
            <v>1</v>
          </cell>
          <cell r="DB13">
            <v>1</v>
          </cell>
          <cell r="DC13">
            <v>1</v>
          </cell>
          <cell r="DD13">
            <v>1</v>
          </cell>
          <cell r="DE13">
            <v>1</v>
          </cell>
          <cell r="DF13">
            <v>1</v>
          </cell>
          <cell r="DG13">
            <v>1</v>
          </cell>
          <cell r="DH13">
            <v>1</v>
          </cell>
          <cell r="DI13">
            <v>1</v>
          </cell>
          <cell r="DJ13">
            <v>1</v>
          </cell>
          <cell r="DK13">
            <v>1</v>
          </cell>
          <cell r="DL13">
            <v>1</v>
          </cell>
          <cell r="DM13">
            <v>1</v>
          </cell>
          <cell r="DN13">
            <v>1</v>
          </cell>
          <cell r="DO13">
            <v>1</v>
          </cell>
          <cell r="DP13">
            <v>1</v>
          </cell>
          <cell r="DQ13">
            <v>1</v>
          </cell>
          <cell r="DR13">
            <v>1</v>
          </cell>
          <cell r="DS13">
            <v>1</v>
          </cell>
          <cell r="DT13">
            <v>1</v>
          </cell>
          <cell r="DU13">
            <v>1</v>
          </cell>
          <cell r="DV13">
            <v>1</v>
          </cell>
          <cell r="DW13">
            <v>1</v>
          </cell>
          <cell r="DX13">
            <v>1</v>
          </cell>
          <cell r="DY13">
            <v>1</v>
          </cell>
          <cell r="DZ13">
            <v>1</v>
          </cell>
          <cell r="EA13">
            <v>1</v>
          </cell>
          <cell r="EB13">
            <v>1</v>
          </cell>
          <cell r="EC13">
            <v>1</v>
          </cell>
          <cell r="ED13">
            <v>1</v>
          </cell>
          <cell r="EE13">
            <v>1</v>
          </cell>
          <cell r="EF13">
            <v>1</v>
          </cell>
          <cell r="EG13">
            <v>1</v>
          </cell>
          <cell r="EH13">
            <v>1</v>
          </cell>
          <cell r="EI13">
            <v>1</v>
          </cell>
          <cell r="EJ13">
            <v>1</v>
          </cell>
          <cell r="EK13">
            <v>1</v>
          </cell>
        </row>
        <row r="14">
          <cell r="D14" t="str">
            <v>US-TE</v>
          </cell>
          <cell r="V14">
            <v>1</v>
          </cell>
          <cell r="W14">
            <v>1</v>
          </cell>
          <cell r="X14">
            <v>1</v>
          </cell>
          <cell r="Y14">
            <v>1</v>
          </cell>
          <cell r="Z14">
            <v>1</v>
          </cell>
          <cell r="AA14">
            <v>1</v>
          </cell>
          <cell r="AB14">
            <v>1</v>
          </cell>
          <cell r="AC14">
            <v>1</v>
          </cell>
          <cell r="AD14">
            <v>1</v>
          </cell>
          <cell r="AE14">
            <v>1</v>
          </cell>
          <cell r="AF14">
            <v>1</v>
          </cell>
          <cell r="AG14">
            <v>1</v>
          </cell>
          <cell r="AH14">
            <v>1</v>
          </cell>
          <cell r="AI14">
            <v>1</v>
          </cell>
          <cell r="AJ14">
            <v>1</v>
          </cell>
          <cell r="AK14">
            <v>1</v>
          </cell>
          <cell r="AL14">
            <v>1</v>
          </cell>
          <cell r="AM14">
            <v>1</v>
          </cell>
          <cell r="AN14">
            <v>1</v>
          </cell>
          <cell r="AO14">
            <v>1</v>
          </cell>
          <cell r="AP14">
            <v>1</v>
          </cell>
          <cell r="AQ14">
            <v>1</v>
          </cell>
          <cell r="AR14">
            <v>1</v>
          </cell>
          <cell r="AS14">
            <v>1</v>
          </cell>
          <cell r="AT14">
            <v>1</v>
          </cell>
          <cell r="AU14">
            <v>1</v>
          </cell>
          <cell r="AV14">
            <v>1</v>
          </cell>
          <cell r="AW14">
            <v>1</v>
          </cell>
          <cell r="AX14">
            <v>1</v>
          </cell>
          <cell r="AY14">
            <v>1</v>
          </cell>
          <cell r="AZ14">
            <v>1</v>
          </cell>
          <cell r="BA14">
            <v>1</v>
          </cell>
          <cell r="BB14">
            <v>1</v>
          </cell>
          <cell r="BC14">
            <v>1</v>
          </cell>
          <cell r="BD14">
            <v>1</v>
          </cell>
          <cell r="BE14">
            <v>1</v>
          </cell>
          <cell r="BF14">
            <v>1</v>
          </cell>
          <cell r="BG14">
            <v>1</v>
          </cell>
          <cell r="BH14">
            <v>1</v>
          </cell>
          <cell r="BI14">
            <v>1</v>
          </cell>
          <cell r="BJ14">
            <v>1</v>
          </cell>
          <cell r="BK14">
            <v>1</v>
          </cell>
          <cell r="BL14">
            <v>1</v>
          </cell>
          <cell r="BM14">
            <v>1</v>
          </cell>
          <cell r="BN14">
            <v>1</v>
          </cell>
          <cell r="BO14">
            <v>1</v>
          </cell>
          <cell r="BP14">
            <v>1</v>
          </cell>
          <cell r="BQ14">
            <v>1</v>
          </cell>
          <cell r="BR14">
            <v>1</v>
          </cell>
          <cell r="BS14">
            <v>1</v>
          </cell>
          <cell r="BT14">
            <v>1</v>
          </cell>
          <cell r="BU14">
            <v>1</v>
          </cell>
          <cell r="BV14">
            <v>1</v>
          </cell>
          <cell r="BW14">
            <v>1</v>
          </cell>
          <cell r="BX14">
            <v>1</v>
          </cell>
          <cell r="BY14">
            <v>1</v>
          </cell>
          <cell r="BZ14">
            <v>1</v>
          </cell>
          <cell r="CA14">
            <v>1</v>
          </cell>
          <cell r="CB14">
            <v>1</v>
          </cell>
          <cell r="CC14">
            <v>1</v>
          </cell>
          <cell r="CD14">
            <v>1</v>
          </cell>
          <cell r="CE14">
            <v>1</v>
          </cell>
          <cell r="CF14">
            <v>1</v>
          </cell>
          <cell r="CG14">
            <v>1</v>
          </cell>
          <cell r="CH14">
            <v>1</v>
          </cell>
          <cell r="CI14">
            <v>1</v>
          </cell>
          <cell r="CJ14">
            <v>1</v>
          </cell>
          <cell r="CK14">
            <v>1</v>
          </cell>
          <cell r="CL14">
            <v>1</v>
          </cell>
          <cell r="CM14">
            <v>1</v>
          </cell>
          <cell r="CN14">
            <v>1</v>
          </cell>
          <cell r="CO14">
            <v>1</v>
          </cell>
          <cell r="CP14">
            <v>1</v>
          </cell>
          <cell r="CQ14">
            <v>1</v>
          </cell>
          <cell r="CR14">
            <v>1</v>
          </cell>
          <cell r="CS14">
            <v>1</v>
          </cell>
          <cell r="CT14">
            <v>1</v>
          </cell>
          <cell r="CU14">
            <v>1</v>
          </cell>
          <cell r="CV14">
            <v>1</v>
          </cell>
          <cell r="CW14">
            <v>1</v>
          </cell>
          <cell r="CX14">
            <v>1</v>
          </cell>
          <cell r="CY14">
            <v>1</v>
          </cell>
          <cell r="CZ14">
            <v>1</v>
          </cell>
          <cell r="DA14">
            <v>1</v>
          </cell>
          <cell r="DB14">
            <v>1</v>
          </cell>
          <cell r="DC14">
            <v>1</v>
          </cell>
          <cell r="DD14">
            <v>1</v>
          </cell>
          <cell r="DE14">
            <v>1</v>
          </cell>
          <cell r="DF14">
            <v>1</v>
          </cell>
          <cell r="DG14">
            <v>1</v>
          </cell>
          <cell r="DH14">
            <v>1</v>
          </cell>
          <cell r="DI14">
            <v>1</v>
          </cell>
          <cell r="DJ14">
            <v>1</v>
          </cell>
          <cell r="DK14">
            <v>1</v>
          </cell>
          <cell r="DL14">
            <v>1</v>
          </cell>
          <cell r="DM14">
            <v>1</v>
          </cell>
          <cell r="DN14">
            <v>1</v>
          </cell>
          <cell r="DO14">
            <v>1</v>
          </cell>
          <cell r="DP14">
            <v>1</v>
          </cell>
          <cell r="DQ14">
            <v>1</v>
          </cell>
          <cell r="DR14">
            <v>1</v>
          </cell>
          <cell r="DS14">
            <v>1</v>
          </cell>
          <cell r="DT14">
            <v>1</v>
          </cell>
          <cell r="DU14">
            <v>1</v>
          </cell>
          <cell r="DV14">
            <v>1</v>
          </cell>
          <cell r="DW14">
            <v>1</v>
          </cell>
          <cell r="DX14">
            <v>1</v>
          </cell>
          <cell r="DY14">
            <v>1</v>
          </cell>
          <cell r="DZ14">
            <v>1</v>
          </cell>
          <cell r="EA14">
            <v>1</v>
          </cell>
          <cell r="EB14">
            <v>1</v>
          </cell>
          <cell r="EC14">
            <v>1</v>
          </cell>
          <cell r="ED14">
            <v>1</v>
          </cell>
          <cell r="EE14">
            <v>1</v>
          </cell>
          <cell r="EF14">
            <v>1</v>
          </cell>
          <cell r="EG14">
            <v>1</v>
          </cell>
          <cell r="EH14">
            <v>1</v>
          </cell>
          <cell r="EI14">
            <v>1</v>
          </cell>
          <cell r="EJ14">
            <v>1</v>
          </cell>
          <cell r="EK14">
            <v>1</v>
          </cell>
        </row>
        <row r="15">
          <cell r="D15" t="str">
            <v>INDIA-TE</v>
          </cell>
          <cell r="V15">
            <v>1</v>
          </cell>
          <cell r="W15">
            <v>1</v>
          </cell>
          <cell r="X15">
            <v>1</v>
          </cell>
          <cell r="Y15">
            <v>1</v>
          </cell>
          <cell r="Z15">
            <v>1</v>
          </cell>
          <cell r="AA15">
            <v>1</v>
          </cell>
          <cell r="AB15">
            <v>1</v>
          </cell>
          <cell r="AC15">
            <v>1</v>
          </cell>
          <cell r="AD15">
            <v>1</v>
          </cell>
          <cell r="AE15">
            <v>1</v>
          </cell>
          <cell r="AF15">
            <v>1</v>
          </cell>
          <cell r="AG15">
            <v>1</v>
          </cell>
          <cell r="AH15">
            <v>1</v>
          </cell>
          <cell r="AI15">
            <v>1</v>
          </cell>
          <cell r="AJ15">
            <v>1</v>
          </cell>
          <cell r="AK15">
            <v>1</v>
          </cell>
          <cell r="AL15">
            <v>1</v>
          </cell>
          <cell r="AM15">
            <v>1</v>
          </cell>
          <cell r="AN15">
            <v>1</v>
          </cell>
          <cell r="AO15">
            <v>1</v>
          </cell>
          <cell r="AP15">
            <v>1</v>
          </cell>
          <cell r="AQ15">
            <v>1</v>
          </cell>
          <cell r="AR15">
            <v>1</v>
          </cell>
          <cell r="AS15">
            <v>1</v>
          </cell>
          <cell r="AT15">
            <v>1</v>
          </cell>
          <cell r="AU15">
            <v>1</v>
          </cell>
          <cell r="AV15">
            <v>1</v>
          </cell>
          <cell r="AW15">
            <v>1</v>
          </cell>
          <cell r="AX15">
            <v>1</v>
          </cell>
          <cell r="AY15">
            <v>1</v>
          </cell>
          <cell r="AZ15">
            <v>1</v>
          </cell>
          <cell r="BA15">
            <v>1</v>
          </cell>
          <cell r="BB15">
            <v>1</v>
          </cell>
          <cell r="BC15">
            <v>1</v>
          </cell>
          <cell r="BD15">
            <v>1</v>
          </cell>
          <cell r="BE15">
            <v>1</v>
          </cell>
          <cell r="BF15">
            <v>1</v>
          </cell>
          <cell r="BG15">
            <v>1</v>
          </cell>
          <cell r="BH15">
            <v>1</v>
          </cell>
          <cell r="BI15">
            <v>1</v>
          </cell>
          <cell r="BJ15">
            <v>1</v>
          </cell>
          <cell r="BK15">
            <v>1</v>
          </cell>
          <cell r="BL15">
            <v>1</v>
          </cell>
          <cell r="BM15">
            <v>1</v>
          </cell>
          <cell r="BN15">
            <v>1</v>
          </cell>
          <cell r="BO15">
            <v>1</v>
          </cell>
          <cell r="BP15">
            <v>1</v>
          </cell>
          <cell r="BQ15">
            <v>1</v>
          </cell>
          <cell r="BR15">
            <v>1</v>
          </cell>
          <cell r="BS15">
            <v>1</v>
          </cell>
          <cell r="BT15">
            <v>1</v>
          </cell>
          <cell r="BU15">
            <v>1</v>
          </cell>
          <cell r="BV15">
            <v>1</v>
          </cell>
          <cell r="BW15">
            <v>1</v>
          </cell>
          <cell r="BX15">
            <v>1</v>
          </cell>
          <cell r="BY15">
            <v>1</v>
          </cell>
          <cell r="BZ15">
            <v>1</v>
          </cell>
          <cell r="CA15">
            <v>1</v>
          </cell>
          <cell r="CB15">
            <v>1</v>
          </cell>
          <cell r="CC15">
            <v>1</v>
          </cell>
          <cell r="CD15">
            <v>1</v>
          </cell>
          <cell r="CE15">
            <v>1</v>
          </cell>
          <cell r="CF15">
            <v>1</v>
          </cell>
          <cell r="CG15">
            <v>1</v>
          </cell>
          <cell r="CH15">
            <v>1</v>
          </cell>
          <cell r="CI15">
            <v>1</v>
          </cell>
          <cell r="CJ15">
            <v>1</v>
          </cell>
          <cell r="CK15">
            <v>1</v>
          </cell>
          <cell r="CL15">
            <v>1</v>
          </cell>
          <cell r="CM15">
            <v>1</v>
          </cell>
          <cell r="CN15">
            <v>1</v>
          </cell>
          <cell r="CO15">
            <v>1</v>
          </cell>
          <cell r="CP15">
            <v>1</v>
          </cell>
          <cell r="CQ15">
            <v>1</v>
          </cell>
          <cell r="CR15">
            <v>1</v>
          </cell>
          <cell r="CS15">
            <v>1</v>
          </cell>
          <cell r="CT15">
            <v>1</v>
          </cell>
          <cell r="CU15">
            <v>1</v>
          </cell>
          <cell r="CV15">
            <v>1</v>
          </cell>
          <cell r="CW15">
            <v>1</v>
          </cell>
          <cell r="CX15">
            <v>1</v>
          </cell>
          <cell r="CY15">
            <v>1</v>
          </cell>
          <cell r="CZ15">
            <v>1</v>
          </cell>
          <cell r="DA15">
            <v>1</v>
          </cell>
          <cell r="DB15">
            <v>1</v>
          </cell>
          <cell r="DC15">
            <v>1</v>
          </cell>
          <cell r="DD15">
            <v>1</v>
          </cell>
          <cell r="DE15">
            <v>1</v>
          </cell>
          <cell r="DF15">
            <v>1</v>
          </cell>
          <cell r="DG15">
            <v>1</v>
          </cell>
          <cell r="DH15">
            <v>1</v>
          </cell>
          <cell r="DI15">
            <v>1</v>
          </cell>
          <cell r="DJ15">
            <v>1</v>
          </cell>
          <cell r="DK15">
            <v>1</v>
          </cell>
          <cell r="DL15">
            <v>1</v>
          </cell>
          <cell r="DM15">
            <v>1</v>
          </cell>
          <cell r="DN15">
            <v>1</v>
          </cell>
          <cell r="DO15">
            <v>1</v>
          </cell>
          <cell r="DP15">
            <v>1</v>
          </cell>
          <cell r="DQ15">
            <v>1</v>
          </cell>
          <cell r="DR15">
            <v>1</v>
          </cell>
          <cell r="DS15">
            <v>1</v>
          </cell>
          <cell r="DT15">
            <v>1</v>
          </cell>
          <cell r="DU15">
            <v>1</v>
          </cell>
          <cell r="DV15">
            <v>1</v>
          </cell>
          <cell r="DW15">
            <v>1</v>
          </cell>
          <cell r="DX15">
            <v>1</v>
          </cell>
          <cell r="DY15">
            <v>1</v>
          </cell>
          <cell r="DZ15">
            <v>1</v>
          </cell>
          <cell r="EA15">
            <v>1</v>
          </cell>
          <cell r="EB15">
            <v>1</v>
          </cell>
          <cell r="EC15">
            <v>1</v>
          </cell>
          <cell r="ED15">
            <v>1</v>
          </cell>
          <cell r="EE15">
            <v>1</v>
          </cell>
          <cell r="EF15">
            <v>1</v>
          </cell>
          <cell r="EG15">
            <v>1</v>
          </cell>
          <cell r="EH15">
            <v>1</v>
          </cell>
          <cell r="EI15">
            <v>1</v>
          </cell>
          <cell r="EJ15">
            <v>1</v>
          </cell>
          <cell r="EK15">
            <v>1</v>
          </cell>
        </row>
        <row r="16">
          <cell r="D16" t="str">
            <v>FX-HEDGING</v>
          </cell>
          <cell r="V16">
            <v>1</v>
          </cell>
          <cell r="W16">
            <v>1</v>
          </cell>
          <cell r="X16">
            <v>1</v>
          </cell>
          <cell r="Y16">
            <v>1</v>
          </cell>
          <cell r="Z16">
            <v>1</v>
          </cell>
          <cell r="AA16">
            <v>1</v>
          </cell>
          <cell r="AB16">
            <v>1</v>
          </cell>
          <cell r="AC16">
            <v>1</v>
          </cell>
          <cell r="AD16">
            <v>1</v>
          </cell>
          <cell r="AE16">
            <v>1</v>
          </cell>
          <cell r="AF16">
            <v>1</v>
          </cell>
          <cell r="AG16">
            <v>1</v>
          </cell>
          <cell r="AH16">
            <v>1</v>
          </cell>
          <cell r="AI16">
            <v>1</v>
          </cell>
          <cell r="AJ16">
            <v>1</v>
          </cell>
          <cell r="AK16">
            <v>1</v>
          </cell>
          <cell r="AL16">
            <v>1</v>
          </cell>
          <cell r="AM16">
            <v>1</v>
          </cell>
          <cell r="AN16">
            <v>1</v>
          </cell>
          <cell r="AO16">
            <v>1</v>
          </cell>
          <cell r="AP16">
            <v>1</v>
          </cell>
          <cell r="AQ16">
            <v>1</v>
          </cell>
          <cell r="AR16">
            <v>1</v>
          </cell>
          <cell r="AS16">
            <v>1</v>
          </cell>
          <cell r="AT16">
            <v>1</v>
          </cell>
          <cell r="AU16">
            <v>1</v>
          </cell>
          <cell r="AV16">
            <v>1</v>
          </cell>
          <cell r="AW16">
            <v>1</v>
          </cell>
          <cell r="AX16">
            <v>1</v>
          </cell>
          <cell r="AY16">
            <v>1</v>
          </cell>
          <cell r="AZ16">
            <v>1</v>
          </cell>
          <cell r="BA16">
            <v>1</v>
          </cell>
          <cell r="BB16">
            <v>1</v>
          </cell>
          <cell r="BC16">
            <v>1</v>
          </cell>
          <cell r="BD16">
            <v>1</v>
          </cell>
          <cell r="BE16">
            <v>1</v>
          </cell>
          <cell r="BF16">
            <v>1</v>
          </cell>
          <cell r="BG16">
            <v>1</v>
          </cell>
          <cell r="BH16">
            <v>1</v>
          </cell>
          <cell r="BI16">
            <v>1</v>
          </cell>
          <cell r="BJ16">
            <v>1</v>
          </cell>
          <cell r="BK16">
            <v>1</v>
          </cell>
          <cell r="BL16">
            <v>1</v>
          </cell>
          <cell r="BM16">
            <v>1</v>
          </cell>
          <cell r="BN16">
            <v>1</v>
          </cell>
          <cell r="BO16">
            <v>1</v>
          </cell>
          <cell r="BP16">
            <v>1</v>
          </cell>
          <cell r="BQ16">
            <v>1</v>
          </cell>
          <cell r="BR16">
            <v>1</v>
          </cell>
          <cell r="BS16">
            <v>1</v>
          </cell>
          <cell r="BT16">
            <v>1</v>
          </cell>
          <cell r="BU16">
            <v>1</v>
          </cell>
          <cell r="BV16">
            <v>1</v>
          </cell>
          <cell r="BW16">
            <v>1</v>
          </cell>
          <cell r="BX16">
            <v>1</v>
          </cell>
          <cell r="BY16">
            <v>1</v>
          </cell>
          <cell r="BZ16">
            <v>1</v>
          </cell>
          <cell r="CA16">
            <v>1</v>
          </cell>
          <cell r="CB16">
            <v>1</v>
          </cell>
          <cell r="CC16">
            <v>1</v>
          </cell>
          <cell r="CD16">
            <v>1</v>
          </cell>
          <cell r="CE16">
            <v>1</v>
          </cell>
          <cell r="CF16">
            <v>1</v>
          </cell>
          <cell r="CG16">
            <v>1</v>
          </cell>
          <cell r="CH16">
            <v>1</v>
          </cell>
          <cell r="CI16">
            <v>1</v>
          </cell>
          <cell r="CJ16">
            <v>1</v>
          </cell>
          <cell r="CK16">
            <v>1</v>
          </cell>
          <cell r="CL16">
            <v>1</v>
          </cell>
          <cell r="CM16">
            <v>1</v>
          </cell>
          <cell r="CN16">
            <v>1</v>
          </cell>
          <cell r="CO16">
            <v>1</v>
          </cell>
          <cell r="CP16">
            <v>1</v>
          </cell>
          <cell r="CQ16">
            <v>1</v>
          </cell>
          <cell r="CR16">
            <v>1</v>
          </cell>
          <cell r="CS16">
            <v>1</v>
          </cell>
          <cell r="CT16">
            <v>1</v>
          </cell>
          <cell r="CU16">
            <v>1</v>
          </cell>
          <cell r="CV16">
            <v>1</v>
          </cell>
          <cell r="CW16">
            <v>1</v>
          </cell>
          <cell r="CX16">
            <v>1</v>
          </cell>
          <cell r="CY16">
            <v>1</v>
          </cell>
          <cell r="CZ16">
            <v>1</v>
          </cell>
          <cell r="DA16">
            <v>1</v>
          </cell>
          <cell r="DB16">
            <v>1</v>
          </cell>
          <cell r="DC16">
            <v>1</v>
          </cell>
          <cell r="DD16">
            <v>1</v>
          </cell>
          <cell r="DE16">
            <v>1</v>
          </cell>
          <cell r="DF16">
            <v>1</v>
          </cell>
          <cell r="DG16">
            <v>1</v>
          </cell>
          <cell r="DH16">
            <v>1</v>
          </cell>
          <cell r="DI16">
            <v>1</v>
          </cell>
          <cell r="DJ16">
            <v>1</v>
          </cell>
          <cell r="DK16">
            <v>1</v>
          </cell>
          <cell r="DL16">
            <v>1</v>
          </cell>
          <cell r="DM16">
            <v>1</v>
          </cell>
          <cell r="DN16">
            <v>1</v>
          </cell>
          <cell r="DO16">
            <v>1</v>
          </cell>
          <cell r="DP16">
            <v>1</v>
          </cell>
          <cell r="DQ16">
            <v>1</v>
          </cell>
          <cell r="DR16">
            <v>1</v>
          </cell>
          <cell r="DS16">
            <v>1</v>
          </cell>
          <cell r="DT16">
            <v>1</v>
          </cell>
          <cell r="DU16">
            <v>1</v>
          </cell>
          <cell r="DV16">
            <v>1</v>
          </cell>
          <cell r="DW16">
            <v>1</v>
          </cell>
          <cell r="DX16">
            <v>1</v>
          </cell>
          <cell r="DY16">
            <v>1</v>
          </cell>
          <cell r="DZ16">
            <v>1</v>
          </cell>
          <cell r="EA16">
            <v>1</v>
          </cell>
          <cell r="EB16">
            <v>1</v>
          </cell>
          <cell r="EC16">
            <v>1</v>
          </cell>
          <cell r="ED16">
            <v>1</v>
          </cell>
          <cell r="EE16">
            <v>1</v>
          </cell>
          <cell r="EF16">
            <v>1</v>
          </cell>
          <cell r="EG16">
            <v>1</v>
          </cell>
          <cell r="EH16">
            <v>1</v>
          </cell>
          <cell r="EI16">
            <v>1</v>
          </cell>
          <cell r="EJ16">
            <v>1</v>
          </cell>
          <cell r="EK16">
            <v>1</v>
          </cell>
        </row>
        <row r="17">
          <cell r="D17" t="str">
            <v>TS Funding</v>
          </cell>
          <cell r="V17">
            <v>1</v>
          </cell>
          <cell r="W17">
            <v>1</v>
          </cell>
          <cell r="X17">
            <v>1</v>
          </cell>
          <cell r="Y17">
            <v>1</v>
          </cell>
          <cell r="Z17">
            <v>1</v>
          </cell>
          <cell r="AA17">
            <v>1</v>
          </cell>
          <cell r="AB17">
            <v>1</v>
          </cell>
          <cell r="AC17">
            <v>1</v>
          </cell>
          <cell r="AD17">
            <v>1</v>
          </cell>
          <cell r="AE17">
            <v>1</v>
          </cell>
          <cell r="AF17">
            <v>1</v>
          </cell>
          <cell r="AG17">
            <v>1</v>
          </cell>
          <cell r="AH17">
            <v>1</v>
          </cell>
          <cell r="AI17">
            <v>1</v>
          </cell>
          <cell r="AJ17">
            <v>1</v>
          </cell>
          <cell r="AK17">
            <v>1</v>
          </cell>
          <cell r="AL17">
            <v>1</v>
          </cell>
          <cell r="AM17">
            <v>1</v>
          </cell>
          <cell r="AN17">
            <v>1</v>
          </cell>
          <cell r="AO17">
            <v>1</v>
          </cell>
          <cell r="AP17">
            <v>1</v>
          </cell>
          <cell r="AQ17">
            <v>1</v>
          </cell>
          <cell r="AR17">
            <v>1</v>
          </cell>
          <cell r="AS17">
            <v>1</v>
          </cell>
          <cell r="AT17">
            <v>1</v>
          </cell>
          <cell r="AU17">
            <v>1</v>
          </cell>
          <cell r="AV17">
            <v>1</v>
          </cell>
          <cell r="AW17">
            <v>1</v>
          </cell>
          <cell r="AX17">
            <v>1</v>
          </cell>
          <cell r="AY17">
            <v>1</v>
          </cell>
          <cell r="AZ17">
            <v>1</v>
          </cell>
          <cell r="BA17">
            <v>1</v>
          </cell>
          <cell r="BB17">
            <v>1</v>
          </cell>
          <cell r="BC17">
            <v>1</v>
          </cell>
          <cell r="BD17">
            <v>1</v>
          </cell>
          <cell r="BE17">
            <v>1</v>
          </cell>
          <cell r="BF17">
            <v>1</v>
          </cell>
          <cell r="BG17">
            <v>1</v>
          </cell>
          <cell r="BH17">
            <v>1</v>
          </cell>
          <cell r="BI17">
            <v>1</v>
          </cell>
          <cell r="BJ17">
            <v>1</v>
          </cell>
          <cell r="BK17">
            <v>1</v>
          </cell>
          <cell r="BL17">
            <v>1</v>
          </cell>
          <cell r="BM17">
            <v>1</v>
          </cell>
          <cell r="BN17">
            <v>1</v>
          </cell>
          <cell r="BO17">
            <v>1</v>
          </cell>
          <cell r="BP17">
            <v>1</v>
          </cell>
          <cell r="BQ17">
            <v>1</v>
          </cell>
          <cell r="BR17">
            <v>1</v>
          </cell>
          <cell r="BS17">
            <v>1</v>
          </cell>
          <cell r="BT17">
            <v>1</v>
          </cell>
          <cell r="BU17">
            <v>1</v>
          </cell>
          <cell r="BV17">
            <v>1</v>
          </cell>
          <cell r="BW17">
            <v>1</v>
          </cell>
          <cell r="BX17">
            <v>1</v>
          </cell>
          <cell r="BY17">
            <v>1</v>
          </cell>
          <cell r="BZ17">
            <v>1</v>
          </cell>
          <cell r="CA17">
            <v>1</v>
          </cell>
          <cell r="CB17">
            <v>1</v>
          </cell>
          <cell r="CC17">
            <v>1</v>
          </cell>
          <cell r="CD17">
            <v>1</v>
          </cell>
          <cell r="CE17">
            <v>1</v>
          </cell>
          <cell r="CF17">
            <v>1</v>
          </cell>
          <cell r="CG17">
            <v>1</v>
          </cell>
          <cell r="CH17">
            <v>1</v>
          </cell>
          <cell r="CI17">
            <v>1</v>
          </cell>
          <cell r="CJ17">
            <v>1</v>
          </cell>
          <cell r="CK17">
            <v>1</v>
          </cell>
          <cell r="CL17">
            <v>1</v>
          </cell>
          <cell r="CM17">
            <v>1</v>
          </cell>
          <cell r="CN17">
            <v>1</v>
          </cell>
          <cell r="CO17">
            <v>1</v>
          </cell>
          <cell r="CP17">
            <v>1</v>
          </cell>
          <cell r="CQ17">
            <v>1</v>
          </cell>
          <cell r="CR17">
            <v>1</v>
          </cell>
          <cell r="CS17">
            <v>1</v>
          </cell>
          <cell r="CT17">
            <v>1</v>
          </cell>
          <cell r="CU17">
            <v>1</v>
          </cell>
          <cell r="CV17">
            <v>1</v>
          </cell>
          <cell r="CW17">
            <v>1</v>
          </cell>
          <cell r="CX17">
            <v>1</v>
          </cell>
          <cell r="CY17">
            <v>1</v>
          </cell>
          <cell r="CZ17">
            <v>1</v>
          </cell>
          <cell r="DA17">
            <v>1</v>
          </cell>
          <cell r="DB17">
            <v>1</v>
          </cell>
          <cell r="DC17">
            <v>1</v>
          </cell>
          <cell r="DD17">
            <v>1</v>
          </cell>
          <cell r="DE17">
            <v>1</v>
          </cell>
          <cell r="DF17">
            <v>1</v>
          </cell>
          <cell r="DG17">
            <v>1</v>
          </cell>
          <cell r="DH17">
            <v>1</v>
          </cell>
          <cell r="DI17">
            <v>1</v>
          </cell>
          <cell r="DJ17">
            <v>1</v>
          </cell>
          <cell r="DK17">
            <v>1</v>
          </cell>
          <cell r="DL17">
            <v>1</v>
          </cell>
          <cell r="DM17">
            <v>1</v>
          </cell>
          <cell r="DN17">
            <v>1</v>
          </cell>
          <cell r="DO17">
            <v>1</v>
          </cell>
          <cell r="DP17">
            <v>1</v>
          </cell>
          <cell r="DQ17">
            <v>1</v>
          </cell>
          <cell r="DR17">
            <v>1</v>
          </cell>
          <cell r="DS17">
            <v>1</v>
          </cell>
          <cell r="DT17">
            <v>1</v>
          </cell>
          <cell r="DU17">
            <v>1</v>
          </cell>
          <cell r="DV17">
            <v>1</v>
          </cell>
          <cell r="DW17">
            <v>1</v>
          </cell>
          <cell r="DX17">
            <v>1</v>
          </cell>
          <cell r="DY17">
            <v>1</v>
          </cell>
          <cell r="DZ17">
            <v>1</v>
          </cell>
          <cell r="EA17">
            <v>1</v>
          </cell>
          <cell r="EB17">
            <v>1</v>
          </cell>
          <cell r="EC17">
            <v>1</v>
          </cell>
          <cell r="ED17">
            <v>1</v>
          </cell>
          <cell r="EE17">
            <v>1</v>
          </cell>
          <cell r="EF17">
            <v>1</v>
          </cell>
          <cell r="EG17">
            <v>1</v>
          </cell>
          <cell r="EH17">
            <v>1</v>
          </cell>
          <cell r="EI17">
            <v>1</v>
          </cell>
          <cell r="EJ17">
            <v>1</v>
          </cell>
          <cell r="EK17">
            <v>1</v>
          </cell>
        </row>
        <row r="18">
          <cell r="D18" t="str">
            <v>Source 10</v>
          </cell>
          <cell r="V18">
            <v>1</v>
          </cell>
          <cell r="W18">
            <v>1</v>
          </cell>
          <cell r="X18">
            <v>1</v>
          </cell>
          <cell r="Y18">
            <v>1</v>
          </cell>
          <cell r="Z18">
            <v>1</v>
          </cell>
          <cell r="AA18">
            <v>1</v>
          </cell>
          <cell r="AB18">
            <v>1</v>
          </cell>
          <cell r="AC18">
            <v>1</v>
          </cell>
          <cell r="AD18">
            <v>1</v>
          </cell>
          <cell r="AE18">
            <v>1</v>
          </cell>
          <cell r="AF18">
            <v>1</v>
          </cell>
          <cell r="AG18">
            <v>1</v>
          </cell>
          <cell r="AH18">
            <v>1</v>
          </cell>
          <cell r="AI18">
            <v>1</v>
          </cell>
          <cell r="AJ18">
            <v>1</v>
          </cell>
          <cell r="AK18">
            <v>1</v>
          </cell>
          <cell r="AL18">
            <v>1</v>
          </cell>
          <cell r="AM18">
            <v>1</v>
          </cell>
          <cell r="AN18">
            <v>1</v>
          </cell>
          <cell r="AO18">
            <v>1</v>
          </cell>
          <cell r="AP18">
            <v>1</v>
          </cell>
          <cell r="AQ18">
            <v>1</v>
          </cell>
          <cell r="AR18">
            <v>1</v>
          </cell>
          <cell r="AS18">
            <v>1</v>
          </cell>
          <cell r="AT18">
            <v>1</v>
          </cell>
          <cell r="AU18">
            <v>1</v>
          </cell>
          <cell r="AV18">
            <v>1</v>
          </cell>
          <cell r="AW18">
            <v>1</v>
          </cell>
          <cell r="AX18">
            <v>1</v>
          </cell>
          <cell r="AY18">
            <v>1</v>
          </cell>
          <cell r="AZ18">
            <v>1</v>
          </cell>
          <cell r="BA18">
            <v>1</v>
          </cell>
          <cell r="BB18">
            <v>1</v>
          </cell>
          <cell r="BC18">
            <v>1</v>
          </cell>
          <cell r="BD18">
            <v>1</v>
          </cell>
          <cell r="BE18">
            <v>1</v>
          </cell>
          <cell r="BF18">
            <v>1</v>
          </cell>
          <cell r="BG18">
            <v>1</v>
          </cell>
          <cell r="BH18">
            <v>1</v>
          </cell>
          <cell r="BI18">
            <v>1</v>
          </cell>
          <cell r="BJ18">
            <v>1</v>
          </cell>
          <cell r="BK18">
            <v>1</v>
          </cell>
          <cell r="BL18">
            <v>1</v>
          </cell>
          <cell r="BM18">
            <v>1</v>
          </cell>
          <cell r="BN18">
            <v>1</v>
          </cell>
          <cell r="BO18">
            <v>1</v>
          </cell>
          <cell r="BP18">
            <v>1</v>
          </cell>
          <cell r="BQ18">
            <v>1</v>
          </cell>
          <cell r="BR18">
            <v>1</v>
          </cell>
          <cell r="BS18">
            <v>1</v>
          </cell>
          <cell r="BT18">
            <v>1</v>
          </cell>
          <cell r="BU18">
            <v>1</v>
          </cell>
          <cell r="BV18">
            <v>1</v>
          </cell>
          <cell r="BW18">
            <v>1</v>
          </cell>
          <cell r="BX18">
            <v>1</v>
          </cell>
          <cell r="BY18">
            <v>1</v>
          </cell>
          <cell r="BZ18">
            <v>1</v>
          </cell>
          <cell r="CA18">
            <v>1</v>
          </cell>
          <cell r="CB18">
            <v>1</v>
          </cell>
          <cell r="CC18">
            <v>1</v>
          </cell>
          <cell r="CD18">
            <v>1</v>
          </cell>
          <cell r="CE18">
            <v>1</v>
          </cell>
          <cell r="CF18">
            <v>1</v>
          </cell>
          <cell r="CG18">
            <v>1</v>
          </cell>
          <cell r="CH18">
            <v>1</v>
          </cell>
          <cell r="CI18">
            <v>1</v>
          </cell>
          <cell r="CJ18">
            <v>1</v>
          </cell>
          <cell r="CK18">
            <v>1</v>
          </cell>
          <cell r="CL18">
            <v>1</v>
          </cell>
          <cell r="CM18">
            <v>1</v>
          </cell>
          <cell r="CN18">
            <v>1</v>
          </cell>
          <cell r="CO18">
            <v>1</v>
          </cell>
          <cell r="CP18">
            <v>1</v>
          </cell>
          <cell r="CQ18">
            <v>1</v>
          </cell>
          <cell r="CR18">
            <v>1</v>
          </cell>
          <cell r="CS18">
            <v>1</v>
          </cell>
          <cell r="CT18">
            <v>1</v>
          </cell>
          <cell r="CU18">
            <v>1</v>
          </cell>
          <cell r="CV18">
            <v>1</v>
          </cell>
          <cell r="CW18">
            <v>1</v>
          </cell>
          <cell r="CX18">
            <v>1</v>
          </cell>
          <cell r="CY18">
            <v>1</v>
          </cell>
          <cell r="CZ18">
            <v>1</v>
          </cell>
          <cell r="DA18">
            <v>1</v>
          </cell>
          <cell r="DB18">
            <v>1</v>
          </cell>
          <cell r="DC18">
            <v>1</v>
          </cell>
          <cell r="DD18">
            <v>1</v>
          </cell>
          <cell r="DE18">
            <v>1</v>
          </cell>
          <cell r="DF18">
            <v>1</v>
          </cell>
          <cell r="DG18">
            <v>1</v>
          </cell>
          <cell r="DH18">
            <v>1</v>
          </cell>
          <cell r="DI18">
            <v>1</v>
          </cell>
          <cell r="DJ18">
            <v>1</v>
          </cell>
          <cell r="DK18">
            <v>1</v>
          </cell>
          <cell r="DL18">
            <v>1</v>
          </cell>
          <cell r="DM18">
            <v>1</v>
          </cell>
          <cell r="DN18">
            <v>1</v>
          </cell>
          <cell r="DO18">
            <v>1</v>
          </cell>
          <cell r="DP18">
            <v>1</v>
          </cell>
          <cell r="DQ18">
            <v>1</v>
          </cell>
          <cell r="DR18">
            <v>1</v>
          </cell>
          <cell r="DS18">
            <v>1</v>
          </cell>
          <cell r="DT18">
            <v>1</v>
          </cell>
          <cell r="DU18">
            <v>1</v>
          </cell>
          <cell r="DV18">
            <v>1</v>
          </cell>
          <cell r="DW18">
            <v>1</v>
          </cell>
          <cell r="DX18">
            <v>1</v>
          </cell>
          <cell r="DY18">
            <v>1</v>
          </cell>
          <cell r="DZ18">
            <v>1</v>
          </cell>
          <cell r="EA18">
            <v>1</v>
          </cell>
          <cell r="EB18">
            <v>1</v>
          </cell>
          <cell r="EC18">
            <v>1</v>
          </cell>
          <cell r="ED18">
            <v>1</v>
          </cell>
          <cell r="EE18">
            <v>1</v>
          </cell>
          <cell r="EF18">
            <v>1</v>
          </cell>
          <cell r="EG18">
            <v>1</v>
          </cell>
          <cell r="EH18">
            <v>1</v>
          </cell>
          <cell r="EI18">
            <v>1</v>
          </cell>
          <cell r="EJ18">
            <v>1</v>
          </cell>
          <cell r="EK18">
            <v>1</v>
          </cell>
        </row>
        <row r="19">
          <cell r="D19" t="str">
            <v>Source 11</v>
          </cell>
          <cell r="V19">
            <v>1</v>
          </cell>
          <cell r="W19">
            <v>1</v>
          </cell>
          <cell r="X19">
            <v>1</v>
          </cell>
          <cell r="Y19">
            <v>1</v>
          </cell>
          <cell r="Z19">
            <v>1</v>
          </cell>
          <cell r="AA19">
            <v>1</v>
          </cell>
          <cell r="AB19">
            <v>1</v>
          </cell>
          <cell r="AC19">
            <v>1</v>
          </cell>
          <cell r="AD19">
            <v>1</v>
          </cell>
          <cell r="AE19">
            <v>1</v>
          </cell>
          <cell r="AF19">
            <v>1</v>
          </cell>
          <cell r="AG19">
            <v>1</v>
          </cell>
          <cell r="AH19">
            <v>1</v>
          </cell>
          <cell r="AI19">
            <v>1</v>
          </cell>
          <cell r="AJ19">
            <v>1</v>
          </cell>
          <cell r="AK19">
            <v>1</v>
          </cell>
          <cell r="AL19">
            <v>1</v>
          </cell>
          <cell r="AM19">
            <v>1</v>
          </cell>
          <cell r="AN19">
            <v>1</v>
          </cell>
          <cell r="AO19">
            <v>1</v>
          </cell>
          <cell r="AP19">
            <v>1</v>
          </cell>
          <cell r="AQ19">
            <v>1</v>
          </cell>
          <cell r="AR19">
            <v>1</v>
          </cell>
          <cell r="AS19">
            <v>1</v>
          </cell>
          <cell r="AT19">
            <v>1</v>
          </cell>
          <cell r="AU19">
            <v>1</v>
          </cell>
          <cell r="AV19">
            <v>1</v>
          </cell>
          <cell r="AW19">
            <v>1</v>
          </cell>
          <cell r="AX19">
            <v>1</v>
          </cell>
          <cell r="AY19">
            <v>1</v>
          </cell>
          <cell r="AZ19">
            <v>1</v>
          </cell>
          <cell r="BA19">
            <v>1</v>
          </cell>
          <cell r="BB19">
            <v>1</v>
          </cell>
          <cell r="BC19">
            <v>1</v>
          </cell>
          <cell r="BD19">
            <v>1</v>
          </cell>
          <cell r="BE19">
            <v>1</v>
          </cell>
          <cell r="BF19">
            <v>1</v>
          </cell>
          <cell r="BG19">
            <v>1</v>
          </cell>
          <cell r="BH19">
            <v>1</v>
          </cell>
          <cell r="BI19">
            <v>1</v>
          </cell>
          <cell r="BJ19">
            <v>1</v>
          </cell>
          <cell r="BK19">
            <v>1</v>
          </cell>
          <cell r="BL19">
            <v>1</v>
          </cell>
          <cell r="BM19">
            <v>1</v>
          </cell>
          <cell r="BN19">
            <v>1</v>
          </cell>
          <cell r="BO19">
            <v>1</v>
          </cell>
          <cell r="BP19">
            <v>1</v>
          </cell>
          <cell r="BQ19">
            <v>1</v>
          </cell>
          <cell r="BR19">
            <v>1</v>
          </cell>
          <cell r="BS19">
            <v>1</v>
          </cell>
          <cell r="BT19">
            <v>1</v>
          </cell>
          <cell r="BU19">
            <v>1</v>
          </cell>
          <cell r="BV19">
            <v>1</v>
          </cell>
          <cell r="BW19">
            <v>1</v>
          </cell>
          <cell r="BX19">
            <v>1</v>
          </cell>
          <cell r="BY19">
            <v>1</v>
          </cell>
          <cell r="BZ19">
            <v>1</v>
          </cell>
          <cell r="CA19">
            <v>1</v>
          </cell>
          <cell r="CB19">
            <v>1</v>
          </cell>
          <cell r="CC19">
            <v>1</v>
          </cell>
          <cell r="CD19">
            <v>1</v>
          </cell>
          <cell r="CE19">
            <v>1</v>
          </cell>
          <cell r="CF19">
            <v>1</v>
          </cell>
          <cell r="CG19">
            <v>1</v>
          </cell>
          <cell r="CH19">
            <v>1</v>
          </cell>
          <cell r="CI19">
            <v>1</v>
          </cell>
          <cell r="CJ19">
            <v>1</v>
          </cell>
          <cell r="CK19">
            <v>1</v>
          </cell>
          <cell r="CL19">
            <v>1</v>
          </cell>
          <cell r="CM19">
            <v>1</v>
          </cell>
          <cell r="CN19">
            <v>1</v>
          </cell>
          <cell r="CO19">
            <v>1</v>
          </cell>
          <cell r="CP19">
            <v>1</v>
          </cell>
          <cell r="CQ19">
            <v>1</v>
          </cell>
          <cell r="CR19">
            <v>1</v>
          </cell>
          <cell r="CS19">
            <v>1</v>
          </cell>
          <cell r="CT19">
            <v>1</v>
          </cell>
          <cell r="CU19">
            <v>1</v>
          </cell>
          <cell r="CV19">
            <v>1</v>
          </cell>
          <cell r="CW19">
            <v>1</v>
          </cell>
          <cell r="CX19">
            <v>1</v>
          </cell>
          <cell r="CY19">
            <v>1</v>
          </cell>
          <cell r="CZ19">
            <v>1</v>
          </cell>
          <cell r="DA19">
            <v>1</v>
          </cell>
          <cell r="DB19">
            <v>1</v>
          </cell>
          <cell r="DC19">
            <v>1</v>
          </cell>
          <cell r="DD19">
            <v>1</v>
          </cell>
          <cell r="DE19">
            <v>1</v>
          </cell>
          <cell r="DF19">
            <v>1</v>
          </cell>
          <cell r="DG19">
            <v>1</v>
          </cell>
          <cell r="DH19">
            <v>1</v>
          </cell>
          <cell r="DI19">
            <v>1</v>
          </cell>
          <cell r="DJ19">
            <v>1</v>
          </cell>
          <cell r="DK19">
            <v>1</v>
          </cell>
          <cell r="DL19">
            <v>1</v>
          </cell>
          <cell r="DM19">
            <v>1</v>
          </cell>
          <cell r="DN19">
            <v>1</v>
          </cell>
          <cell r="DO19">
            <v>1</v>
          </cell>
          <cell r="DP19">
            <v>1</v>
          </cell>
          <cell r="DQ19">
            <v>1</v>
          </cell>
          <cell r="DR19">
            <v>1</v>
          </cell>
          <cell r="DS19">
            <v>1</v>
          </cell>
          <cell r="DT19">
            <v>1</v>
          </cell>
          <cell r="DU19">
            <v>1</v>
          </cell>
          <cell r="DV19">
            <v>1</v>
          </cell>
          <cell r="DW19">
            <v>1</v>
          </cell>
          <cell r="DX19">
            <v>1</v>
          </cell>
          <cell r="DY19">
            <v>1</v>
          </cell>
          <cell r="DZ19">
            <v>1</v>
          </cell>
          <cell r="EA19">
            <v>1</v>
          </cell>
          <cell r="EB19">
            <v>1</v>
          </cell>
          <cell r="EC19">
            <v>1</v>
          </cell>
          <cell r="ED19">
            <v>1</v>
          </cell>
          <cell r="EE19">
            <v>1</v>
          </cell>
          <cell r="EF19">
            <v>1</v>
          </cell>
          <cell r="EG19">
            <v>1</v>
          </cell>
          <cell r="EH19">
            <v>1</v>
          </cell>
          <cell r="EI19">
            <v>1</v>
          </cell>
          <cell r="EJ19">
            <v>1</v>
          </cell>
          <cell r="EK19">
            <v>1</v>
          </cell>
        </row>
        <row r="20">
          <cell r="D20" t="str">
            <v>Source 12</v>
          </cell>
          <cell r="V20">
            <v>1</v>
          </cell>
          <cell r="W20">
            <v>1</v>
          </cell>
          <cell r="X20">
            <v>1</v>
          </cell>
          <cell r="Y20">
            <v>1</v>
          </cell>
          <cell r="Z20">
            <v>1</v>
          </cell>
          <cell r="AA20">
            <v>1</v>
          </cell>
          <cell r="AB20">
            <v>1</v>
          </cell>
          <cell r="AC20">
            <v>1</v>
          </cell>
          <cell r="AD20">
            <v>1</v>
          </cell>
          <cell r="AE20">
            <v>1</v>
          </cell>
          <cell r="AF20">
            <v>1</v>
          </cell>
          <cell r="AG20">
            <v>1</v>
          </cell>
          <cell r="AH20">
            <v>1</v>
          </cell>
          <cell r="AI20">
            <v>1</v>
          </cell>
          <cell r="AJ20">
            <v>1</v>
          </cell>
          <cell r="AK20">
            <v>1</v>
          </cell>
          <cell r="AL20">
            <v>1</v>
          </cell>
          <cell r="AM20">
            <v>1</v>
          </cell>
          <cell r="AN20">
            <v>1</v>
          </cell>
          <cell r="AO20">
            <v>1</v>
          </cell>
          <cell r="AP20">
            <v>1</v>
          </cell>
          <cell r="AQ20">
            <v>1</v>
          </cell>
          <cell r="AR20">
            <v>1</v>
          </cell>
          <cell r="AS20">
            <v>1</v>
          </cell>
          <cell r="AT20">
            <v>1</v>
          </cell>
          <cell r="AU20">
            <v>1</v>
          </cell>
          <cell r="AV20">
            <v>1</v>
          </cell>
          <cell r="AW20">
            <v>1</v>
          </cell>
          <cell r="AX20">
            <v>1</v>
          </cell>
          <cell r="AY20">
            <v>1</v>
          </cell>
          <cell r="AZ20">
            <v>1</v>
          </cell>
          <cell r="BA20">
            <v>1</v>
          </cell>
          <cell r="BB20">
            <v>1</v>
          </cell>
          <cell r="BC20">
            <v>1</v>
          </cell>
          <cell r="BD20">
            <v>1</v>
          </cell>
          <cell r="BE20">
            <v>1</v>
          </cell>
          <cell r="BF20">
            <v>1</v>
          </cell>
          <cell r="BG20">
            <v>1</v>
          </cell>
          <cell r="BH20">
            <v>1</v>
          </cell>
          <cell r="BI20">
            <v>1</v>
          </cell>
          <cell r="BJ20">
            <v>1</v>
          </cell>
          <cell r="BK20">
            <v>1</v>
          </cell>
          <cell r="BL20">
            <v>1</v>
          </cell>
          <cell r="BM20">
            <v>1</v>
          </cell>
          <cell r="BN20">
            <v>1</v>
          </cell>
          <cell r="BO20">
            <v>1</v>
          </cell>
          <cell r="BP20">
            <v>1</v>
          </cell>
          <cell r="BQ20">
            <v>1</v>
          </cell>
          <cell r="BR20">
            <v>1</v>
          </cell>
          <cell r="BS20">
            <v>1</v>
          </cell>
          <cell r="BT20">
            <v>1</v>
          </cell>
          <cell r="BU20">
            <v>1</v>
          </cell>
          <cell r="BV20">
            <v>1</v>
          </cell>
          <cell r="BW20">
            <v>1</v>
          </cell>
          <cell r="BX20">
            <v>1</v>
          </cell>
          <cell r="BY20">
            <v>1</v>
          </cell>
          <cell r="BZ20">
            <v>1</v>
          </cell>
          <cell r="CA20">
            <v>1</v>
          </cell>
          <cell r="CB20">
            <v>1</v>
          </cell>
          <cell r="CC20">
            <v>1</v>
          </cell>
          <cell r="CD20">
            <v>1</v>
          </cell>
          <cell r="CE20">
            <v>1</v>
          </cell>
          <cell r="CF20">
            <v>1</v>
          </cell>
          <cell r="CG20">
            <v>1</v>
          </cell>
          <cell r="CH20">
            <v>1</v>
          </cell>
          <cell r="CI20">
            <v>1</v>
          </cell>
          <cell r="CJ20">
            <v>1</v>
          </cell>
          <cell r="CK20">
            <v>1</v>
          </cell>
          <cell r="CL20">
            <v>1</v>
          </cell>
          <cell r="CM20">
            <v>1</v>
          </cell>
          <cell r="CN20">
            <v>1</v>
          </cell>
          <cell r="CO20">
            <v>1</v>
          </cell>
          <cell r="CP20">
            <v>1</v>
          </cell>
          <cell r="CQ20">
            <v>1</v>
          </cell>
          <cell r="CR20">
            <v>1</v>
          </cell>
          <cell r="CS20">
            <v>1</v>
          </cell>
          <cell r="CT20">
            <v>1</v>
          </cell>
          <cell r="CU20">
            <v>1</v>
          </cell>
          <cell r="CV20">
            <v>1</v>
          </cell>
          <cell r="CW20">
            <v>1</v>
          </cell>
          <cell r="CX20">
            <v>1</v>
          </cell>
          <cell r="CY20">
            <v>1</v>
          </cell>
          <cell r="CZ20">
            <v>1</v>
          </cell>
          <cell r="DA20">
            <v>1</v>
          </cell>
          <cell r="DB20">
            <v>1</v>
          </cell>
          <cell r="DC20">
            <v>1</v>
          </cell>
          <cell r="DD20">
            <v>1</v>
          </cell>
          <cell r="DE20">
            <v>1</v>
          </cell>
          <cell r="DF20">
            <v>1</v>
          </cell>
          <cell r="DG20">
            <v>1</v>
          </cell>
          <cell r="DH20">
            <v>1</v>
          </cell>
          <cell r="DI20">
            <v>1</v>
          </cell>
          <cell r="DJ20">
            <v>1</v>
          </cell>
          <cell r="DK20">
            <v>1</v>
          </cell>
          <cell r="DL20">
            <v>1</v>
          </cell>
          <cell r="DM20">
            <v>1</v>
          </cell>
          <cell r="DN20">
            <v>1</v>
          </cell>
          <cell r="DO20">
            <v>1</v>
          </cell>
          <cell r="DP20">
            <v>1</v>
          </cell>
          <cell r="DQ20">
            <v>1</v>
          </cell>
          <cell r="DR20">
            <v>1</v>
          </cell>
          <cell r="DS20">
            <v>1</v>
          </cell>
          <cell r="DT20">
            <v>1</v>
          </cell>
          <cell r="DU20">
            <v>1</v>
          </cell>
          <cell r="DV20">
            <v>1</v>
          </cell>
          <cell r="DW20">
            <v>1</v>
          </cell>
          <cell r="DX20">
            <v>1</v>
          </cell>
          <cell r="DY20">
            <v>1</v>
          </cell>
          <cell r="DZ20">
            <v>1</v>
          </cell>
          <cell r="EA20">
            <v>1</v>
          </cell>
          <cell r="EB20">
            <v>1</v>
          </cell>
          <cell r="EC20">
            <v>1</v>
          </cell>
          <cell r="ED20">
            <v>1</v>
          </cell>
          <cell r="EE20">
            <v>1</v>
          </cell>
          <cell r="EF20">
            <v>1</v>
          </cell>
          <cell r="EG20">
            <v>1</v>
          </cell>
          <cell r="EH20">
            <v>1</v>
          </cell>
          <cell r="EI20">
            <v>1</v>
          </cell>
          <cell r="EJ20">
            <v>1</v>
          </cell>
          <cell r="EK20">
            <v>1</v>
          </cell>
        </row>
        <row r="21">
          <cell r="D21" t="str">
            <v>Source 13</v>
          </cell>
          <cell r="V21">
            <v>1</v>
          </cell>
          <cell r="W21">
            <v>1</v>
          </cell>
          <cell r="X21">
            <v>1</v>
          </cell>
          <cell r="Y21">
            <v>1</v>
          </cell>
          <cell r="Z21">
            <v>1</v>
          </cell>
          <cell r="AA21">
            <v>1</v>
          </cell>
          <cell r="AB21">
            <v>1</v>
          </cell>
          <cell r="AC21">
            <v>1</v>
          </cell>
          <cell r="AD21">
            <v>1</v>
          </cell>
          <cell r="AE21">
            <v>1</v>
          </cell>
          <cell r="AF21">
            <v>1</v>
          </cell>
          <cell r="AG21">
            <v>1</v>
          </cell>
          <cell r="AH21">
            <v>1</v>
          </cell>
          <cell r="AI21">
            <v>1</v>
          </cell>
          <cell r="AJ21">
            <v>1</v>
          </cell>
          <cell r="AK21">
            <v>1</v>
          </cell>
          <cell r="AL21">
            <v>1</v>
          </cell>
          <cell r="AM21">
            <v>1</v>
          </cell>
          <cell r="AN21">
            <v>1</v>
          </cell>
          <cell r="AO21">
            <v>1</v>
          </cell>
          <cell r="AP21">
            <v>1</v>
          </cell>
          <cell r="AQ21">
            <v>1</v>
          </cell>
          <cell r="AR21">
            <v>1</v>
          </cell>
          <cell r="AS21">
            <v>1</v>
          </cell>
          <cell r="AT21">
            <v>1</v>
          </cell>
          <cell r="AU21">
            <v>1</v>
          </cell>
          <cell r="AV21">
            <v>1</v>
          </cell>
          <cell r="AW21">
            <v>1</v>
          </cell>
          <cell r="AX21">
            <v>1</v>
          </cell>
          <cell r="AY21">
            <v>1</v>
          </cell>
          <cell r="AZ21">
            <v>1</v>
          </cell>
          <cell r="BA21">
            <v>1</v>
          </cell>
          <cell r="BB21">
            <v>1</v>
          </cell>
          <cell r="BC21">
            <v>1</v>
          </cell>
          <cell r="BD21">
            <v>1</v>
          </cell>
          <cell r="BE21">
            <v>1</v>
          </cell>
          <cell r="BF21">
            <v>1</v>
          </cell>
          <cell r="BG21">
            <v>1</v>
          </cell>
          <cell r="BH21">
            <v>1</v>
          </cell>
          <cell r="BI21">
            <v>1</v>
          </cell>
          <cell r="BJ21">
            <v>1</v>
          </cell>
          <cell r="BK21">
            <v>1</v>
          </cell>
          <cell r="BL21">
            <v>1</v>
          </cell>
          <cell r="BM21">
            <v>1</v>
          </cell>
          <cell r="BN21">
            <v>1</v>
          </cell>
          <cell r="BO21">
            <v>1</v>
          </cell>
          <cell r="BP21">
            <v>1</v>
          </cell>
          <cell r="BQ21">
            <v>1</v>
          </cell>
          <cell r="BR21">
            <v>1</v>
          </cell>
          <cell r="BS21">
            <v>1</v>
          </cell>
          <cell r="BT21">
            <v>1</v>
          </cell>
          <cell r="BU21">
            <v>1</v>
          </cell>
          <cell r="BV21">
            <v>1</v>
          </cell>
          <cell r="BW21">
            <v>1</v>
          </cell>
          <cell r="BX21">
            <v>1</v>
          </cell>
          <cell r="BY21">
            <v>1</v>
          </cell>
          <cell r="BZ21">
            <v>1</v>
          </cell>
          <cell r="CA21">
            <v>1</v>
          </cell>
          <cell r="CB21">
            <v>1</v>
          </cell>
          <cell r="CC21">
            <v>1</v>
          </cell>
          <cell r="CD21">
            <v>1</v>
          </cell>
          <cell r="CE21">
            <v>1</v>
          </cell>
          <cell r="CF21">
            <v>1</v>
          </cell>
          <cell r="CG21">
            <v>1</v>
          </cell>
          <cell r="CH21">
            <v>1</v>
          </cell>
          <cell r="CI21">
            <v>1</v>
          </cell>
          <cell r="CJ21">
            <v>1</v>
          </cell>
          <cell r="CK21">
            <v>1</v>
          </cell>
          <cell r="CL21">
            <v>1</v>
          </cell>
          <cell r="CM21">
            <v>1</v>
          </cell>
          <cell r="CN21">
            <v>1</v>
          </cell>
          <cell r="CO21">
            <v>1</v>
          </cell>
          <cell r="CP21">
            <v>1</v>
          </cell>
          <cell r="CQ21">
            <v>1</v>
          </cell>
          <cell r="CR21">
            <v>1</v>
          </cell>
          <cell r="CS21">
            <v>1</v>
          </cell>
          <cell r="CT21">
            <v>1</v>
          </cell>
          <cell r="CU21">
            <v>1</v>
          </cell>
          <cell r="CV21">
            <v>1</v>
          </cell>
          <cell r="CW21">
            <v>1</v>
          </cell>
          <cell r="CX21">
            <v>1</v>
          </cell>
          <cell r="CY21">
            <v>1</v>
          </cell>
          <cell r="CZ21">
            <v>1</v>
          </cell>
          <cell r="DA21">
            <v>1</v>
          </cell>
          <cell r="DB21">
            <v>1</v>
          </cell>
          <cell r="DC21">
            <v>1</v>
          </cell>
          <cell r="DD21">
            <v>1</v>
          </cell>
          <cell r="DE21">
            <v>1</v>
          </cell>
          <cell r="DF21">
            <v>1</v>
          </cell>
          <cell r="DG21">
            <v>1</v>
          </cell>
          <cell r="DH21">
            <v>1</v>
          </cell>
          <cell r="DI21">
            <v>1</v>
          </cell>
          <cell r="DJ21">
            <v>1</v>
          </cell>
          <cell r="DK21">
            <v>1</v>
          </cell>
          <cell r="DL21">
            <v>1</v>
          </cell>
          <cell r="DM21">
            <v>1</v>
          </cell>
          <cell r="DN21">
            <v>1</v>
          </cell>
          <cell r="DO21">
            <v>1</v>
          </cell>
          <cell r="DP21">
            <v>1</v>
          </cell>
          <cell r="DQ21">
            <v>1</v>
          </cell>
          <cell r="DR21">
            <v>1</v>
          </cell>
          <cell r="DS21">
            <v>1</v>
          </cell>
          <cell r="DT21">
            <v>1</v>
          </cell>
          <cell r="DU21">
            <v>1</v>
          </cell>
          <cell r="DV21">
            <v>1</v>
          </cell>
          <cell r="DW21">
            <v>1</v>
          </cell>
          <cell r="DX21">
            <v>1</v>
          </cell>
          <cell r="DY21">
            <v>1</v>
          </cell>
          <cell r="DZ21">
            <v>1</v>
          </cell>
          <cell r="EA21">
            <v>1</v>
          </cell>
          <cell r="EB21">
            <v>1</v>
          </cell>
          <cell r="EC21">
            <v>1</v>
          </cell>
          <cell r="ED21">
            <v>1</v>
          </cell>
          <cell r="EE21">
            <v>1</v>
          </cell>
          <cell r="EF21">
            <v>1</v>
          </cell>
          <cell r="EG21">
            <v>1</v>
          </cell>
          <cell r="EH21">
            <v>1</v>
          </cell>
          <cell r="EI21">
            <v>1</v>
          </cell>
          <cell r="EJ21">
            <v>1</v>
          </cell>
          <cell r="EK21">
            <v>1</v>
          </cell>
        </row>
        <row r="22">
          <cell r="D22" t="str">
            <v>Source 14</v>
          </cell>
          <cell r="V22">
            <v>1</v>
          </cell>
          <cell r="W22">
            <v>1</v>
          </cell>
          <cell r="X22">
            <v>1</v>
          </cell>
          <cell r="Y22">
            <v>1</v>
          </cell>
          <cell r="Z22">
            <v>1</v>
          </cell>
          <cell r="AA22">
            <v>1</v>
          </cell>
          <cell r="AB22">
            <v>1</v>
          </cell>
          <cell r="AC22">
            <v>1</v>
          </cell>
          <cell r="AD22">
            <v>1</v>
          </cell>
          <cell r="AE22">
            <v>1</v>
          </cell>
          <cell r="AF22">
            <v>1</v>
          </cell>
          <cell r="AG22">
            <v>1</v>
          </cell>
          <cell r="AH22">
            <v>1</v>
          </cell>
          <cell r="AI22">
            <v>1</v>
          </cell>
          <cell r="AJ22">
            <v>1</v>
          </cell>
          <cell r="AK22">
            <v>1</v>
          </cell>
          <cell r="AL22">
            <v>1</v>
          </cell>
          <cell r="AM22">
            <v>1</v>
          </cell>
          <cell r="AN22">
            <v>1</v>
          </cell>
          <cell r="AO22">
            <v>1</v>
          </cell>
          <cell r="AP22">
            <v>1</v>
          </cell>
          <cell r="AQ22">
            <v>1</v>
          </cell>
          <cell r="AR22">
            <v>1</v>
          </cell>
          <cell r="AS22">
            <v>1</v>
          </cell>
          <cell r="AT22">
            <v>1</v>
          </cell>
          <cell r="AU22">
            <v>1</v>
          </cell>
          <cell r="AV22">
            <v>1</v>
          </cell>
          <cell r="AW22">
            <v>1</v>
          </cell>
          <cell r="AX22">
            <v>1</v>
          </cell>
          <cell r="AY22">
            <v>1</v>
          </cell>
          <cell r="AZ22">
            <v>1</v>
          </cell>
          <cell r="BA22">
            <v>1</v>
          </cell>
          <cell r="BB22">
            <v>1</v>
          </cell>
          <cell r="BC22">
            <v>1</v>
          </cell>
          <cell r="BD22">
            <v>1</v>
          </cell>
          <cell r="BE22">
            <v>1</v>
          </cell>
          <cell r="BF22">
            <v>1</v>
          </cell>
          <cell r="BG22">
            <v>1</v>
          </cell>
          <cell r="BH22">
            <v>1</v>
          </cell>
          <cell r="BI22">
            <v>1</v>
          </cell>
          <cell r="BJ22">
            <v>1</v>
          </cell>
          <cell r="BK22">
            <v>1</v>
          </cell>
          <cell r="BL22">
            <v>1</v>
          </cell>
          <cell r="BM22">
            <v>1</v>
          </cell>
          <cell r="BN22">
            <v>1</v>
          </cell>
          <cell r="BO22">
            <v>1</v>
          </cell>
          <cell r="BP22">
            <v>1</v>
          </cell>
          <cell r="BQ22">
            <v>1</v>
          </cell>
          <cell r="BR22">
            <v>1</v>
          </cell>
          <cell r="BS22">
            <v>1</v>
          </cell>
          <cell r="BT22">
            <v>1</v>
          </cell>
          <cell r="BU22">
            <v>1</v>
          </cell>
          <cell r="BV22">
            <v>1</v>
          </cell>
          <cell r="BW22">
            <v>1</v>
          </cell>
          <cell r="BX22">
            <v>1</v>
          </cell>
          <cell r="BY22">
            <v>1</v>
          </cell>
          <cell r="BZ22">
            <v>1</v>
          </cell>
          <cell r="CA22">
            <v>1</v>
          </cell>
          <cell r="CB22">
            <v>1</v>
          </cell>
          <cell r="CC22">
            <v>1</v>
          </cell>
          <cell r="CD22">
            <v>1</v>
          </cell>
          <cell r="CE22">
            <v>1</v>
          </cell>
          <cell r="CF22">
            <v>1</v>
          </cell>
          <cell r="CG22">
            <v>1</v>
          </cell>
          <cell r="CH22">
            <v>1</v>
          </cell>
          <cell r="CI22">
            <v>1</v>
          </cell>
          <cell r="CJ22">
            <v>1</v>
          </cell>
          <cell r="CK22">
            <v>1</v>
          </cell>
          <cell r="CL22">
            <v>1</v>
          </cell>
          <cell r="CM22">
            <v>1</v>
          </cell>
          <cell r="CN22">
            <v>1</v>
          </cell>
          <cell r="CO22">
            <v>1</v>
          </cell>
          <cell r="CP22">
            <v>1</v>
          </cell>
          <cell r="CQ22">
            <v>1</v>
          </cell>
          <cell r="CR22">
            <v>1</v>
          </cell>
          <cell r="CS22">
            <v>1</v>
          </cell>
          <cell r="CT22">
            <v>1</v>
          </cell>
          <cell r="CU22">
            <v>1</v>
          </cell>
          <cell r="CV22">
            <v>1</v>
          </cell>
          <cell r="CW22">
            <v>1</v>
          </cell>
          <cell r="CX22">
            <v>1</v>
          </cell>
          <cell r="CY22">
            <v>1</v>
          </cell>
          <cell r="CZ22">
            <v>1</v>
          </cell>
          <cell r="DA22">
            <v>1</v>
          </cell>
          <cell r="DB22">
            <v>1</v>
          </cell>
          <cell r="DC22">
            <v>1</v>
          </cell>
          <cell r="DD22">
            <v>1</v>
          </cell>
          <cell r="DE22">
            <v>1</v>
          </cell>
          <cell r="DF22">
            <v>1</v>
          </cell>
          <cell r="DG22">
            <v>1</v>
          </cell>
          <cell r="DH22">
            <v>1</v>
          </cell>
          <cell r="DI22">
            <v>1</v>
          </cell>
          <cell r="DJ22">
            <v>1</v>
          </cell>
          <cell r="DK22">
            <v>1</v>
          </cell>
          <cell r="DL22">
            <v>1</v>
          </cell>
          <cell r="DM22">
            <v>1</v>
          </cell>
          <cell r="DN22">
            <v>1</v>
          </cell>
          <cell r="DO22">
            <v>1</v>
          </cell>
          <cell r="DP22">
            <v>1</v>
          </cell>
          <cell r="DQ22">
            <v>1</v>
          </cell>
          <cell r="DR22">
            <v>1</v>
          </cell>
          <cell r="DS22">
            <v>1</v>
          </cell>
          <cell r="DT22">
            <v>1</v>
          </cell>
          <cell r="DU22">
            <v>1</v>
          </cell>
          <cell r="DV22">
            <v>1</v>
          </cell>
          <cell r="DW22">
            <v>1</v>
          </cell>
          <cell r="DX22">
            <v>1</v>
          </cell>
          <cell r="DY22">
            <v>1</v>
          </cell>
          <cell r="DZ22">
            <v>1</v>
          </cell>
          <cell r="EA22">
            <v>1</v>
          </cell>
          <cell r="EB22">
            <v>1</v>
          </cell>
          <cell r="EC22">
            <v>1</v>
          </cell>
          <cell r="ED22">
            <v>1</v>
          </cell>
          <cell r="EE22">
            <v>1</v>
          </cell>
          <cell r="EF22">
            <v>1</v>
          </cell>
          <cell r="EG22">
            <v>1</v>
          </cell>
          <cell r="EH22">
            <v>1</v>
          </cell>
          <cell r="EI22">
            <v>1</v>
          </cell>
          <cell r="EJ22">
            <v>1</v>
          </cell>
          <cell r="EK22">
            <v>1</v>
          </cell>
        </row>
        <row r="23">
          <cell r="D23" t="str">
            <v>Source 15</v>
          </cell>
          <cell r="V23">
            <v>1</v>
          </cell>
          <cell r="W23">
            <v>1</v>
          </cell>
          <cell r="X23">
            <v>1</v>
          </cell>
          <cell r="Y23">
            <v>1</v>
          </cell>
          <cell r="Z23">
            <v>1</v>
          </cell>
          <cell r="AA23">
            <v>1</v>
          </cell>
          <cell r="AB23">
            <v>1</v>
          </cell>
          <cell r="AC23">
            <v>1</v>
          </cell>
          <cell r="AD23">
            <v>1</v>
          </cell>
          <cell r="AE23">
            <v>1</v>
          </cell>
          <cell r="AF23">
            <v>1</v>
          </cell>
          <cell r="AG23">
            <v>1</v>
          </cell>
          <cell r="AH23">
            <v>1</v>
          </cell>
          <cell r="AI23">
            <v>1</v>
          </cell>
          <cell r="AJ23">
            <v>1</v>
          </cell>
          <cell r="AK23">
            <v>1</v>
          </cell>
          <cell r="AL23">
            <v>1</v>
          </cell>
          <cell r="AM23">
            <v>1</v>
          </cell>
          <cell r="AN23">
            <v>1</v>
          </cell>
          <cell r="AO23">
            <v>1</v>
          </cell>
          <cell r="AP23">
            <v>1</v>
          </cell>
          <cell r="AQ23">
            <v>1</v>
          </cell>
          <cell r="AR23">
            <v>1</v>
          </cell>
          <cell r="AS23">
            <v>1</v>
          </cell>
          <cell r="AT23">
            <v>1</v>
          </cell>
          <cell r="AU23">
            <v>1</v>
          </cell>
          <cell r="AV23">
            <v>1</v>
          </cell>
          <cell r="AW23">
            <v>1</v>
          </cell>
          <cell r="AX23">
            <v>1</v>
          </cell>
          <cell r="AY23">
            <v>1</v>
          </cell>
          <cell r="AZ23">
            <v>1</v>
          </cell>
          <cell r="BA23">
            <v>1</v>
          </cell>
          <cell r="BB23">
            <v>1</v>
          </cell>
          <cell r="BC23">
            <v>1</v>
          </cell>
          <cell r="BD23">
            <v>1</v>
          </cell>
          <cell r="BE23">
            <v>1</v>
          </cell>
          <cell r="BF23">
            <v>1</v>
          </cell>
          <cell r="BG23">
            <v>1</v>
          </cell>
          <cell r="BH23">
            <v>1</v>
          </cell>
          <cell r="BI23">
            <v>1</v>
          </cell>
          <cell r="BJ23">
            <v>1</v>
          </cell>
          <cell r="BK23">
            <v>1</v>
          </cell>
          <cell r="BL23">
            <v>1</v>
          </cell>
          <cell r="BM23">
            <v>1</v>
          </cell>
          <cell r="BN23">
            <v>1</v>
          </cell>
          <cell r="BO23">
            <v>1</v>
          </cell>
          <cell r="BP23">
            <v>1</v>
          </cell>
          <cell r="BQ23">
            <v>1</v>
          </cell>
          <cell r="BR23">
            <v>1</v>
          </cell>
          <cell r="BS23">
            <v>1</v>
          </cell>
          <cell r="BT23">
            <v>1</v>
          </cell>
          <cell r="BU23">
            <v>1</v>
          </cell>
          <cell r="BV23">
            <v>1</v>
          </cell>
          <cell r="BW23">
            <v>1</v>
          </cell>
          <cell r="BX23">
            <v>1</v>
          </cell>
          <cell r="BY23">
            <v>1</v>
          </cell>
          <cell r="BZ23">
            <v>1</v>
          </cell>
          <cell r="CA23">
            <v>1</v>
          </cell>
          <cell r="CB23">
            <v>1</v>
          </cell>
          <cell r="CC23">
            <v>1</v>
          </cell>
          <cell r="CD23">
            <v>1</v>
          </cell>
          <cell r="CE23">
            <v>1</v>
          </cell>
          <cell r="CF23">
            <v>1</v>
          </cell>
          <cell r="CG23">
            <v>1</v>
          </cell>
          <cell r="CH23">
            <v>1</v>
          </cell>
          <cell r="CI23">
            <v>1</v>
          </cell>
          <cell r="CJ23">
            <v>1</v>
          </cell>
          <cell r="CK23">
            <v>1</v>
          </cell>
          <cell r="CL23">
            <v>1</v>
          </cell>
          <cell r="CM23">
            <v>1</v>
          </cell>
          <cell r="CN23">
            <v>1</v>
          </cell>
          <cell r="CO23">
            <v>1</v>
          </cell>
          <cell r="CP23">
            <v>1</v>
          </cell>
          <cell r="CQ23">
            <v>1</v>
          </cell>
          <cell r="CR23">
            <v>1</v>
          </cell>
          <cell r="CS23">
            <v>1</v>
          </cell>
          <cell r="CT23">
            <v>1</v>
          </cell>
          <cell r="CU23">
            <v>1</v>
          </cell>
          <cell r="CV23">
            <v>1</v>
          </cell>
          <cell r="CW23">
            <v>1</v>
          </cell>
          <cell r="CX23">
            <v>1</v>
          </cell>
          <cell r="CY23">
            <v>1</v>
          </cell>
          <cell r="CZ23">
            <v>1</v>
          </cell>
          <cell r="DA23">
            <v>1</v>
          </cell>
          <cell r="DB23">
            <v>1</v>
          </cell>
          <cell r="DC23">
            <v>1</v>
          </cell>
          <cell r="DD23">
            <v>1</v>
          </cell>
          <cell r="DE23">
            <v>1</v>
          </cell>
          <cell r="DF23">
            <v>1</v>
          </cell>
          <cell r="DG23">
            <v>1</v>
          </cell>
          <cell r="DH23">
            <v>1</v>
          </cell>
          <cell r="DI23">
            <v>1</v>
          </cell>
          <cell r="DJ23">
            <v>1</v>
          </cell>
          <cell r="DK23">
            <v>1</v>
          </cell>
          <cell r="DL23">
            <v>1</v>
          </cell>
          <cell r="DM23">
            <v>1</v>
          </cell>
          <cell r="DN23">
            <v>1</v>
          </cell>
          <cell r="DO23">
            <v>1</v>
          </cell>
          <cell r="DP23">
            <v>1</v>
          </cell>
          <cell r="DQ23">
            <v>1</v>
          </cell>
          <cell r="DR23">
            <v>1</v>
          </cell>
          <cell r="DS23">
            <v>1</v>
          </cell>
          <cell r="DT23">
            <v>1</v>
          </cell>
          <cell r="DU23">
            <v>1</v>
          </cell>
          <cell r="DV23">
            <v>1</v>
          </cell>
          <cell r="DW23">
            <v>1</v>
          </cell>
          <cell r="DX23">
            <v>1</v>
          </cell>
          <cell r="DY23">
            <v>1</v>
          </cell>
          <cell r="DZ23">
            <v>1</v>
          </cell>
          <cell r="EA23">
            <v>1</v>
          </cell>
          <cell r="EB23">
            <v>1</v>
          </cell>
          <cell r="EC23">
            <v>1</v>
          </cell>
          <cell r="ED23">
            <v>1</v>
          </cell>
          <cell r="EE23">
            <v>1</v>
          </cell>
          <cell r="EF23">
            <v>1</v>
          </cell>
          <cell r="EG23">
            <v>1</v>
          </cell>
          <cell r="EH23">
            <v>1</v>
          </cell>
          <cell r="EI23">
            <v>1</v>
          </cell>
          <cell r="EJ23">
            <v>1</v>
          </cell>
          <cell r="EK23">
            <v>1</v>
          </cell>
        </row>
        <row r="26">
          <cell r="D26" t="str">
            <v>CG-US</v>
          </cell>
        </row>
        <row r="27">
          <cell r="D27" t="str">
            <v>SUBCONTRACTOR</v>
          </cell>
        </row>
        <row r="28">
          <cell r="D28" t="str">
            <v>BPO-INDIAFA</v>
          </cell>
        </row>
        <row r="29">
          <cell r="D29" t="str">
            <v>FINANCING</v>
          </cell>
        </row>
        <row r="30">
          <cell r="D30" t="str">
            <v>TECHNOLOGY</v>
          </cell>
        </row>
        <row r="31">
          <cell r="D31" t="str">
            <v>US-TE</v>
          </cell>
        </row>
        <row r="32">
          <cell r="D32" t="str">
            <v>INDIA-TE</v>
          </cell>
        </row>
        <row r="33">
          <cell r="D33" t="str">
            <v>FX-HEDGING</v>
          </cell>
        </row>
        <row r="34">
          <cell r="D34" t="str">
            <v>TS Funding</v>
          </cell>
        </row>
        <row r="35">
          <cell r="D35" t="str">
            <v>Source 10</v>
          </cell>
        </row>
        <row r="36">
          <cell r="D36" t="str">
            <v>Source 11</v>
          </cell>
        </row>
        <row r="37">
          <cell r="D37" t="str">
            <v>Source 12</v>
          </cell>
        </row>
        <row r="38">
          <cell r="D38" t="str">
            <v>Source 13</v>
          </cell>
        </row>
        <row r="39">
          <cell r="D39" t="str">
            <v>Source 14</v>
          </cell>
        </row>
        <row r="40">
          <cell r="D40" t="str">
            <v>Source 15</v>
          </cell>
        </row>
        <row r="43">
          <cell r="D43" t="str">
            <v>CG-US</v>
          </cell>
        </row>
        <row r="44">
          <cell r="D44" t="str">
            <v>SUBCONTRACTOR</v>
          </cell>
        </row>
        <row r="45">
          <cell r="D45" t="str">
            <v>BPO-INDIAFA</v>
          </cell>
        </row>
        <row r="46">
          <cell r="D46" t="str">
            <v>FINANCING</v>
          </cell>
        </row>
        <row r="47">
          <cell r="D47" t="str">
            <v>TECHNOLOGY</v>
          </cell>
        </row>
        <row r="48">
          <cell r="D48" t="str">
            <v>US-TE</v>
          </cell>
        </row>
        <row r="49">
          <cell r="D49" t="str">
            <v>INDIA-TE</v>
          </cell>
        </row>
        <row r="50">
          <cell r="D50" t="str">
            <v>FX-HEDGING</v>
          </cell>
        </row>
        <row r="51">
          <cell r="D51" t="str">
            <v>TS Funding</v>
          </cell>
        </row>
        <row r="52">
          <cell r="D52" t="str">
            <v>Source 10</v>
          </cell>
        </row>
        <row r="53">
          <cell r="D53" t="str">
            <v>Source 11</v>
          </cell>
        </row>
        <row r="54">
          <cell r="D54" t="str">
            <v>Source 12</v>
          </cell>
        </row>
        <row r="55">
          <cell r="D55" t="str">
            <v>Source 13</v>
          </cell>
        </row>
        <row r="56">
          <cell r="D56" t="str">
            <v>Source 14</v>
          </cell>
        </row>
        <row r="57">
          <cell r="D57" t="str">
            <v>Source 15</v>
          </cell>
        </row>
        <row r="60">
          <cell r="D60" t="str">
            <v>CG-US</v>
          </cell>
        </row>
        <row r="61">
          <cell r="D61" t="str">
            <v>SUBCONTRACTOR</v>
          </cell>
        </row>
        <row r="62">
          <cell r="D62" t="str">
            <v>BPO-INDIAFA</v>
          </cell>
        </row>
        <row r="63">
          <cell r="D63" t="str">
            <v>FINANCING</v>
          </cell>
        </row>
        <row r="64">
          <cell r="D64" t="str">
            <v>TECHNOLOGY</v>
          </cell>
        </row>
        <row r="65">
          <cell r="D65" t="str">
            <v>US-TE</v>
          </cell>
        </row>
        <row r="66">
          <cell r="D66" t="str">
            <v>INDIA-TE</v>
          </cell>
        </row>
        <row r="67">
          <cell r="D67" t="str">
            <v>FX-HEDGING</v>
          </cell>
        </row>
        <row r="68">
          <cell r="D68" t="str">
            <v>TS Funding</v>
          </cell>
        </row>
        <row r="69">
          <cell r="D69" t="str">
            <v>Source 10</v>
          </cell>
        </row>
        <row r="70">
          <cell r="D70" t="str">
            <v>Source 11</v>
          </cell>
        </row>
        <row r="71">
          <cell r="D71" t="str">
            <v>Source 12</v>
          </cell>
        </row>
        <row r="72">
          <cell r="D72" t="str">
            <v>Source 13</v>
          </cell>
        </row>
        <row r="73">
          <cell r="D73" t="str">
            <v>Source 14</v>
          </cell>
        </row>
        <row r="74">
          <cell r="D74" t="str">
            <v>Source 15</v>
          </cell>
        </row>
        <row r="77">
          <cell r="D77" t="str">
            <v>CG-US</v>
          </cell>
        </row>
        <row r="78">
          <cell r="D78" t="str">
            <v>SUBCONTRACTOR</v>
          </cell>
        </row>
        <row r="79">
          <cell r="D79" t="str">
            <v>BPO-INDIAFA</v>
          </cell>
        </row>
        <row r="80">
          <cell r="D80" t="str">
            <v>FINANCING</v>
          </cell>
        </row>
        <row r="81">
          <cell r="D81" t="str">
            <v>TECHNOLOGY</v>
          </cell>
        </row>
        <row r="82">
          <cell r="D82" t="str">
            <v>US-TE</v>
          </cell>
        </row>
        <row r="83">
          <cell r="D83" t="str">
            <v>INDIA-TE</v>
          </cell>
        </row>
        <row r="84">
          <cell r="D84" t="str">
            <v>FX-HEDGING</v>
          </cell>
        </row>
        <row r="85">
          <cell r="D85" t="str">
            <v>TS Funding</v>
          </cell>
        </row>
        <row r="86">
          <cell r="D86" t="str">
            <v>Source 10</v>
          </cell>
        </row>
        <row r="87">
          <cell r="D87" t="str">
            <v>Source 11</v>
          </cell>
        </row>
        <row r="88">
          <cell r="D88" t="str">
            <v>Source 12</v>
          </cell>
        </row>
        <row r="89">
          <cell r="D89" t="str">
            <v>Source 13</v>
          </cell>
        </row>
        <row r="90">
          <cell r="D90" t="str">
            <v>Source 14</v>
          </cell>
        </row>
        <row r="91">
          <cell r="D91" t="str">
            <v>Source 15</v>
          </cell>
        </row>
        <row r="94">
          <cell r="D94" t="str">
            <v>CG-US</v>
          </cell>
        </row>
        <row r="95">
          <cell r="D95" t="str">
            <v>SUBCONTRACTOR</v>
          </cell>
        </row>
        <row r="96">
          <cell r="D96" t="str">
            <v>BPO-INDIAFA</v>
          </cell>
        </row>
        <row r="97">
          <cell r="D97" t="str">
            <v>FINANCING</v>
          </cell>
        </row>
        <row r="98">
          <cell r="D98" t="str">
            <v>TECHNOLOGY</v>
          </cell>
        </row>
        <row r="99">
          <cell r="D99" t="str">
            <v>US-TE</v>
          </cell>
        </row>
        <row r="100">
          <cell r="D100" t="str">
            <v>INDIA-TE</v>
          </cell>
        </row>
        <row r="101">
          <cell r="D101" t="str">
            <v>FX-HEDGING</v>
          </cell>
        </row>
        <row r="102">
          <cell r="D102" t="str">
            <v>TS Funding</v>
          </cell>
        </row>
        <row r="103">
          <cell r="D103" t="str">
            <v>Source 10</v>
          </cell>
        </row>
        <row r="104">
          <cell r="D104" t="str">
            <v>Source 11</v>
          </cell>
        </row>
        <row r="105">
          <cell r="D105" t="str">
            <v>Source 12</v>
          </cell>
        </row>
        <row r="106">
          <cell r="D106" t="str">
            <v>Source 13</v>
          </cell>
        </row>
        <row r="107">
          <cell r="D107" t="str">
            <v>Source 14</v>
          </cell>
        </row>
        <row r="108">
          <cell r="D108" t="str">
            <v>Source 15</v>
          </cell>
        </row>
        <row r="111">
          <cell r="D111" t="str">
            <v>CG-US</v>
          </cell>
        </row>
        <row r="112">
          <cell r="D112" t="str">
            <v>SUBCONTRACTOR</v>
          </cell>
        </row>
        <row r="113">
          <cell r="D113" t="str">
            <v>BPO-INDIAFA</v>
          </cell>
        </row>
        <row r="114">
          <cell r="D114" t="str">
            <v>FINANCING</v>
          </cell>
        </row>
        <row r="115">
          <cell r="D115" t="str">
            <v>TECHNOLOGY</v>
          </cell>
        </row>
        <row r="116">
          <cell r="D116" t="str">
            <v>US-TE</v>
          </cell>
        </row>
        <row r="117">
          <cell r="D117" t="str">
            <v>INDIA-TE</v>
          </cell>
        </row>
        <row r="118">
          <cell r="D118" t="str">
            <v>FX-HEDGING</v>
          </cell>
        </row>
        <row r="119">
          <cell r="D119" t="str">
            <v>TS Funding</v>
          </cell>
        </row>
        <row r="120">
          <cell r="D120" t="str">
            <v>Source 10</v>
          </cell>
        </row>
        <row r="121">
          <cell r="D121" t="str">
            <v>Source 11</v>
          </cell>
        </row>
        <row r="122">
          <cell r="D122" t="str">
            <v>Source 12</v>
          </cell>
        </row>
        <row r="123">
          <cell r="D123" t="str">
            <v>Source 13</v>
          </cell>
        </row>
        <row r="124">
          <cell r="D124" t="str">
            <v>Source 14</v>
          </cell>
        </row>
        <row r="125">
          <cell r="D125" t="str">
            <v>Source 15</v>
          </cell>
        </row>
        <row r="128">
          <cell r="D128" t="str">
            <v>CG-US</v>
          </cell>
        </row>
        <row r="129">
          <cell r="D129" t="str">
            <v>SUBCONTRACTOR</v>
          </cell>
        </row>
        <row r="130">
          <cell r="D130" t="str">
            <v>BPO-INDIAFA</v>
          </cell>
        </row>
        <row r="131">
          <cell r="D131" t="str">
            <v>FINANCING</v>
          </cell>
        </row>
        <row r="132">
          <cell r="D132" t="str">
            <v>TECHNOLOGY</v>
          </cell>
        </row>
        <row r="133">
          <cell r="D133" t="str">
            <v>US-TE</v>
          </cell>
        </row>
        <row r="134">
          <cell r="D134" t="str">
            <v>INDIA-TE</v>
          </cell>
        </row>
        <row r="135">
          <cell r="D135" t="str">
            <v>FX-HEDGING</v>
          </cell>
        </row>
        <row r="136">
          <cell r="D136" t="str">
            <v>TS Funding</v>
          </cell>
        </row>
        <row r="137">
          <cell r="D137" t="str">
            <v>Source 10</v>
          </cell>
        </row>
        <row r="138">
          <cell r="D138" t="str">
            <v>Source 11</v>
          </cell>
        </row>
        <row r="139">
          <cell r="D139" t="str">
            <v>Source 12</v>
          </cell>
        </row>
        <row r="140">
          <cell r="D140" t="str">
            <v>Source 13</v>
          </cell>
        </row>
        <row r="141">
          <cell r="D141" t="str">
            <v>Source 14</v>
          </cell>
        </row>
        <row r="142">
          <cell r="D142" t="str">
            <v>Source 15</v>
          </cell>
        </row>
        <row r="145">
          <cell r="D145" t="str">
            <v>CG-US</v>
          </cell>
        </row>
        <row r="146">
          <cell r="D146" t="str">
            <v>SUBCONTRACTOR</v>
          </cell>
        </row>
        <row r="147">
          <cell r="D147" t="str">
            <v>BPO-INDIAFA</v>
          </cell>
        </row>
        <row r="148">
          <cell r="D148" t="str">
            <v>FINANCING</v>
          </cell>
        </row>
        <row r="149">
          <cell r="D149" t="str">
            <v>TECHNOLOGY</v>
          </cell>
        </row>
        <row r="150">
          <cell r="D150" t="str">
            <v>US-TE</v>
          </cell>
        </row>
        <row r="151">
          <cell r="D151" t="str">
            <v>INDIA-TE</v>
          </cell>
        </row>
        <row r="152">
          <cell r="D152" t="str">
            <v>FX-HEDGING</v>
          </cell>
        </row>
        <row r="153">
          <cell r="D153" t="str">
            <v>TS Funding</v>
          </cell>
        </row>
        <row r="154">
          <cell r="D154" t="str">
            <v>Source 10</v>
          </cell>
        </row>
        <row r="155">
          <cell r="D155" t="str">
            <v>Source 11</v>
          </cell>
        </row>
        <row r="156">
          <cell r="D156" t="str">
            <v>Source 12</v>
          </cell>
        </row>
        <row r="157">
          <cell r="D157" t="str">
            <v>Source 13</v>
          </cell>
        </row>
        <row r="158">
          <cell r="D158" t="str">
            <v>Source 14</v>
          </cell>
        </row>
        <row r="159">
          <cell r="D159" t="str">
            <v>Source 15</v>
          </cell>
        </row>
        <row r="162">
          <cell r="D162" t="str">
            <v>CG-US</v>
          </cell>
        </row>
        <row r="163">
          <cell r="D163" t="str">
            <v>SUBCONTRACTOR</v>
          </cell>
        </row>
        <row r="164">
          <cell r="D164" t="str">
            <v>BPO-INDIAFA</v>
          </cell>
        </row>
        <row r="165">
          <cell r="D165" t="str">
            <v>FINANCING</v>
          </cell>
        </row>
        <row r="166">
          <cell r="D166" t="str">
            <v>TECHNOLOGY</v>
          </cell>
        </row>
        <row r="167">
          <cell r="D167" t="str">
            <v>US-TE</v>
          </cell>
        </row>
        <row r="168">
          <cell r="D168" t="str">
            <v>INDIA-TE</v>
          </cell>
        </row>
        <row r="169">
          <cell r="D169" t="str">
            <v>FX-HEDGING</v>
          </cell>
        </row>
        <row r="170">
          <cell r="D170" t="str">
            <v>TS Funding</v>
          </cell>
        </row>
        <row r="171">
          <cell r="D171" t="str">
            <v>Source 10</v>
          </cell>
        </row>
        <row r="172">
          <cell r="D172" t="str">
            <v>Source 11</v>
          </cell>
        </row>
        <row r="173">
          <cell r="D173" t="str">
            <v>Source 12</v>
          </cell>
        </row>
        <row r="174">
          <cell r="D174" t="str">
            <v>Source 13</v>
          </cell>
        </row>
        <row r="175">
          <cell r="D175" t="str">
            <v>Source 14</v>
          </cell>
        </row>
        <row r="176">
          <cell r="D176" t="str">
            <v>Source 15</v>
          </cell>
        </row>
        <row r="179">
          <cell r="D179" t="str">
            <v>CG-US</v>
          </cell>
        </row>
        <row r="180">
          <cell r="D180" t="str">
            <v>SUBCONTRACTOR</v>
          </cell>
        </row>
        <row r="181">
          <cell r="D181" t="str">
            <v>BPO-INDIAFA</v>
          </cell>
        </row>
        <row r="182">
          <cell r="D182" t="str">
            <v>FINANCING</v>
          </cell>
        </row>
        <row r="183">
          <cell r="D183" t="str">
            <v>TECHNOLOGY</v>
          </cell>
        </row>
        <row r="184">
          <cell r="D184" t="str">
            <v>US-TE</v>
          </cell>
        </row>
        <row r="185">
          <cell r="D185" t="str">
            <v>INDIA-TE</v>
          </cell>
        </row>
        <row r="186">
          <cell r="D186" t="str">
            <v>FX-HEDGING</v>
          </cell>
        </row>
        <row r="187">
          <cell r="D187" t="str">
            <v>TS Funding</v>
          </cell>
        </row>
        <row r="188">
          <cell r="D188" t="str">
            <v>Source 10</v>
          </cell>
        </row>
        <row r="189">
          <cell r="D189" t="str">
            <v>Source 11</v>
          </cell>
        </row>
        <row r="190">
          <cell r="D190" t="str">
            <v>Source 12</v>
          </cell>
        </row>
        <row r="191">
          <cell r="D191" t="str">
            <v>Source 13</v>
          </cell>
        </row>
        <row r="192">
          <cell r="D192" t="str">
            <v>Source 14</v>
          </cell>
        </row>
        <row r="193">
          <cell r="D193" t="str">
            <v>Source 15</v>
          </cell>
        </row>
        <row r="196">
          <cell r="D196" t="str">
            <v>CG-US</v>
          </cell>
        </row>
        <row r="197">
          <cell r="D197" t="str">
            <v>SUBCONTRACTOR</v>
          </cell>
        </row>
        <row r="198">
          <cell r="D198" t="str">
            <v>BPO-INDIAFA</v>
          </cell>
        </row>
        <row r="199">
          <cell r="D199" t="str">
            <v>FINANCING</v>
          </cell>
        </row>
        <row r="200">
          <cell r="D200" t="str">
            <v>TECHNOLOGY</v>
          </cell>
        </row>
        <row r="201">
          <cell r="D201" t="str">
            <v>US-TE</v>
          </cell>
        </row>
        <row r="202">
          <cell r="D202" t="str">
            <v>INDIA-TE</v>
          </cell>
        </row>
        <row r="203">
          <cell r="D203" t="str">
            <v>FX-HEDGING</v>
          </cell>
        </row>
        <row r="204">
          <cell r="D204" t="str">
            <v>TS Funding</v>
          </cell>
        </row>
        <row r="205">
          <cell r="D205" t="str">
            <v>Source 10</v>
          </cell>
        </row>
        <row r="206">
          <cell r="D206" t="str">
            <v>Source 11</v>
          </cell>
        </row>
        <row r="207">
          <cell r="D207" t="str">
            <v>Source 12</v>
          </cell>
        </row>
        <row r="208">
          <cell r="D208" t="str">
            <v>Source 13</v>
          </cell>
        </row>
        <row r="209">
          <cell r="D209" t="str">
            <v>Source 14</v>
          </cell>
        </row>
        <row r="210">
          <cell r="D210" t="str">
            <v>Source 15</v>
          </cell>
        </row>
        <row r="213">
          <cell r="D213" t="str">
            <v>CG-US</v>
          </cell>
        </row>
        <row r="214">
          <cell r="D214" t="str">
            <v>SUBCONTRACTOR</v>
          </cell>
        </row>
        <row r="215">
          <cell r="D215" t="str">
            <v>BPO-INDIAFA</v>
          </cell>
        </row>
        <row r="216">
          <cell r="D216" t="str">
            <v>FINANCING</v>
          </cell>
        </row>
        <row r="217">
          <cell r="D217" t="str">
            <v>TECHNOLOGY</v>
          </cell>
        </row>
        <row r="218">
          <cell r="D218" t="str">
            <v>US-TE</v>
          </cell>
        </row>
        <row r="219">
          <cell r="D219" t="str">
            <v>INDIA-TE</v>
          </cell>
        </row>
        <row r="220">
          <cell r="D220" t="str">
            <v>FX-HEDGING</v>
          </cell>
        </row>
        <row r="221">
          <cell r="D221" t="str">
            <v>TS Funding</v>
          </cell>
        </row>
        <row r="222">
          <cell r="D222" t="str">
            <v>Source 10</v>
          </cell>
        </row>
        <row r="223">
          <cell r="D223" t="str">
            <v>Source 11</v>
          </cell>
        </row>
        <row r="224">
          <cell r="D224" t="str">
            <v>Source 12</v>
          </cell>
        </row>
        <row r="225">
          <cell r="D225" t="str">
            <v>Source 13</v>
          </cell>
        </row>
        <row r="226">
          <cell r="D226" t="str">
            <v>Source 14</v>
          </cell>
        </row>
        <row r="227">
          <cell r="D227" t="str">
            <v>Source 15</v>
          </cell>
        </row>
        <row r="230">
          <cell r="D230" t="str">
            <v>CG-US</v>
          </cell>
        </row>
        <row r="231">
          <cell r="D231" t="str">
            <v>SUBCONTRACTOR</v>
          </cell>
        </row>
        <row r="232">
          <cell r="D232" t="str">
            <v>BPO-INDIAFA</v>
          </cell>
        </row>
        <row r="233">
          <cell r="D233" t="str">
            <v>FINANCING</v>
          </cell>
        </row>
        <row r="234">
          <cell r="D234" t="str">
            <v>TECHNOLOGY</v>
          </cell>
        </row>
        <row r="235">
          <cell r="D235" t="str">
            <v>US-TE</v>
          </cell>
        </row>
        <row r="236">
          <cell r="D236" t="str">
            <v>INDIA-TE</v>
          </cell>
        </row>
        <row r="237">
          <cell r="D237" t="str">
            <v>FX-HEDGING</v>
          </cell>
        </row>
        <row r="238">
          <cell r="D238" t="str">
            <v>TS Funding</v>
          </cell>
        </row>
        <row r="239">
          <cell r="D239" t="str">
            <v>Source 10</v>
          </cell>
        </row>
        <row r="240">
          <cell r="D240" t="str">
            <v>Source 11</v>
          </cell>
        </row>
        <row r="241">
          <cell r="D241" t="str">
            <v>Source 12</v>
          </cell>
        </row>
        <row r="242">
          <cell r="D242" t="str">
            <v>Source 13</v>
          </cell>
        </row>
        <row r="243">
          <cell r="D243" t="str">
            <v>Source 14</v>
          </cell>
        </row>
        <row r="244">
          <cell r="D244" t="str">
            <v>Source 15</v>
          </cell>
        </row>
        <row r="247">
          <cell r="D247" t="str">
            <v>CG-US</v>
          </cell>
        </row>
        <row r="248">
          <cell r="D248" t="str">
            <v>SUBCONTRACTOR</v>
          </cell>
        </row>
        <row r="249">
          <cell r="D249" t="str">
            <v>BPO-INDIAFA</v>
          </cell>
        </row>
        <row r="250">
          <cell r="D250" t="str">
            <v>FINANCING</v>
          </cell>
        </row>
        <row r="251">
          <cell r="D251" t="str">
            <v>TECHNOLOGY</v>
          </cell>
        </row>
        <row r="252">
          <cell r="D252" t="str">
            <v>US-TE</v>
          </cell>
        </row>
        <row r="253">
          <cell r="D253" t="str">
            <v>INDIA-TE</v>
          </cell>
        </row>
        <row r="254">
          <cell r="D254" t="str">
            <v>FX-HEDGING</v>
          </cell>
        </row>
        <row r="255">
          <cell r="D255" t="str">
            <v>TS Funding</v>
          </cell>
        </row>
        <row r="256">
          <cell r="D256" t="str">
            <v>Source 10</v>
          </cell>
        </row>
        <row r="257">
          <cell r="D257" t="str">
            <v>Source 11</v>
          </cell>
        </row>
        <row r="258">
          <cell r="D258" t="str">
            <v>Source 12</v>
          </cell>
        </row>
        <row r="259">
          <cell r="D259" t="str">
            <v>Source 13</v>
          </cell>
        </row>
        <row r="260">
          <cell r="D260" t="str">
            <v>Source 14</v>
          </cell>
        </row>
        <row r="261">
          <cell r="D261" t="str">
            <v>Source 15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33">
          <cell r="E33">
            <v>4.2199098679929346E-2</v>
          </cell>
        </row>
      </sheetData>
      <sheetData sheetId="21"/>
      <sheetData sheetId="22"/>
      <sheetData sheetId="23"/>
      <sheetData sheetId="24"/>
      <sheetData sheetId="25"/>
      <sheetData sheetId="26">
        <row r="7">
          <cell r="E7" t="str">
            <v>Cott</v>
          </cell>
        </row>
      </sheetData>
      <sheetData sheetId="27">
        <row r="7">
          <cell r="E7" t="str">
            <v>Cott</v>
          </cell>
          <cell r="H7" t="str">
            <v>Contract-Year</v>
          </cell>
        </row>
        <row r="8">
          <cell r="E8" t="str">
            <v>BPO</v>
          </cell>
          <cell r="J8">
            <v>40543</v>
          </cell>
        </row>
        <row r="9">
          <cell r="J9">
            <v>42735</v>
          </cell>
        </row>
        <row r="10">
          <cell r="E10">
            <v>7</v>
          </cell>
        </row>
        <row r="11">
          <cell r="E11">
            <v>40179</v>
          </cell>
        </row>
        <row r="15">
          <cell r="E15" t="str">
            <v>USD</v>
          </cell>
        </row>
        <row r="34">
          <cell r="E34" t="str">
            <v>CROSSFUNCTIONAL</v>
          </cell>
          <cell r="H34" t="str">
            <v>CG-US</v>
          </cell>
        </row>
        <row r="35">
          <cell r="E35" t="str">
            <v>OTC-OTC</v>
          </cell>
          <cell r="H35" t="str">
            <v>SUBCONTRACTOR</v>
          </cell>
        </row>
        <row r="36">
          <cell r="E36" t="str">
            <v>P2P-AP</v>
          </cell>
          <cell r="H36" t="str">
            <v>BPO-INDIAFA</v>
          </cell>
        </row>
        <row r="37">
          <cell r="E37" t="str">
            <v>RTR-GL</v>
          </cell>
          <cell r="H37" t="str">
            <v>FINANCING</v>
          </cell>
        </row>
        <row r="38">
          <cell r="E38" t="str">
            <v>PROGRAMMGMT</v>
          </cell>
          <cell r="H38" t="str">
            <v>TECHNOLOGY</v>
          </cell>
        </row>
        <row r="39">
          <cell r="E39" t="str">
            <v>PROCUREMENT</v>
          </cell>
          <cell r="H39" t="str">
            <v>US-TE</v>
          </cell>
        </row>
        <row r="40">
          <cell r="E40" t="str">
            <v>FINANCING</v>
          </cell>
          <cell r="H40" t="str">
            <v>INDIA-TE</v>
          </cell>
        </row>
        <row r="41">
          <cell r="E41" t="str">
            <v>TRANSITION-IT</v>
          </cell>
          <cell r="H41" t="str">
            <v>FX-HEDGING</v>
          </cell>
        </row>
        <row r="42">
          <cell r="E42" t="str">
            <v>RUN-IT</v>
          </cell>
          <cell r="H42" t="str">
            <v>TS Funding</v>
          </cell>
        </row>
        <row r="43">
          <cell r="E43" t="str">
            <v>SUPPLYCHAIN</v>
          </cell>
          <cell r="H43" t="str">
            <v>Source 10</v>
          </cell>
        </row>
        <row r="44">
          <cell r="E44" t="str">
            <v>FX-HEDGING</v>
          </cell>
          <cell r="H44" t="str">
            <v>Source 11</v>
          </cell>
        </row>
        <row r="45">
          <cell r="E45" t="str">
            <v>INDIA-COLA-FEE</v>
          </cell>
          <cell r="H45" t="str">
            <v>Source 12</v>
          </cell>
        </row>
        <row r="46">
          <cell r="E46" t="str">
            <v>US-COLA-FEE</v>
          </cell>
          <cell r="H46" t="str">
            <v>Source 13</v>
          </cell>
        </row>
        <row r="47">
          <cell r="E47" t="str">
            <v>MSA Price</v>
          </cell>
          <cell r="H47" t="str">
            <v>Source 14</v>
          </cell>
        </row>
        <row r="48">
          <cell r="E48" t="str">
            <v>Tower 15</v>
          </cell>
          <cell r="H48" t="str">
            <v>Source 15</v>
          </cell>
        </row>
        <row r="51">
          <cell r="E51" t="str">
            <v>FINANCING</v>
          </cell>
        </row>
        <row r="52">
          <cell r="E52" t="str">
            <v>TRANSITION</v>
          </cell>
        </row>
        <row r="53">
          <cell r="E53" t="str">
            <v>RUN</v>
          </cell>
        </row>
        <row r="54">
          <cell r="E54" t="str">
            <v>FX-HEDGING</v>
          </cell>
        </row>
        <row r="55">
          <cell r="E55" t="str">
            <v>Service Line 5</v>
          </cell>
        </row>
        <row r="56">
          <cell r="E56" t="str">
            <v>Service Line 6</v>
          </cell>
        </row>
        <row r="57">
          <cell r="E57" t="str">
            <v>Service Line 7</v>
          </cell>
        </row>
        <row r="58">
          <cell r="E58" t="str">
            <v>Service Line 8</v>
          </cell>
        </row>
        <row r="59">
          <cell r="E59" t="str">
            <v>Service Line 9</v>
          </cell>
        </row>
        <row r="60">
          <cell r="E60" t="str">
            <v>Service Line 10</v>
          </cell>
        </row>
        <row r="61">
          <cell r="E61" t="str">
            <v>Service Line 11</v>
          </cell>
        </row>
        <row r="62">
          <cell r="E62" t="str">
            <v>Service Line 12</v>
          </cell>
        </row>
        <row r="63">
          <cell r="E63" t="str">
            <v>Service Line 13</v>
          </cell>
        </row>
        <row r="64">
          <cell r="E64" t="str">
            <v>Service Line 14</v>
          </cell>
        </row>
        <row r="65">
          <cell r="E65" t="str">
            <v>Service Line 15</v>
          </cell>
        </row>
        <row r="68">
          <cell r="E68" t="str">
            <v>TRAVEL</v>
          </cell>
          <cell r="F68" t="str">
            <v>DOCUMENTMGMT</v>
          </cell>
        </row>
        <row r="69">
          <cell r="E69" t="str">
            <v>TECHNOLOGY-STAFF</v>
          </cell>
          <cell r="F69" t="str">
            <v>NETWORKANDTELEPHONYENABLEMENT</v>
          </cell>
        </row>
        <row r="70">
          <cell r="E70" t="str">
            <v>TECHNOLOGY-HWSWNETWORK</v>
          </cell>
          <cell r="F70" t="str">
            <v>SECURITYANDCOMPLIANCEENABLEMENT</v>
          </cell>
        </row>
        <row r="71">
          <cell r="F71" t="str">
            <v>TRANSITIONTOOLS</v>
          </cell>
        </row>
        <row r="72">
          <cell r="F72" t="str">
            <v>BPOPENENABLEMENT</v>
          </cell>
        </row>
        <row r="111">
          <cell r="E111">
            <v>40544</v>
          </cell>
        </row>
        <row r="113">
          <cell r="D113" t="str">
            <v>CG-US</v>
          </cell>
        </row>
        <row r="114">
          <cell r="D114" t="str">
            <v>SUBCONTRACTOR</v>
          </cell>
        </row>
        <row r="115">
          <cell r="D115" t="str">
            <v>BPO-INDIAFA</v>
          </cell>
        </row>
        <row r="116">
          <cell r="D116" t="str">
            <v>FINANCING</v>
          </cell>
        </row>
        <row r="117">
          <cell r="D117" t="str">
            <v>TECHNOLOGY</v>
          </cell>
        </row>
        <row r="118">
          <cell r="D118" t="str">
            <v>US-TE</v>
          </cell>
        </row>
        <row r="119">
          <cell r="D119" t="str">
            <v>INDIA-TE</v>
          </cell>
        </row>
        <row r="120">
          <cell r="D120" t="str">
            <v>FX-HEDGING</v>
          </cell>
        </row>
        <row r="121">
          <cell r="D121" t="str">
            <v>TS Funding</v>
          </cell>
        </row>
        <row r="122">
          <cell r="D122" t="str">
            <v>Source 10</v>
          </cell>
        </row>
        <row r="123">
          <cell r="D123" t="str">
            <v>Source 11</v>
          </cell>
        </row>
        <row r="124">
          <cell r="D124" t="str">
            <v>Source 12</v>
          </cell>
        </row>
        <row r="125">
          <cell r="D125" t="str">
            <v>Source 13</v>
          </cell>
        </row>
        <row r="126">
          <cell r="D126" t="str">
            <v>Source 14</v>
          </cell>
        </row>
        <row r="127">
          <cell r="D127" t="str">
            <v>Source 15</v>
          </cell>
        </row>
        <row r="164">
          <cell r="D164" t="str">
            <v>CG-US</v>
          </cell>
          <cell r="E164">
            <v>4.3999999999999997E-2</v>
          </cell>
        </row>
        <row r="165">
          <cell r="D165" t="str">
            <v>SUBCONTRACTOR</v>
          </cell>
          <cell r="E165">
            <v>4.3999999999999997E-2</v>
          </cell>
        </row>
        <row r="166">
          <cell r="D166" t="str">
            <v>BPO-INDIAFA</v>
          </cell>
          <cell r="E166">
            <v>4.3999999999999997E-2</v>
          </cell>
        </row>
        <row r="167">
          <cell r="D167" t="str">
            <v>FINANCING</v>
          </cell>
          <cell r="E167">
            <v>0</v>
          </cell>
        </row>
        <row r="168">
          <cell r="D168" t="str">
            <v>TECHNOLOGY</v>
          </cell>
          <cell r="E168">
            <v>4.3999999999999997E-2</v>
          </cell>
        </row>
        <row r="169">
          <cell r="D169" t="str">
            <v>US-TE</v>
          </cell>
          <cell r="E169">
            <v>4.3999999999999997E-2</v>
          </cell>
        </row>
        <row r="170">
          <cell r="D170" t="str">
            <v>INDIA-TE</v>
          </cell>
          <cell r="E170">
            <v>4.3999999999999997E-2</v>
          </cell>
        </row>
        <row r="171">
          <cell r="D171" t="str">
            <v>FX-HEDGING</v>
          </cell>
          <cell r="E171">
            <v>0</v>
          </cell>
        </row>
        <row r="172">
          <cell r="D172" t="str">
            <v>TS Funding</v>
          </cell>
          <cell r="E172">
            <v>0</v>
          </cell>
        </row>
        <row r="173">
          <cell r="D173" t="str">
            <v>Source 10</v>
          </cell>
          <cell r="E173">
            <v>0</v>
          </cell>
        </row>
        <row r="174">
          <cell r="D174" t="str">
            <v>Source 11</v>
          </cell>
          <cell r="E174">
            <v>0</v>
          </cell>
        </row>
        <row r="175">
          <cell r="D175" t="str">
            <v>Source 12</v>
          </cell>
          <cell r="E175">
            <v>0</v>
          </cell>
        </row>
        <row r="176">
          <cell r="D176" t="str">
            <v>Source 13</v>
          </cell>
          <cell r="E176">
            <v>0</v>
          </cell>
        </row>
        <row r="177">
          <cell r="D177" t="str">
            <v>Source 14</v>
          </cell>
          <cell r="E177">
            <v>0</v>
          </cell>
        </row>
        <row r="178">
          <cell r="D178" t="str">
            <v>Source 15</v>
          </cell>
          <cell r="E178">
            <v>0</v>
          </cell>
        </row>
        <row r="182">
          <cell r="E182">
            <v>1</v>
          </cell>
        </row>
        <row r="183">
          <cell r="E183">
            <v>0</v>
          </cell>
        </row>
        <row r="186">
          <cell r="E186">
            <v>0.12</v>
          </cell>
        </row>
        <row r="188">
          <cell r="E188">
            <v>0</v>
          </cell>
        </row>
        <row r="192">
          <cell r="E192">
            <v>0</v>
          </cell>
        </row>
        <row r="194">
          <cell r="E194">
            <v>30</v>
          </cell>
        </row>
        <row r="195">
          <cell r="E195">
            <v>30</v>
          </cell>
        </row>
        <row r="197">
          <cell r="E197">
            <v>0.12</v>
          </cell>
        </row>
      </sheetData>
      <sheetData sheetId="28">
        <row r="9">
          <cell r="I9">
            <v>0</v>
          </cell>
        </row>
      </sheetData>
      <sheetData sheetId="29">
        <row r="9">
          <cell r="I9">
            <v>0</v>
          </cell>
          <cell r="J9">
            <v>0</v>
          </cell>
          <cell r="K9">
            <v>0</v>
          </cell>
        </row>
        <row r="10">
          <cell r="I10">
            <v>0</v>
          </cell>
          <cell r="J10">
            <v>0</v>
          </cell>
          <cell r="K10">
            <v>0</v>
          </cell>
        </row>
        <row r="11">
          <cell r="I11">
            <v>0</v>
          </cell>
          <cell r="J11">
            <v>0</v>
          </cell>
          <cell r="K11">
            <v>0</v>
          </cell>
        </row>
        <row r="12">
          <cell r="C12" t="str">
            <v>FX-HEDGING</v>
          </cell>
          <cell r="D12" t="str">
            <v>FX-HEDGING</v>
          </cell>
          <cell r="H12" t="str">
            <v>FX-HEDGING</v>
          </cell>
          <cell r="I12">
            <v>0</v>
          </cell>
          <cell r="J12" t="str">
            <v>Onshore</v>
          </cell>
          <cell r="K12" t="str">
            <v>Internal</v>
          </cell>
        </row>
        <row r="13">
          <cell r="I13">
            <v>0</v>
          </cell>
          <cell r="J13">
            <v>0</v>
          </cell>
          <cell r="K13">
            <v>0</v>
          </cell>
        </row>
        <row r="14">
          <cell r="I14">
            <v>0</v>
          </cell>
          <cell r="J14">
            <v>0</v>
          </cell>
          <cell r="K14">
            <v>0</v>
          </cell>
        </row>
        <row r="15">
          <cell r="C15" t="str">
            <v>RUN</v>
          </cell>
          <cell r="D15" t="str">
            <v>INDIA-COLA-FEE</v>
          </cell>
          <cell r="H15" t="str">
            <v>BPO-INDIAFA</v>
          </cell>
          <cell r="I15">
            <v>0</v>
          </cell>
          <cell r="J15" t="str">
            <v>Offshore</v>
          </cell>
          <cell r="K15" t="str">
            <v>Internal</v>
          </cell>
        </row>
        <row r="16">
          <cell r="C16" t="str">
            <v>RUN</v>
          </cell>
          <cell r="D16" t="str">
            <v>US-COLA-FEE</v>
          </cell>
          <cell r="H16" t="str">
            <v>CG-US</v>
          </cell>
          <cell r="I16">
            <v>0</v>
          </cell>
          <cell r="J16" t="str">
            <v>Onshore</v>
          </cell>
          <cell r="K16" t="str">
            <v>Internal</v>
          </cell>
        </row>
        <row r="17">
          <cell r="C17" t="str">
            <v>RUN</v>
          </cell>
          <cell r="D17" t="str">
            <v>INDIA-COLA-FEE</v>
          </cell>
          <cell r="H17" t="str">
            <v>BPO-INDIAFA</v>
          </cell>
          <cell r="I17">
            <v>0</v>
          </cell>
          <cell r="J17" t="str">
            <v>Offshore</v>
          </cell>
          <cell r="K17" t="str">
            <v>Internal</v>
          </cell>
        </row>
        <row r="18">
          <cell r="C18" t="str">
            <v>RUN</v>
          </cell>
          <cell r="D18" t="str">
            <v>US-COLA-FEE</v>
          </cell>
          <cell r="H18" t="str">
            <v>CG-US</v>
          </cell>
          <cell r="I18">
            <v>0</v>
          </cell>
          <cell r="J18" t="str">
            <v>Onshore</v>
          </cell>
          <cell r="K18" t="str">
            <v>Internal</v>
          </cell>
        </row>
        <row r="19">
          <cell r="I19">
            <v>0</v>
          </cell>
          <cell r="J19">
            <v>0</v>
          </cell>
          <cell r="K19">
            <v>0</v>
          </cell>
        </row>
        <row r="20">
          <cell r="C20" t="str">
            <v>TRANSITION</v>
          </cell>
          <cell r="D20" t="str">
            <v>FINANCING</v>
          </cell>
          <cell r="H20" t="str">
            <v>FINANCING</v>
          </cell>
          <cell r="I20">
            <v>0</v>
          </cell>
          <cell r="J20" t="str">
            <v>Onshore</v>
          </cell>
          <cell r="K20" t="str">
            <v>Internal</v>
          </cell>
        </row>
        <row r="21">
          <cell r="C21" t="str">
            <v>TRANSITION</v>
          </cell>
          <cell r="D21" t="str">
            <v>FINANCING</v>
          </cell>
          <cell r="H21" t="str">
            <v>FINANCING</v>
          </cell>
          <cell r="I21">
            <v>0</v>
          </cell>
          <cell r="J21" t="str">
            <v>Onshore</v>
          </cell>
          <cell r="K21" t="str">
            <v>Internal</v>
          </cell>
        </row>
        <row r="22">
          <cell r="C22" t="str">
            <v>TRANSITION</v>
          </cell>
          <cell r="D22" t="str">
            <v>FINANCING</v>
          </cell>
          <cell r="H22" t="str">
            <v>FINANCING</v>
          </cell>
          <cell r="I22">
            <v>0</v>
          </cell>
          <cell r="J22" t="str">
            <v>Onshore</v>
          </cell>
          <cell r="K22" t="str">
            <v>Internal</v>
          </cell>
        </row>
        <row r="23">
          <cell r="C23" t="str">
            <v>TRANSITION</v>
          </cell>
          <cell r="D23" t="str">
            <v>FINANCING</v>
          </cell>
          <cell r="H23" t="str">
            <v>FINANCING</v>
          </cell>
          <cell r="I23">
            <v>0</v>
          </cell>
          <cell r="J23" t="str">
            <v>Onshore</v>
          </cell>
          <cell r="K23" t="str">
            <v>Internal</v>
          </cell>
        </row>
        <row r="24">
          <cell r="I24">
            <v>0</v>
          </cell>
          <cell r="J24">
            <v>0</v>
          </cell>
          <cell r="K24">
            <v>0</v>
          </cell>
        </row>
        <row r="25">
          <cell r="I25">
            <v>0</v>
          </cell>
          <cell r="J25">
            <v>0</v>
          </cell>
          <cell r="K25">
            <v>0</v>
          </cell>
        </row>
        <row r="26">
          <cell r="C26" t="str">
            <v>RUN</v>
          </cell>
          <cell r="D26" t="str">
            <v>MSA Price</v>
          </cell>
          <cell r="H26" t="str">
            <v>TS Funding</v>
          </cell>
          <cell r="I26">
            <v>0</v>
          </cell>
          <cell r="J26" t="str">
            <v>Offshore</v>
          </cell>
          <cell r="K26" t="str">
            <v>Internal</v>
          </cell>
        </row>
        <row r="27">
          <cell r="I27">
            <v>0</v>
          </cell>
          <cell r="J27">
            <v>0</v>
          </cell>
          <cell r="K27">
            <v>0</v>
          </cell>
        </row>
        <row r="28">
          <cell r="I28">
            <v>0</v>
          </cell>
          <cell r="J28">
            <v>0</v>
          </cell>
          <cell r="K28">
            <v>0</v>
          </cell>
        </row>
        <row r="29">
          <cell r="C29" t="str">
            <v>RUN</v>
          </cell>
          <cell r="D29" t="str">
            <v>P2P-AP</v>
          </cell>
          <cell r="H29" t="str">
            <v>CG-US</v>
          </cell>
          <cell r="I29">
            <v>0</v>
          </cell>
          <cell r="J29" t="str">
            <v>Onshore</v>
          </cell>
          <cell r="K29" t="str">
            <v>Internal</v>
          </cell>
        </row>
        <row r="30">
          <cell r="I30">
            <v>0</v>
          </cell>
          <cell r="J30">
            <v>0</v>
          </cell>
          <cell r="K30">
            <v>0</v>
          </cell>
        </row>
        <row r="31">
          <cell r="C31" t="str">
            <v>TRANSITION</v>
          </cell>
          <cell r="D31" t="str">
            <v>CROSSFUNCTIONAL</v>
          </cell>
          <cell r="H31" t="str">
            <v>CG-US</v>
          </cell>
          <cell r="I31">
            <v>0</v>
          </cell>
          <cell r="J31" t="str">
            <v>Onshore</v>
          </cell>
          <cell r="K31" t="str">
            <v>Internal</v>
          </cell>
        </row>
        <row r="32">
          <cell r="C32" t="str">
            <v>RUN</v>
          </cell>
          <cell r="D32" t="str">
            <v>PROGRAMMGMT</v>
          </cell>
          <cell r="H32" t="str">
            <v>CG-US</v>
          </cell>
          <cell r="I32">
            <v>0</v>
          </cell>
          <cell r="J32" t="str">
            <v>Onshore</v>
          </cell>
          <cell r="K32" t="str">
            <v>Internal</v>
          </cell>
        </row>
        <row r="33">
          <cell r="C33" t="str">
            <v>RUN</v>
          </cell>
          <cell r="D33" t="str">
            <v>OTC-OTC</v>
          </cell>
          <cell r="H33" t="str">
            <v>CG-US</v>
          </cell>
          <cell r="I33">
            <v>0</v>
          </cell>
          <cell r="J33" t="str">
            <v>Onshore</v>
          </cell>
          <cell r="K33" t="str">
            <v>Internal</v>
          </cell>
        </row>
        <row r="34">
          <cell r="C34" t="str">
            <v>RUN</v>
          </cell>
          <cell r="D34" t="str">
            <v>P2P-AP</v>
          </cell>
          <cell r="H34" t="str">
            <v>CG-US</v>
          </cell>
          <cell r="I34">
            <v>0</v>
          </cell>
          <cell r="J34" t="str">
            <v>Onshore</v>
          </cell>
          <cell r="K34" t="str">
            <v>Internal</v>
          </cell>
        </row>
        <row r="35">
          <cell r="C35" t="str">
            <v>RUN</v>
          </cell>
          <cell r="D35" t="str">
            <v>RTR-GL</v>
          </cell>
          <cell r="H35" t="str">
            <v>CG-US</v>
          </cell>
          <cell r="I35">
            <v>0</v>
          </cell>
          <cell r="J35" t="str">
            <v>Onshore</v>
          </cell>
          <cell r="K35" t="str">
            <v>Internal</v>
          </cell>
        </row>
        <row r="36">
          <cell r="C36" t="str">
            <v>RUN</v>
          </cell>
          <cell r="D36" t="str">
            <v>PROCUREMENT</v>
          </cell>
          <cell r="H36" t="str">
            <v>CG-US</v>
          </cell>
          <cell r="I36">
            <v>0</v>
          </cell>
          <cell r="J36" t="str">
            <v>Onshore</v>
          </cell>
          <cell r="K36" t="str">
            <v>Internal</v>
          </cell>
        </row>
        <row r="37">
          <cell r="C37" t="str">
            <v>RUN</v>
          </cell>
          <cell r="D37" t="str">
            <v>PROGRAMMGMT</v>
          </cell>
          <cell r="H37" t="str">
            <v>CG-US</v>
          </cell>
          <cell r="I37">
            <v>0</v>
          </cell>
          <cell r="J37" t="str">
            <v>Onshore</v>
          </cell>
          <cell r="K37" t="str">
            <v>Internal</v>
          </cell>
        </row>
        <row r="38">
          <cell r="C38" t="str">
            <v>RUN</v>
          </cell>
          <cell r="D38" t="str">
            <v>PROGRAMMGMT</v>
          </cell>
          <cell r="H38" t="str">
            <v>CG-US</v>
          </cell>
          <cell r="I38">
            <v>0</v>
          </cell>
          <cell r="J38" t="str">
            <v>Onshore</v>
          </cell>
          <cell r="K38" t="str">
            <v>Internal</v>
          </cell>
        </row>
        <row r="39">
          <cell r="I39">
            <v>0</v>
          </cell>
          <cell r="J39">
            <v>0</v>
          </cell>
          <cell r="K39">
            <v>0</v>
          </cell>
        </row>
        <row r="40">
          <cell r="I40">
            <v>0</v>
          </cell>
          <cell r="J40">
            <v>0</v>
          </cell>
          <cell r="K40">
            <v>0</v>
          </cell>
        </row>
        <row r="41">
          <cell r="I41">
            <v>0</v>
          </cell>
          <cell r="J41">
            <v>0</v>
          </cell>
          <cell r="K41">
            <v>0</v>
          </cell>
        </row>
        <row r="42">
          <cell r="I42">
            <v>0</v>
          </cell>
          <cell r="J42">
            <v>0</v>
          </cell>
          <cell r="K42">
            <v>0</v>
          </cell>
        </row>
        <row r="43">
          <cell r="I43">
            <v>0</v>
          </cell>
          <cell r="J43">
            <v>0</v>
          </cell>
          <cell r="K43">
            <v>0</v>
          </cell>
        </row>
        <row r="44">
          <cell r="I44">
            <v>0</v>
          </cell>
          <cell r="J44">
            <v>0</v>
          </cell>
          <cell r="K44">
            <v>0</v>
          </cell>
        </row>
        <row r="45">
          <cell r="I45">
            <v>0</v>
          </cell>
          <cell r="J45">
            <v>0</v>
          </cell>
          <cell r="K45">
            <v>0</v>
          </cell>
        </row>
        <row r="46">
          <cell r="I46">
            <v>0</v>
          </cell>
          <cell r="J46">
            <v>0</v>
          </cell>
          <cell r="K46">
            <v>0</v>
          </cell>
        </row>
        <row r="47">
          <cell r="I47">
            <v>0</v>
          </cell>
          <cell r="J47">
            <v>0</v>
          </cell>
          <cell r="K47">
            <v>0</v>
          </cell>
        </row>
        <row r="48">
          <cell r="I48">
            <v>0</v>
          </cell>
          <cell r="J48">
            <v>0</v>
          </cell>
          <cell r="K48">
            <v>0</v>
          </cell>
        </row>
        <row r="49">
          <cell r="I49">
            <v>0</v>
          </cell>
          <cell r="J49">
            <v>0</v>
          </cell>
          <cell r="K49">
            <v>0</v>
          </cell>
        </row>
        <row r="50">
          <cell r="I50">
            <v>0</v>
          </cell>
          <cell r="J50">
            <v>0</v>
          </cell>
          <cell r="K50">
            <v>0</v>
          </cell>
        </row>
      </sheetData>
      <sheetData sheetId="30"/>
      <sheetData sheetId="31">
        <row r="9">
          <cell r="M9">
            <v>0</v>
          </cell>
        </row>
      </sheetData>
      <sheetData sheetId="32">
        <row r="9">
          <cell r="M9">
            <v>0</v>
          </cell>
          <cell r="Y9">
            <v>0</v>
          </cell>
          <cell r="Z9">
            <v>0</v>
          </cell>
          <cell r="AA9">
            <v>0</v>
          </cell>
          <cell r="AB9">
            <v>1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</row>
        <row r="10">
          <cell r="C10" t="str">
            <v>CROSSFUNCTIONAL</v>
          </cell>
          <cell r="D10" t="str">
            <v>CG-US</v>
          </cell>
          <cell r="M10">
            <v>0</v>
          </cell>
          <cell r="Y10">
            <v>0</v>
          </cell>
          <cell r="Z10">
            <v>0</v>
          </cell>
          <cell r="AA10">
            <v>0</v>
          </cell>
          <cell r="AB10">
            <v>1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</row>
        <row r="11">
          <cell r="C11" t="str">
            <v>CROSSFUNCTIONAL</v>
          </cell>
          <cell r="D11" t="str">
            <v>SUBCONTRACTOR</v>
          </cell>
          <cell r="M11">
            <v>0</v>
          </cell>
          <cell r="Y11">
            <v>0</v>
          </cell>
          <cell r="Z11">
            <v>0</v>
          </cell>
          <cell r="AA11">
            <v>0</v>
          </cell>
          <cell r="AB11">
            <v>1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</row>
        <row r="12">
          <cell r="C12" t="str">
            <v>CROSSFUNCTIONAL</v>
          </cell>
          <cell r="D12" t="str">
            <v>BPO-INDIAFA</v>
          </cell>
          <cell r="M12">
            <v>0</v>
          </cell>
          <cell r="Y12">
            <v>0</v>
          </cell>
          <cell r="Z12">
            <v>0</v>
          </cell>
          <cell r="AA12">
            <v>0</v>
          </cell>
          <cell r="AB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</row>
        <row r="13">
          <cell r="C13" t="str">
            <v>CROSSFUNCTIONAL</v>
          </cell>
          <cell r="D13" t="str">
            <v>FINANCING</v>
          </cell>
          <cell r="M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</row>
        <row r="14">
          <cell r="C14" t="str">
            <v>CROSSFUNCTIONAL</v>
          </cell>
          <cell r="D14" t="str">
            <v>TECHNOLOGY</v>
          </cell>
          <cell r="M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</row>
        <row r="15">
          <cell r="C15" t="str">
            <v>CROSSFUNCTIONAL</v>
          </cell>
          <cell r="D15" t="str">
            <v>US-TE</v>
          </cell>
          <cell r="M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</row>
        <row r="16">
          <cell r="C16" t="str">
            <v>CROSSFUNCTIONAL</v>
          </cell>
          <cell r="D16" t="str">
            <v>INDIA-TE</v>
          </cell>
          <cell r="M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</row>
        <row r="17">
          <cell r="C17" t="str">
            <v>CROSSFUNCTIONAL</v>
          </cell>
          <cell r="D17" t="str">
            <v>FX-HEDGING</v>
          </cell>
          <cell r="E17" t="str">
            <v>CG-US</v>
          </cell>
          <cell r="M17" t="str">
            <v>USD</v>
          </cell>
          <cell r="Y17">
            <v>267300.7</v>
          </cell>
          <cell r="Z17">
            <v>12220</v>
          </cell>
          <cell r="AA17">
            <v>279520.7</v>
          </cell>
          <cell r="AB17">
            <v>0</v>
          </cell>
          <cell r="AC17">
            <v>0</v>
          </cell>
          <cell r="AD17" t="str">
            <v>Onshore</v>
          </cell>
          <cell r="AE17">
            <v>0</v>
          </cell>
          <cell r="AF17" t="str">
            <v>Internal</v>
          </cell>
        </row>
        <row r="18">
          <cell r="C18" t="str">
            <v>CROSSFUNCTIONAL</v>
          </cell>
          <cell r="D18" t="str">
            <v>TS Funding</v>
          </cell>
          <cell r="E18" t="str">
            <v>BPO-INDIAFA</v>
          </cell>
          <cell r="M18" t="str">
            <v>USD</v>
          </cell>
          <cell r="Y18">
            <v>120375.3645248371</v>
          </cell>
          <cell r="Z18">
            <v>0</v>
          </cell>
          <cell r="AA18">
            <v>120375.3645248371</v>
          </cell>
          <cell r="AB18">
            <v>0</v>
          </cell>
          <cell r="AC18">
            <v>0</v>
          </cell>
          <cell r="AD18" t="str">
            <v>Offshore</v>
          </cell>
          <cell r="AE18">
            <v>0</v>
          </cell>
          <cell r="AF18" t="str">
            <v>Internal</v>
          </cell>
        </row>
        <row r="19">
          <cell r="C19" t="str">
            <v>CROSSFUNCTIONAL</v>
          </cell>
          <cell r="D19" t="str">
            <v>Source 10</v>
          </cell>
          <cell r="M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</row>
        <row r="20">
          <cell r="C20" t="str">
            <v>CROSSFUNCTIONAL</v>
          </cell>
          <cell r="D20" t="str">
            <v>Source 11</v>
          </cell>
          <cell r="M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</row>
        <row r="21">
          <cell r="C21" t="str">
            <v>CROSSFUNCTIONAL</v>
          </cell>
          <cell r="D21" t="str">
            <v>Source 12</v>
          </cell>
          <cell r="E21" t="str">
            <v>BPO-INDIAFA</v>
          </cell>
          <cell r="M21" t="str">
            <v>USD</v>
          </cell>
          <cell r="Y21">
            <v>27008.836675469112</v>
          </cell>
          <cell r="Z21">
            <v>0</v>
          </cell>
          <cell r="AA21">
            <v>27008.836675469112</v>
          </cell>
          <cell r="AB21">
            <v>0</v>
          </cell>
          <cell r="AC21">
            <v>0</v>
          </cell>
          <cell r="AD21" t="str">
            <v>Offshore</v>
          </cell>
          <cell r="AE21">
            <v>0</v>
          </cell>
          <cell r="AF21" t="str">
            <v>Internal</v>
          </cell>
        </row>
        <row r="22">
          <cell r="C22" t="str">
            <v>CROSSFUNCTIONAL</v>
          </cell>
          <cell r="D22" t="str">
            <v>Source 13</v>
          </cell>
          <cell r="E22" t="str">
            <v>CG-US</v>
          </cell>
          <cell r="M22" t="str">
            <v>USD</v>
          </cell>
          <cell r="Y22">
            <v>117970.70000000001</v>
          </cell>
          <cell r="Z22">
            <v>12220</v>
          </cell>
          <cell r="AA22">
            <v>130190.70000000001</v>
          </cell>
          <cell r="AB22">
            <v>0</v>
          </cell>
          <cell r="AC22">
            <v>0</v>
          </cell>
          <cell r="AD22" t="str">
            <v>Onshore</v>
          </cell>
          <cell r="AE22">
            <v>0</v>
          </cell>
          <cell r="AF22" t="str">
            <v>Internal</v>
          </cell>
        </row>
        <row r="23">
          <cell r="C23" t="str">
            <v>CROSSFUNCTIONAL</v>
          </cell>
          <cell r="D23" t="str">
            <v>Source 14</v>
          </cell>
          <cell r="E23" t="str">
            <v>CG-US</v>
          </cell>
          <cell r="M23" t="str">
            <v>USD</v>
          </cell>
          <cell r="Y23">
            <v>117970.70000000001</v>
          </cell>
          <cell r="Z23">
            <v>12220</v>
          </cell>
          <cell r="AA23">
            <v>130190.70000000001</v>
          </cell>
          <cell r="AB23">
            <v>0</v>
          </cell>
          <cell r="AC23">
            <v>0</v>
          </cell>
          <cell r="AD23" t="str">
            <v>Onshore</v>
          </cell>
          <cell r="AE23">
            <v>0</v>
          </cell>
          <cell r="AF23" t="str">
            <v>Internal</v>
          </cell>
        </row>
        <row r="24">
          <cell r="C24" t="str">
            <v>CROSSFUNCTIONAL</v>
          </cell>
          <cell r="D24" t="str">
            <v>Source 15</v>
          </cell>
          <cell r="E24" t="str">
            <v>CG-US</v>
          </cell>
          <cell r="M24" t="str">
            <v>USD</v>
          </cell>
          <cell r="Y24">
            <v>117970.70000000001</v>
          </cell>
          <cell r="Z24">
            <v>12220</v>
          </cell>
          <cell r="AA24">
            <v>130190.70000000001</v>
          </cell>
          <cell r="AB24">
            <v>0</v>
          </cell>
          <cell r="AC24">
            <v>0</v>
          </cell>
          <cell r="AD24" t="str">
            <v>Onshore</v>
          </cell>
          <cell r="AE24">
            <v>0</v>
          </cell>
          <cell r="AF24" t="str">
            <v>Internal</v>
          </cell>
        </row>
        <row r="25">
          <cell r="C25" t="str">
            <v>TRANSITION</v>
          </cell>
          <cell r="D25" t="str">
            <v>CROSSFUNCTIONAL</v>
          </cell>
          <cell r="E25" t="str">
            <v>BPO-INDIAFA</v>
          </cell>
          <cell r="M25" t="str">
            <v>USD</v>
          </cell>
          <cell r="Y25">
            <v>38761.638824837115</v>
          </cell>
          <cell r="Z25">
            <v>0</v>
          </cell>
          <cell r="AA25">
            <v>38761.638824837115</v>
          </cell>
          <cell r="AB25">
            <v>0</v>
          </cell>
          <cell r="AC25">
            <v>0</v>
          </cell>
          <cell r="AD25" t="str">
            <v>Offshore</v>
          </cell>
          <cell r="AE25">
            <v>0</v>
          </cell>
          <cell r="AF25" t="str">
            <v>Internal</v>
          </cell>
        </row>
        <row r="26">
          <cell r="C26" t="str">
            <v>TRANSITION</v>
          </cell>
          <cell r="D26" t="str">
            <v>CROSSFUNCTIONAL</v>
          </cell>
          <cell r="E26" t="str">
            <v>BPO-INDIAFA</v>
          </cell>
          <cell r="M26" t="str">
            <v>USD</v>
          </cell>
          <cell r="Y26">
            <v>18580.412997713607</v>
          </cell>
          <cell r="Z26">
            <v>0</v>
          </cell>
          <cell r="AA26">
            <v>18580.412997713607</v>
          </cell>
          <cell r="AB26">
            <v>0</v>
          </cell>
          <cell r="AC26">
            <v>0</v>
          </cell>
          <cell r="AD26" t="str">
            <v>Offshore</v>
          </cell>
          <cell r="AE26">
            <v>0</v>
          </cell>
          <cell r="AF26" t="str">
            <v>Internal</v>
          </cell>
        </row>
        <row r="27">
          <cell r="C27" t="str">
            <v>TRANSITION</v>
          </cell>
          <cell r="D27" t="str">
            <v>CROSSFUNCTIONAL</v>
          </cell>
          <cell r="E27" t="str">
            <v>BPO-INDIAFA</v>
          </cell>
          <cell r="M27" t="str">
            <v>USD</v>
          </cell>
          <cell r="Y27">
            <v>10918.657175146596</v>
          </cell>
          <cell r="Z27">
            <v>0</v>
          </cell>
          <cell r="AA27">
            <v>10918.657175146596</v>
          </cell>
          <cell r="AB27">
            <v>0</v>
          </cell>
          <cell r="AC27">
            <v>0</v>
          </cell>
          <cell r="AD27" t="str">
            <v>Offshore</v>
          </cell>
          <cell r="AE27">
            <v>0</v>
          </cell>
          <cell r="AF27" t="str">
            <v>Internal</v>
          </cell>
        </row>
        <row r="28">
          <cell r="C28" t="str">
            <v>OTC-OTC</v>
          </cell>
          <cell r="M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</row>
        <row r="29">
          <cell r="C29" t="str">
            <v>OTC-OTC</v>
          </cell>
          <cell r="D29" t="str">
            <v>CG-US</v>
          </cell>
          <cell r="M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</row>
        <row r="30">
          <cell r="C30" t="str">
            <v>OTC-OTC</v>
          </cell>
          <cell r="D30" t="str">
            <v>SUBCONTRACTOR</v>
          </cell>
          <cell r="M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</row>
        <row r="31">
          <cell r="C31" t="str">
            <v>OTC-OTC</v>
          </cell>
          <cell r="D31" t="str">
            <v>BPO-INDIAFA</v>
          </cell>
          <cell r="E31" t="str">
            <v>BPO-INDIAFA</v>
          </cell>
          <cell r="M31" t="str">
            <v>USD</v>
          </cell>
          <cell r="Y31">
            <v>18580.412997713607</v>
          </cell>
          <cell r="Z31">
            <v>0</v>
          </cell>
          <cell r="AA31">
            <v>18580.412997713607</v>
          </cell>
          <cell r="AB31">
            <v>0</v>
          </cell>
          <cell r="AC31">
            <v>0</v>
          </cell>
          <cell r="AD31" t="str">
            <v>Offshore</v>
          </cell>
          <cell r="AE31">
            <v>0</v>
          </cell>
          <cell r="AF31" t="str">
            <v>Internal</v>
          </cell>
        </row>
        <row r="32">
          <cell r="C32" t="str">
            <v>OTC-OTC</v>
          </cell>
          <cell r="D32" t="str">
            <v>FINANCING</v>
          </cell>
          <cell r="E32" t="str">
            <v>BPO-INDIAFA</v>
          </cell>
          <cell r="M32" t="str">
            <v>USD</v>
          </cell>
          <cell r="Y32">
            <v>10918.657175146596</v>
          </cell>
          <cell r="Z32">
            <v>0</v>
          </cell>
          <cell r="AA32">
            <v>10918.657175146596</v>
          </cell>
          <cell r="AB32">
            <v>0</v>
          </cell>
          <cell r="AC32">
            <v>0</v>
          </cell>
          <cell r="AD32" t="str">
            <v>Offshore</v>
          </cell>
          <cell r="AE32">
            <v>0</v>
          </cell>
          <cell r="AF32" t="str">
            <v>Internal</v>
          </cell>
        </row>
        <row r="33">
          <cell r="C33" t="str">
            <v>OTC-OTC</v>
          </cell>
          <cell r="D33" t="str">
            <v>TECHNOLOGY</v>
          </cell>
          <cell r="M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</row>
        <row r="34">
          <cell r="C34" t="str">
            <v>OTC-OTC</v>
          </cell>
          <cell r="D34" t="str">
            <v>US-TE</v>
          </cell>
          <cell r="M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</row>
        <row r="35">
          <cell r="C35" t="str">
            <v>OTC-OTC</v>
          </cell>
          <cell r="D35" t="str">
            <v>INDIA-TE</v>
          </cell>
          <cell r="M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</row>
        <row r="36">
          <cell r="C36" t="str">
            <v>OTC-OTC</v>
          </cell>
          <cell r="D36" t="str">
            <v>FX-HEDGING</v>
          </cell>
          <cell r="M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</row>
        <row r="37">
          <cell r="C37" t="str">
            <v>OTC-OTC</v>
          </cell>
          <cell r="D37" t="str">
            <v>TS Funding</v>
          </cell>
          <cell r="M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</row>
        <row r="38">
          <cell r="C38" t="str">
            <v>OTC-OTC</v>
          </cell>
          <cell r="D38" t="str">
            <v>Source 10</v>
          </cell>
          <cell r="M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</row>
        <row r="39">
          <cell r="C39" t="str">
            <v>OTC-OTC</v>
          </cell>
          <cell r="D39" t="str">
            <v>Source 11</v>
          </cell>
          <cell r="M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</row>
        <row r="40">
          <cell r="C40" t="str">
            <v>OTC-OTC</v>
          </cell>
          <cell r="D40" t="str">
            <v>Source 12</v>
          </cell>
          <cell r="M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</row>
        <row r="41">
          <cell r="C41" t="str">
            <v>OTC-OTC</v>
          </cell>
          <cell r="D41" t="str">
            <v>Source 13</v>
          </cell>
          <cell r="M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</row>
        <row r="42">
          <cell r="C42" t="str">
            <v>OTC-OTC</v>
          </cell>
          <cell r="D42" t="str">
            <v>Source 14</v>
          </cell>
          <cell r="M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</row>
        <row r="43">
          <cell r="C43" t="str">
            <v>OTC-OTC</v>
          </cell>
          <cell r="D43" t="str">
            <v>Source 15</v>
          </cell>
          <cell r="M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</row>
        <row r="44">
          <cell r="M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</row>
        <row r="45">
          <cell r="M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</row>
        <row r="46">
          <cell r="M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</row>
        <row r="47">
          <cell r="C47" t="str">
            <v>P2P-AP</v>
          </cell>
          <cell r="M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</row>
        <row r="48">
          <cell r="C48" t="str">
            <v>P2P-AP</v>
          </cell>
          <cell r="D48" t="str">
            <v>CG-US</v>
          </cell>
          <cell r="M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</row>
        <row r="49">
          <cell r="C49" t="str">
            <v>P2P-AP</v>
          </cell>
          <cell r="D49" t="str">
            <v>SUBCONTRACTOR</v>
          </cell>
          <cell r="M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</row>
        <row r="50">
          <cell r="C50" t="str">
            <v>P2P-AP</v>
          </cell>
          <cell r="D50" t="str">
            <v>BPO-INDIAFA</v>
          </cell>
          <cell r="M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</row>
        <row r="51">
          <cell r="C51" t="str">
            <v>P2P-AP</v>
          </cell>
          <cell r="D51" t="str">
            <v>FINANCING</v>
          </cell>
          <cell r="M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</row>
        <row r="52">
          <cell r="C52" t="str">
            <v>P2P-AP</v>
          </cell>
          <cell r="D52" t="str">
            <v>TECHNOLOGY</v>
          </cell>
          <cell r="M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</row>
        <row r="53">
          <cell r="C53" t="str">
            <v>P2P-AP</v>
          </cell>
          <cell r="D53" t="str">
            <v>US-TE</v>
          </cell>
          <cell r="M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</row>
        <row r="54">
          <cell r="C54" t="str">
            <v>P2P-AP</v>
          </cell>
          <cell r="D54" t="str">
            <v>INDIA-TE</v>
          </cell>
          <cell r="M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</row>
        <row r="55">
          <cell r="C55" t="str">
            <v>P2P-AP</v>
          </cell>
          <cell r="D55" t="str">
            <v>FX-HEDGING</v>
          </cell>
          <cell r="M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</row>
        <row r="56">
          <cell r="C56" t="str">
            <v>P2P-AP</v>
          </cell>
          <cell r="D56" t="str">
            <v>TS Funding</v>
          </cell>
          <cell r="M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</row>
        <row r="57">
          <cell r="C57" t="str">
            <v>P2P-AP</v>
          </cell>
          <cell r="D57" t="str">
            <v>Source 10</v>
          </cell>
          <cell r="M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</row>
        <row r="58">
          <cell r="C58" t="str">
            <v>P2P-AP</v>
          </cell>
          <cell r="D58" t="str">
            <v>Source 11</v>
          </cell>
          <cell r="M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</row>
        <row r="59">
          <cell r="C59" t="str">
            <v>P2P-AP</v>
          </cell>
          <cell r="D59" t="str">
            <v>Source 12</v>
          </cell>
          <cell r="M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</row>
        <row r="60">
          <cell r="C60" t="str">
            <v>P2P-AP</v>
          </cell>
          <cell r="D60" t="str">
            <v>Source 13</v>
          </cell>
          <cell r="M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</row>
        <row r="61">
          <cell r="C61" t="str">
            <v>P2P-AP</v>
          </cell>
          <cell r="D61" t="str">
            <v>Source 14</v>
          </cell>
          <cell r="M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</row>
        <row r="62">
          <cell r="C62" t="str">
            <v>P2P-AP</v>
          </cell>
          <cell r="D62" t="str">
            <v>Source 15</v>
          </cell>
          <cell r="M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</row>
        <row r="63">
          <cell r="C63" t="str">
            <v>RUN</v>
          </cell>
          <cell r="D63" t="str">
            <v>CROSSFUNCTIONAL</v>
          </cell>
          <cell r="E63" t="str">
            <v>CG-US</v>
          </cell>
          <cell r="M63" t="str">
            <v>USD</v>
          </cell>
          <cell r="Y63">
            <v>267300.7</v>
          </cell>
          <cell r="Z63">
            <v>12220</v>
          </cell>
          <cell r="AA63">
            <v>279520.7</v>
          </cell>
          <cell r="AB63">
            <v>0</v>
          </cell>
          <cell r="AC63">
            <v>0</v>
          </cell>
          <cell r="AD63" t="str">
            <v>Onshore</v>
          </cell>
          <cell r="AE63">
            <v>0</v>
          </cell>
          <cell r="AF63" t="str">
            <v>Internal</v>
          </cell>
        </row>
        <row r="64">
          <cell r="C64" t="str">
            <v>RUN</v>
          </cell>
          <cell r="D64" t="str">
            <v>CROSSFUNCTIONAL</v>
          </cell>
          <cell r="E64" t="str">
            <v>BPO-INDIAFA</v>
          </cell>
          <cell r="M64" t="str">
            <v>USD</v>
          </cell>
          <cell r="Y64">
            <v>120375.3645248371</v>
          </cell>
          <cell r="Z64">
            <v>0</v>
          </cell>
          <cell r="AA64">
            <v>120375.3645248371</v>
          </cell>
          <cell r="AB64">
            <v>0</v>
          </cell>
          <cell r="AC64">
            <v>0</v>
          </cell>
          <cell r="AD64" t="str">
            <v>Offshore</v>
          </cell>
          <cell r="AE64">
            <v>0</v>
          </cell>
          <cell r="AF64" t="str">
            <v>Internal</v>
          </cell>
        </row>
        <row r="65">
          <cell r="M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</row>
        <row r="66">
          <cell r="C66" t="str">
            <v>RTR-GL</v>
          </cell>
          <cell r="D66" t="str">
            <v>P2P-AP</v>
          </cell>
          <cell r="E66" t="str">
            <v>BPO-INDIAFA</v>
          </cell>
          <cell r="M66" t="str">
            <v>USD</v>
          </cell>
          <cell r="Y66">
            <v>175555.42452483709</v>
          </cell>
          <cell r="Z66">
            <v>0</v>
          </cell>
          <cell r="AA66">
            <v>175555.42452483709</v>
          </cell>
          <cell r="AB66">
            <v>0</v>
          </cell>
          <cell r="AC66">
            <v>0</v>
          </cell>
          <cell r="AD66" t="str">
            <v>Offshore</v>
          </cell>
          <cell r="AE66">
            <v>0</v>
          </cell>
          <cell r="AF66" t="str">
            <v>Internal</v>
          </cell>
        </row>
        <row r="67">
          <cell r="C67" t="str">
            <v>RTR-GL</v>
          </cell>
          <cell r="D67" t="str">
            <v>CG-US</v>
          </cell>
          <cell r="E67" t="str">
            <v>BPO-INDIAFA</v>
          </cell>
          <cell r="M67" t="str">
            <v>USD</v>
          </cell>
          <cell r="Y67">
            <v>120375.3645248371</v>
          </cell>
          <cell r="Z67">
            <v>0</v>
          </cell>
          <cell r="AA67">
            <v>120375.3645248371</v>
          </cell>
          <cell r="AB67">
            <v>0</v>
          </cell>
          <cell r="AC67">
            <v>0</v>
          </cell>
          <cell r="AD67" t="str">
            <v>Offshore</v>
          </cell>
          <cell r="AE67">
            <v>0</v>
          </cell>
          <cell r="AF67" t="str">
            <v>Internal</v>
          </cell>
        </row>
        <row r="68">
          <cell r="C68" t="str">
            <v>RTR-GL</v>
          </cell>
          <cell r="D68" t="str">
            <v>SUBCONTRACTOR</v>
          </cell>
          <cell r="E68" t="str">
            <v>BPO-INDIAFA</v>
          </cell>
          <cell r="M68" t="str">
            <v>USD</v>
          </cell>
          <cell r="Y68">
            <v>80822.198104970448</v>
          </cell>
          <cell r="Z68">
            <v>0</v>
          </cell>
          <cell r="AA68">
            <v>80822.198104970448</v>
          </cell>
          <cell r="AB68">
            <v>0</v>
          </cell>
          <cell r="AC68">
            <v>0</v>
          </cell>
          <cell r="AD68" t="str">
            <v>Offshore</v>
          </cell>
          <cell r="AE68">
            <v>0</v>
          </cell>
          <cell r="AF68" t="str">
            <v>Internal</v>
          </cell>
        </row>
        <row r="69">
          <cell r="C69" t="str">
            <v>RTR-GL</v>
          </cell>
          <cell r="D69" t="str">
            <v>BPO-INDIAFA</v>
          </cell>
          <cell r="E69" t="str">
            <v>BPO-INDIAFA</v>
          </cell>
          <cell r="M69" t="str">
            <v>USD</v>
          </cell>
          <cell r="Y69">
            <v>51103.564524837115</v>
          </cell>
          <cell r="Z69">
            <v>0</v>
          </cell>
          <cell r="AA69">
            <v>51103.564524837115</v>
          </cell>
          <cell r="AB69">
            <v>0</v>
          </cell>
          <cell r="AC69">
            <v>0</v>
          </cell>
          <cell r="AD69" t="str">
            <v>Offshore</v>
          </cell>
          <cell r="AE69">
            <v>0</v>
          </cell>
          <cell r="AF69" t="str">
            <v>Internal</v>
          </cell>
        </row>
        <row r="70">
          <cell r="C70" t="str">
            <v>RTR-GL</v>
          </cell>
          <cell r="D70" t="str">
            <v>FINANCING</v>
          </cell>
          <cell r="E70" t="str">
            <v>BPO-INDIAFA</v>
          </cell>
          <cell r="M70" t="str">
            <v>USD</v>
          </cell>
          <cell r="Y70">
            <v>38761.638824837115</v>
          </cell>
          <cell r="Z70">
            <v>0</v>
          </cell>
          <cell r="AA70">
            <v>38761.638824837115</v>
          </cell>
          <cell r="AB70">
            <v>0</v>
          </cell>
          <cell r="AC70">
            <v>0</v>
          </cell>
          <cell r="AD70" t="str">
            <v>Offshore</v>
          </cell>
          <cell r="AE70">
            <v>0</v>
          </cell>
          <cell r="AF70" t="str">
            <v>Internal</v>
          </cell>
        </row>
        <row r="71">
          <cell r="C71" t="str">
            <v>RTR-GL</v>
          </cell>
          <cell r="D71" t="str">
            <v>TECHNOLOGY</v>
          </cell>
          <cell r="E71" t="str">
            <v>BPO-INDIAFA</v>
          </cell>
          <cell r="M71" t="str">
            <v>USD</v>
          </cell>
          <cell r="Y71">
            <v>27008.836675469112</v>
          </cell>
          <cell r="Z71">
            <v>0</v>
          </cell>
          <cell r="AA71">
            <v>27008.836675469112</v>
          </cell>
          <cell r="AB71">
            <v>0</v>
          </cell>
          <cell r="AC71">
            <v>0</v>
          </cell>
          <cell r="AD71" t="str">
            <v>Offshore</v>
          </cell>
          <cell r="AE71">
            <v>0</v>
          </cell>
          <cell r="AF71" t="str">
            <v>Internal</v>
          </cell>
        </row>
        <row r="72">
          <cell r="C72" t="str">
            <v>RTR-GL</v>
          </cell>
          <cell r="D72" t="str">
            <v>US-TE</v>
          </cell>
          <cell r="E72" t="str">
            <v>BPO-INDIAFA</v>
          </cell>
          <cell r="M72" t="str">
            <v>USD</v>
          </cell>
          <cell r="Y72">
            <v>18580.412997713607</v>
          </cell>
          <cell r="Z72">
            <v>0</v>
          </cell>
          <cell r="AA72">
            <v>18580.412997713607</v>
          </cell>
          <cell r="AB72">
            <v>0</v>
          </cell>
          <cell r="AC72">
            <v>0</v>
          </cell>
          <cell r="AD72" t="str">
            <v>Offshore</v>
          </cell>
          <cell r="AE72">
            <v>0</v>
          </cell>
          <cell r="AF72" t="str">
            <v>Internal</v>
          </cell>
        </row>
        <row r="73">
          <cell r="C73" t="str">
            <v>RTR-GL</v>
          </cell>
          <cell r="D73" t="str">
            <v>INDIA-TE</v>
          </cell>
          <cell r="E73" t="str">
            <v>BPO-INDIAFA</v>
          </cell>
          <cell r="M73" t="str">
            <v>USD</v>
          </cell>
          <cell r="Y73">
            <v>14970.154902060645</v>
          </cell>
          <cell r="Z73">
            <v>0</v>
          </cell>
          <cell r="AA73">
            <v>14970.154902060645</v>
          </cell>
          <cell r="AB73">
            <v>0</v>
          </cell>
          <cell r="AC73">
            <v>0</v>
          </cell>
          <cell r="AD73" t="str">
            <v>Offshore</v>
          </cell>
          <cell r="AE73">
            <v>0</v>
          </cell>
          <cell r="AF73" t="str">
            <v>Internal</v>
          </cell>
        </row>
        <row r="74">
          <cell r="C74" t="str">
            <v>RTR-GL</v>
          </cell>
          <cell r="D74" t="str">
            <v>FX-HEDGING</v>
          </cell>
          <cell r="E74" t="str">
            <v>BPO-INDIAFA</v>
          </cell>
          <cell r="M74" t="str">
            <v>USD</v>
          </cell>
          <cell r="Y74">
            <v>13272.121033355865</v>
          </cell>
          <cell r="Z74">
            <v>0</v>
          </cell>
          <cell r="AA74">
            <v>13272.121033355865</v>
          </cell>
          <cell r="AB74">
            <v>0</v>
          </cell>
          <cell r="AC74">
            <v>0</v>
          </cell>
          <cell r="AD74" t="str">
            <v>Offshore</v>
          </cell>
          <cell r="AE74">
            <v>0</v>
          </cell>
          <cell r="AF74" t="str">
            <v>Internal</v>
          </cell>
        </row>
        <row r="75">
          <cell r="C75" t="str">
            <v>RTR-GL</v>
          </cell>
          <cell r="D75" t="str">
            <v>TS Funding</v>
          </cell>
          <cell r="E75" t="str">
            <v>BPO-INDIAFA</v>
          </cell>
          <cell r="M75" t="str">
            <v>USD</v>
          </cell>
          <cell r="Y75">
            <v>10918.657175146596</v>
          </cell>
          <cell r="Z75">
            <v>0</v>
          </cell>
          <cell r="AA75">
            <v>10918.657175146596</v>
          </cell>
          <cell r="AB75">
            <v>0</v>
          </cell>
          <cell r="AC75">
            <v>0</v>
          </cell>
          <cell r="AD75" t="str">
            <v>Offshore</v>
          </cell>
          <cell r="AE75">
            <v>0</v>
          </cell>
          <cell r="AF75" t="str">
            <v>Internal</v>
          </cell>
        </row>
        <row r="76">
          <cell r="C76" t="str">
            <v>RTR-GL</v>
          </cell>
          <cell r="D76" t="str">
            <v>Source 10</v>
          </cell>
          <cell r="E76" t="str">
            <v>BPO-INDIAFA</v>
          </cell>
          <cell r="M76" t="str">
            <v>USD</v>
          </cell>
          <cell r="Y76">
            <v>11218.857927639467</v>
          </cell>
          <cell r="Z76">
            <v>0</v>
          </cell>
          <cell r="AA76">
            <v>11218.857927639467</v>
          </cell>
          <cell r="AB76">
            <v>0</v>
          </cell>
          <cell r="AC76">
            <v>0</v>
          </cell>
          <cell r="AD76" t="str">
            <v>Offshore</v>
          </cell>
          <cell r="AE76">
            <v>0</v>
          </cell>
          <cell r="AF76" t="str">
            <v>Internal</v>
          </cell>
        </row>
        <row r="77">
          <cell r="C77" t="str">
            <v>RTR-GL</v>
          </cell>
          <cell r="D77" t="str">
            <v>Source 11</v>
          </cell>
          <cell r="E77" t="str">
            <v>BPO-INDIAFA</v>
          </cell>
          <cell r="M77" t="str">
            <v>USD</v>
          </cell>
          <cell r="Y77">
            <v>10318.255670160854</v>
          </cell>
          <cell r="Z77">
            <v>0</v>
          </cell>
          <cell r="AA77">
            <v>10318.255670160854</v>
          </cell>
          <cell r="AB77">
            <v>0</v>
          </cell>
          <cell r="AC77">
            <v>0</v>
          </cell>
          <cell r="AD77" t="str">
            <v>Offshore</v>
          </cell>
          <cell r="AE77">
            <v>0</v>
          </cell>
          <cell r="AF77" t="str">
            <v>Internal</v>
          </cell>
        </row>
        <row r="78">
          <cell r="C78" t="str">
            <v>RTR-GL</v>
          </cell>
          <cell r="D78" t="str">
            <v>Source 12</v>
          </cell>
          <cell r="M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</row>
        <row r="79">
          <cell r="C79" t="str">
            <v>RTR-GL</v>
          </cell>
          <cell r="D79" t="str">
            <v>Source 13</v>
          </cell>
          <cell r="E79" t="str">
            <v>BPO-INDIAFA</v>
          </cell>
          <cell r="M79" t="str">
            <v>USD</v>
          </cell>
          <cell r="Y79">
            <v>10918.657175146596</v>
          </cell>
          <cell r="Z79">
            <v>0</v>
          </cell>
          <cell r="AA79">
            <v>10918.657175146596</v>
          </cell>
          <cell r="AB79">
            <v>0</v>
          </cell>
          <cell r="AC79">
            <v>0</v>
          </cell>
          <cell r="AD79" t="str">
            <v>Offshore</v>
          </cell>
          <cell r="AE79">
            <v>0</v>
          </cell>
          <cell r="AF79" t="str">
            <v>Internal</v>
          </cell>
        </row>
        <row r="80">
          <cell r="C80" t="str">
            <v>RTR-GL</v>
          </cell>
          <cell r="D80" t="str">
            <v>Source 14</v>
          </cell>
          <cell r="M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</row>
        <row r="81">
          <cell r="C81" t="str">
            <v>RTR-GL</v>
          </cell>
          <cell r="D81" t="str">
            <v>Source 15</v>
          </cell>
          <cell r="M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</row>
        <row r="82">
          <cell r="M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</row>
        <row r="83">
          <cell r="C83" t="str">
            <v>RUN</v>
          </cell>
          <cell r="D83" t="str">
            <v>RTR-GL</v>
          </cell>
          <cell r="E83" t="str">
            <v>BPO-INDIAFA</v>
          </cell>
          <cell r="M83" t="str">
            <v>USD</v>
          </cell>
          <cell r="Y83">
            <v>175555.42452483709</v>
          </cell>
          <cell r="Z83">
            <v>0</v>
          </cell>
          <cell r="AA83">
            <v>175555.42452483709</v>
          </cell>
          <cell r="AB83">
            <v>0</v>
          </cell>
          <cell r="AC83">
            <v>0</v>
          </cell>
          <cell r="AD83" t="str">
            <v>Offshore</v>
          </cell>
          <cell r="AE83">
            <v>0</v>
          </cell>
          <cell r="AF83" t="str">
            <v>Internal</v>
          </cell>
        </row>
        <row r="84">
          <cell r="C84" t="str">
            <v>RUN</v>
          </cell>
          <cell r="D84" t="str">
            <v>RTR-GL</v>
          </cell>
          <cell r="E84" t="str">
            <v>BPO-INDIAFA</v>
          </cell>
          <cell r="M84" t="str">
            <v>USD</v>
          </cell>
          <cell r="Y84">
            <v>120375.3645248371</v>
          </cell>
          <cell r="Z84">
            <v>0</v>
          </cell>
          <cell r="AA84">
            <v>120375.3645248371</v>
          </cell>
          <cell r="AB84">
            <v>0</v>
          </cell>
          <cell r="AC84">
            <v>0</v>
          </cell>
          <cell r="AD84" t="str">
            <v>Offshore</v>
          </cell>
          <cell r="AE84">
            <v>0</v>
          </cell>
          <cell r="AF84" t="str">
            <v>Internal</v>
          </cell>
        </row>
        <row r="85">
          <cell r="C85" t="str">
            <v>PROGRAMMGMT</v>
          </cell>
          <cell r="D85" t="str">
            <v>RTR-GL</v>
          </cell>
          <cell r="E85" t="str">
            <v>BPO-INDIAFA</v>
          </cell>
          <cell r="M85" t="str">
            <v>USD</v>
          </cell>
          <cell r="Y85">
            <v>80822.198104970448</v>
          </cell>
          <cell r="Z85">
            <v>0</v>
          </cell>
          <cell r="AA85">
            <v>80822.198104970448</v>
          </cell>
          <cell r="AB85">
            <v>0</v>
          </cell>
          <cell r="AC85">
            <v>0</v>
          </cell>
          <cell r="AD85" t="str">
            <v>Offshore</v>
          </cell>
          <cell r="AE85">
            <v>0</v>
          </cell>
          <cell r="AF85" t="str">
            <v>Internal</v>
          </cell>
        </row>
        <row r="86">
          <cell r="C86" t="str">
            <v>PROGRAMMGMT</v>
          </cell>
          <cell r="D86" t="str">
            <v>CG-US</v>
          </cell>
          <cell r="E86" t="str">
            <v>BPO-INDIAFA</v>
          </cell>
          <cell r="M86" t="str">
            <v>USD</v>
          </cell>
          <cell r="Y86">
            <v>51103.564524837115</v>
          </cell>
          <cell r="Z86">
            <v>0</v>
          </cell>
          <cell r="AA86">
            <v>51103.564524837115</v>
          </cell>
          <cell r="AB86">
            <v>0</v>
          </cell>
          <cell r="AC86">
            <v>0</v>
          </cell>
          <cell r="AD86" t="str">
            <v>Offshore</v>
          </cell>
          <cell r="AE86">
            <v>0</v>
          </cell>
          <cell r="AF86" t="str">
            <v>Internal</v>
          </cell>
        </row>
        <row r="87">
          <cell r="C87" t="str">
            <v>PROGRAMMGMT</v>
          </cell>
          <cell r="D87" t="str">
            <v>SUBCONTRACTOR</v>
          </cell>
          <cell r="E87" t="str">
            <v>BPO-INDIAFA</v>
          </cell>
          <cell r="M87" t="str">
            <v>USD</v>
          </cell>
          <cell r="Y87">
            <v>38761.638824837115</v>
          </cell>
          <cell r="Z87">
            <v>0</v>
          </cell>
          <cell r="AA87">
            <v>38761.638824837115</v>
          </cell>
          <cell r="AB87">
            <v>0</v>
          </cell>
          <cell r="AC87">
            <v>0</v>
          </cell>
          <cell r="AD87" t="str">
            <v>Offshore</v>
          </cell>
          <cell r="AE87">
            <v>0</v>
          </cell>
          <cell r="AF87" t="str">
            <v>Internal</v>
          </cell>
        </row>
        <row r="88">
          <cell r="C88" t="str">
            <v>PROGRAMMGMT</v>
          </cell>
          <cell r="D88" t="str">
            <v>BPO-INDIAFA</v>
          </cell>
          <cell r="E88" t="str">
            <v>BPO-INDIAFA</v>
          </cell>
          <cell r="M88" t="str">
            <v>USD</v>
          </cell>
          <cell r="Y88">
            <v>27008.836675469112</v>
          </cell>
          <cell r="Z88">
            <v>0</v>
          </cell>
          <cell r="AA88">
            <v>27008.836675469112</v>
          </cell>
          <cell r="AB88">
            <v>0</v>
          </cell>
          <cell r="AC88">
            <v>0</v>
          </cell>
          <cell r="AD88" t="str">
            <v>Offshore</v>
          </cell>
          <cell r="AE88">
            <v>0</v>
          </cell>
          <cell r="AF88" t="str">
            <v>Internal</v>
          </cell>
        </row>
        <row r="89">
          <cell r="C89" t="str">
            <v>PROGRAMMGMT</v>
          </cell>
          <cell r="D89" t="str">
            <v>FINANCING</v>
          </cell>
          <cell r="E89" t="str">
            <v>BPO-INDIAFA</v>
          </cell>
          <cell r="M89" t="str">
            <v>USD</v>
          </cell>
          <cell r="Y89">
            <v>18580.412997713607</v>
          </cell>
          <cell r="Z89">
            <v>0</v>
          </cell>
          <cell r="AA89">
            <v>18580.412997713607</v>
          </cell>
          <cell r="AB89">
            <v>0</v>
          </cell>
          <cell r="AC89">
            <v>0</v>
          </cell>
          <cell r="AD89" t="str">
            <v>Offshore</v>
          </cell>
          <cell r="AE89">
            <v>0</v>
          </cell>
          <cell r="AF89" t="str">
            <v>Internal</v>
          </cell>
        </row>
        <row r="90">
          <cell r="C90" t="str">
            <v>PROGRAMMGMT</v>
          </cell>
          <cell r="D90" t="str">
            <v>TECHNOLOGY</v>
          </cell>
          <cell r="E90" t="str">
            <v>BPO-INDIAFA</v>
          </cell>
          <cell r="M90" t="str">
            <v>USD</v>
          </cell>
          <cell r="Y90">
            <v>14970.154902060645</v>
          </cell>
          <cell r="Z90">
            <v>0</v>
          </cell>
          <cell r="AA90">
            <v>14970.154902060645</v>
          </cell>
          <cell r="AB90">
            <v>0</v>
          </cell>
          <cell r="AC90">
            <v>0</v>
          </cell>
          <cell r="AD90" t="str">
            <v>Offshore</v>
          </cell>
          <cell r="AE90">
            <v>0</v>
          </cell>
          <cell r="AF90" t="str">
            <v>Internal</v>
          </cell>
        </row>
        <row r="91">
          <cell r="C91" t="str">
            <v>PROGRAMMGMT</v>
          </cell>
          <cell r="D91" t="str">
            <v>US-TE</v>
          </cell>
          <cell r="E91" t="str">
            <v>BPO-INDIAFA</v>
          </cell>
          <cell r="M91" t="str">
            <v>USD</v>
          </cell>
          <cell r="Y91">
            <v>13272.121033355865</v>
          </cell>
          <cell r="Z91">
            <v>0</v>
          </cell>
          <cell r="AA91">
            <v>13272.121033355865</v>
          </cell>
          <cell r="AB91">
            <v>0</v>
          </cell>
          <cell r="AC91">
            <v>0</v>
          </cell>
          <cell r="AD91" t="str">
            <v>Offshore</v>
          </cell>
          <cell r="AE91">
            <v>0</v>
          </cell>
          <cell r="AF91" t="str">
            <v>Internal</v>
          </cell>
        </row>
        <row r="92">
          <cell r="C92" t="str">
            <v>PROGRAMMGMT</v>
          </cell>
          <cell r="D92" t="str">
            <v>INDIA-TE</v>
          </cell>
          <cell r="E92" t="str">
            <v>BPO-INDIAFA</v>
          </cell>
          <cell r="M92" t="str">
            <v>USD</v>
          </cell>
          <cell r="Y92">
            <v>10918.657175146596</v>
          </cell>
          <cell r="Z92">
            <v>0</v>
          </cell>
          <cell r="AA92">
            <v>10918.657175146596</v>
          </cell>
          <cell r="AB92">
            <v>0</v>
          </cell>
          <cell r="AC92">
            <v>0</v>
          </cell>
          <cell r="AD92" t="str">
            <v>Offshore</v>
          </cell>
          <cell r="AE92">
            <v>0</v>
          </cell>
          <cell r="AF92" t="str">
            <v>Internal</v>
          </cell>
        </row>
        <row r="93">
          <cell r="C93" t="str">
            <v>PROGRAMMGMT</v>
          </cell>
          <cell r="D93" t="str">
            <v>FX-HEDGING</v>
          </cell>
          <cell r="E93" t="str">
            <v>BPO-INDIAFA</v>
          </cell>
          <cell r="M93" t="str">
            <v>USD</v>
          </cell>
          <cell r="Y93">
            <v>11218.857927639467</v>
          </cell>
          <cell r="Z93">
            <v>0</v>
          </cell>
          <cell r="AA93">
            <v>11218.857927639467</v>
          </cell>
          <cell r="AB93">
            <v>0</v>
          </cell>
          <cell r="AC93">
            <v>0</v>
          </cell>
          <cell r="AD93" t="str">
            <v>Offshore</v>
          </cell>
          <cell r="AE93">
            <v>0</v>
          </cell>
          <cell r="AF93" t="str">
            <v>Internal</v>
          </cell>
        </row>
        <row r="94">
          <cell r="C94" t="str">
            <v>PROGRAMMGMT</v>
          </cell>
          <cell r="D94" t="str">
            <v>TS Funding</v>
          </cell>
          <cell r="E94" t="str">
            <v>BPO-INDIAFA</v>
          </cell>
          <cell r="M94" t="str">
            <v>USD</v>
          </cell>
          <cell r="Y94">
            <v>10318.255670160854</v>
          </cell>
          <cell r="Z94">
            <v>0</v>
          </cell>
          <cell r="AA94">
            <v>10318.255670160854</v>
          </cell>
          <cell r="AB94">
            <v>0</v>
          </cell>
          <cell r="AC94">
            <v>0</v>
          </cell>
          <cell r="AD94" t="str">
            <v>Offshore</v>
          </cell>
          <cell r="AE94">
            <v>0</v>
          </cell>
          <cell r="AF94" t="str">
            <v>Internal</v>
          </cell>
        </row>
        <row r="95">
          <cell r="C95" t="str">
            <v>PROGRAMMGMT</v>
          </cell>
          <cell r="D95" t="str">
            <v>Source 10</v>
          </cell>
          <cell r="M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  <row r="96">
          <cell r="C96" t="str">
            <v>PROGRAMMGMT</v>
          </cell>
          <cell r="D96" t="str">
            <v>Source 11</v>
          </cell>
          <cell r="E96" t="str">
            <v>BPO-INDIAFA</v>
          </cell>
          <cell r="M96" t="str">
            <v>USD</v>
          </cell>
          <cell r="Y96">
            <v>13272.121033355865</v>
          </cell>
          <cell r="Z96">
            <v>0</v>
          </cell>
          <cell r="AA96">
            <v>13272.121033355865</v>
          </cell>
          <cell r="AB96">
            <v>0</v>
          </cell>
          <cell r="AC96">
            <v>0</v>
          </cell>
          <cell r="AD96" t="str">
            <v>Offshore</v>
          </cell>
          <cell r="AE96">
            <v>0</v>
          </cell>
          <cell r="AF96" t="str">
            <v>Internal</v>
          </cell>
        </row>
        <row r="97">
          <cell r="C97" t="str">
            <v>PROGRAMMGMT</v>
          </cell>
          <cell r="D97" t="str">
            <v>Source 12</v>
          </cell>
          <cell r="M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</row>
        <row r="98">
          <cell r="C98" t="str">
            <v>PROGRAMMGMT</v>
          </cell>
          <cell r="D98" t="str">
            <v>Source 13</v>
          </cell>
          <cell r="E98" t="str">
            <v>BPO-INDIAFA</v>
          </cell>
          <cell r="M98" t="str">
            <v>USD</v>
          </cell>
          <cell r="Y98">
            <v>10918.657175146596</v>
          </cell>
          <cell r="Z98">
            <v>0</v>
          </cell>
          <cell r="AA98">
            <v>10918.657175146596</v>
          </cell>
          <cell r="AB98">
            <v>0</v>
          </cell>
          <cell r="AC98">
            <v>0</v>
          </cell>
          <cell r="AD98" t="str">
            <v>Offshore</v>
          </cell>
          <cell r="AE98">
            <v>0</v>
          </cell>
          <cell r="AF98" t="str">
            <v>Internal</v>
          </cell>
        </row>
        <row r="99">
          <cell r="C99" t="str">
            <v>PROGRAMMGMT</v>
          </cell>
          <cell r="D99" t="str">
            <v>Source 14</v>
          </cell>
          <cell r="M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</row>
        <row r="100">
          <cell r="C100" t="str">
            <v>PROGRAMMGMT</v>
          </cell>
          <cell r="D100" t="str">
            <v>Source 15</v>
          </cell>
          <cell r="E100" t="str">
            <v>BPO-INDIAFA</v>
          </cell>
          <cell r="M100" t="str">
            <v>USD</v>
          </cell>
          <cell r="Y100">
            <v>175555.42452483709</v>
          </cell>
          <cell r="Z100">
            <v>0</v>
          </cell>
          <cell r="AA100">
            <v>175555.42452483709</v>
          </cell>
          <cell r="AB100">
            <v>0</v>
          </cell>
          <cell r="AC100">
            <v>0</v>
          </cell>
          <cell r="AD100" t="str">
            <v>Offshore</v>
          </cell>
          <cell r="AE100">
            <v>0</v>
          </cell>
          <cell r="AF100" t="str">
            <v>Internal</v>
          </cell>
        </row>
        <row r="101">
          <cell r="C101" t="str">
            <v>RUN</v>
          </cell>
          <cell r="D101" t="str">
            <v>OTC-OTC</v>
          </cell>
          <cell r="E101" t="str">
            <v>BPO-INDIAFA</v>
          </cell>
          <cell r="M101" t="str">
            <v>USD</v>
          </cell>
          <cell r="Y101">
            <v>120375.3645248371</v>
          </cell>
          <cell r="Z101">
            <v>0</v>
          </cell>
          <cell r="AA101">
            <v>120375.3645248371</v>
          </cell>
          <cell r="AB101">
            <v>0</v>
          </cell>
          <cell r="AC101">
            <v>0</v>
          </cell>
          <cell r="AD101" t="str">
            <v>Offshore</v>
          </cell>
          <cell r="AE101">
            <v>0</v>
          </cell>
          <cell r="AF101" t="str">
            <v>Internal</v>
          </cell>
        </row>
        <row r="102">
          <cell r="C102" t="str">
            <v>RUN</v>
          </cell>
          <cell r="D102" t="str">
            <v>OTC-OTC</v>
          </cell>
          <cell r="E102" t="str">
            <v>BPO-INDIAFA</v>
          </cell>
          <cell r="M102" t="str">
            <v>USD</v>
          </cell>
          <cell r="Y102">
            <v>80822.198104970448</v>
          </cell>
          <cell r="Z102">
            <v>0</v>
          </cell>
          <cell r="AA102">
            <v>80822.198104970448</v>
          </cell>
          <cell r="AB102">
            <v>0</v>
          </cell>
          <cell r="AC102">
            <v>0</v>
          </cell>
          <cell r="AD102" t="str">
            <v>Offshore</v>
          </cell>
          <cell r="AE102">
            <v>0</v>
          </cell>
          <cell r="AF102" t="str">
            <v>Internal</v>
          </cell>
        </row>
        <row r="103">
          <cell r="C103" t="str">
            <v>RUN</v>
          </cell>
          <cell r="D103" t="str">
            <v>OTC-OTC</v>
          </cell>
          <cell r="E103" t="str">
            <v>BPO-INDIAFA</v>
          </cell>
          <cell r="M103" t="str">
            <v>USD</v>
          </cell>
          <cell r="Y103">
            <v>51103.564524837115</v>
          </cell>
          <cell r="Z103">
            <v>0</v>
          </cell>
          <cell r="AA103">
            <v>51103.564524837115</v>
          </cell>
          <cell r="AB103">
            <v>0</v>
          </cell>
          <cell r="AC103">
            <v>0</v>
          </cell>
          <cell r="AD103" t="str">
            <v>Offshore</v>
          </cell>
          <cell r="AE103">
            <v>0</v>
          </cell>
          <cell r="AF103" t="str">
            <v>Internal</v>
          </cell>
        </row>
        <row r="104">
          <cell r="C104" t="str">
            <v>PROCUREMENT</v>
          </cell>
          <cell r="D104" t="str">
            <v>OTC-OTC</v>
          </cell>
          <cell r="E104" t="str">
            <v>BPO-INDIAFA</v>
          </cell>
          <cell r="M104" t="str">
            <v>USD</v>
          </cell>
          <cell r="Y104">
            <v>38761.638824837115</v>
          </cell>
          <cell r="Z104">
            <v>0</v>
          </cell>
          <cell r="AA104">
            <v>38761.638824837115</v>
          </cell>
          <cell r="AB104">
            <v>0</v>
          </cell>
          <cell r="AC104">
            <v>0</v>
          </cell>
          <cell r="AD104" t="str">
            <v>Offshore</v>
          </cell>
          <cell r="AE104">
            <v>0</v>
          </cell>
          <cell r="AF104" t="str">
            <v>Internal</v>
          </cell>
        </row>
        <row r="105">
          <cell r="C105" t="str">
            <v>PROCUREMENT</v>
          </cell>
          <cell r="D105" t="str">
            <v>CG-US</v>
          </cell>
          <cell r="E105" t="str">
            <v>BPO-INDIAFA</v>
          </cell>
          <cell r="M105" t="str">
            <v>USD</v>
          </cell>
          <cell r="Y105">
            <v>27008.836675469112</v>
          </cell>
          <cell r="Z105">
            <v>0</v>
          </cell>
          <cell r="AA105">
            <v>27008.836675469112</v>
          </cell>
          <cell r="AB105">
            <v>0</v>
          </cell>
          <cell r="AC105">
            <v>0</v>
          </cell>
          <cell r="AD105" t="str">
            <v>Offshore</v>
          </cell>
          <cell r="AE105">
            <v>0</v>
          </cell>
          <cell r="AF105" t="str">
            <v>Internal</v>
          </cell>
        </row>
        <row r="106">
          <cell r="C106" t="str">
            <v>PROCUREMENT</v>
          </cell>
          <cell r="D106" t="str">
            <v>SUBCONTRACTOR</v>
          </cell>
          <cell r="E106" t="str">
            <v>BPO-INDIAFA</v>
          </cell>
          <cell r="M106" t="str">
            <v>USD</v>
          </cell>
          <cell r="Y106">
            <v>18580.412997713607</v>
          </cell>
          <cell r="Z106">
            <v>0</v>
          </cell>
          <cell r="AA106">
            <v>18580.412997713607</v>
          </cell>
          <cell r="AB106">
            <v>0</v>
          </cell>
          <cell r="AC106">
            <v>0</v>
          </cell>
          <cell r="AD106" t="str">
            <v>Offshore</v>
          </cell>
          <cell r="AE106">
            <v>0</v>
          </cell>
          <cell r="AF106" t="str">
            <v>Internal</v>
          </cell>
        </row>
        <row r="107">
          <cell r="C107" t="str">
            <v>PROCUREMENT</v>
          </cell>
          <cell r="D107" t="str">
            <v>BPO-INDIAFA</v>
          </cell>
          <cell r="E107" t="str">
            <v>BPO-INDIAFA</v>
          </cell>
          <cell r="M107" t="str">
            <v>USD</v>
          </cell>
          <cell r="Y107">
            <v>14970.154902060645</v>
          </cell>
          <cell r="Z107">
            <v>0</v>
          </cell>
          <cell r="AA107">
            <v>14970.154902060645</v>
          </cell>
          <cell r="AB107">
            <v>0</v>
          </cell>
          <cell r="AC107">
            <v>0</v>
          </cell>
          <cell r="AD107" t="str">
            <v>Offshore</v>
          </cell>
          <cell r="AE107">
            <v>0</v>
          </cell>
          <cell r="AF107" t="str">
            <v>Internal</v>
          </cell>
        </row>
        <row r="108">
          <cell r="C108" t="str">
            <v>PROCUREMENT</v>
          </cell>
          <cell r="D108" t="str">
            <v>FINANCING</v>
          </cell>
          <cell r="E108" t="str">
            <v>BPO-INDIAFA</v>
          </cell>
          <cell r="M108" t="str">
            <v>USD</v>
          </cell>
          <cell r="Y108">
            <v>13272.121033355865</v>
          </cell>
          <cell r="Z108">
            <v>0</v>
          </cell>
          <cell r="AA108">
            <v>13272.121033355865</v>
          </cell>
          <cell r="AB108">
            <v>0</v>
          </cell>
          <cell r="AC108">
            <v>0</v>
          </cell>
          <cell r="AD108" t="str">
            <v>Offshore</v>
          </cell>
          <cell r="AE108">
            <v>0</v>
          </cell>
          <cell r="AF108" t="str">
            <v>Internal</v>
          </cell>
        </row>
        <row r="109">
          <cell r="C109" t="str">
            <v>PROCUREMENT</v>
          </cell>
          <cell r="D109" t="str">
            <v>TECHNOLOGY</v>
          </cell>
          <cell r="E109" t="str">
            <v>BPO-INDIAFA</v>
          </cell>
          <cell r="M109" t="str">
            <v>USD</v>
          </cell>
          <cell r="Y109">
            <v>10918.657175146596</v>
          </cell>
          <cell r="Z109">
            <v>0</v>
          </cell>
          <cell r="AA109">
            <v>10918.657175146596</v>
          </cell>
          <cell r="AB109">
            <v>0</v>
          </cell>
          <cell r="AC109">
            <v>0</v>
          </cell>
          <cell r="AD109" t="str">
            <v>Offshore</v>
          </cell>
          <cell r="AE109">
            <v>0</v>
          </cell>
          <cell r="AF109" t="str">
            <v>Internal</v>
          </cell>
        </row>
        <row r="110">
          <cell r="C110" t="str">
            <v>PROCUREMENT</v>
          </cell>
          <cell r="D110" t="str">
            <v>US-TE</v>
          </cell>
          <cell r="E110" t="str">
            <v>BPO-INDIAFA</v>
          </cell>
          <cell r="M110" t="str">
            <v>USD</v>
          </cell>
          <cell r="Y110">
            <v>11218.857927639467</v>
          </cell>
          <cell r="Z110">
            <v>0</v>
          </cell>
          <cell r="AA110">
            <v>11218.857927639467</v>
          </cell>
          <cell r="AB110">
            <v>0</v>
          </cell>
          <cell r="AC110">
            <v>0</v>
          </cell>
          <cell r="AD110" t="str">
            <v>Offshore</v>
          </cell>
          <cell r="AE110">
            <v>0</v>
          </cell>
          <cell r="AF110" t="str">
            <v>Internal</v>
          </cell>
        </row>
        <row r="111">
          <cell r="C111" t="str">
            <v>PROCUREMENT</v>
          </cell>
          <cell r="D111" t="str">
            <v>INDIA-TE</v>
          </cell>
          <cell r="E111" t="str">
            <v>BPO-INDIAFA</v>
          </cell>
          <cell r="M111" t="str">
            <v>USD</v>
          </cell>
          <cell r="Y111">
            <v>10318.255670160854</v>
          </cell>
          <cell r="Z111">
            <v>0</v>
          </cell>
          <cell r="AA111">
            <v>10318.255670160854</v>
          </cell>
          <cell r="AB111">
            <v>0</v>
          </cell>
          <cell r="AC111">
            <v>0</v>
          </cell>
          <cell r="AD111" t="str">
            <v>Offshore</v>
          </cell>
          <cell r="AE111">
            <v>0</v>
          </cell>
          <cell r="AF111" t="str">
            <v>Internal</v>
          </cell>
        </row>
        <row r="112">
          <cell r="C112" t="str">
            <v>PROCUREMENT</v>
          </cell>
          <cell r="D112" t="str">
            <v>FX-HEDGING</v>
          </cell>
          <cell r="E112" t="str">
            <v>BPO-INDIAFA</v>
          </cell>
          <cell r="M112" t="str">
            <v>USD</v>
          </cell>
          <cell r="Y112">
            <v>10918.657175146596</v>
          </cell>
          <cell r="Z112">
            <v>0</v>
          </cell>
          <cell r="AA112">
            <v>10918.657175146596</v>
          </cell>
          <cell r="AB112">
            <v>0</v>
          </cell>
          <cell r="AC112">
            <v>0</v>
          </cell>
          <cell r="AD112" t="str">
            <v>Offshore</v>
          </cell>
          <cell r="AE112">
            <v>0</v>
          </cell>
          <cell r="AF112" t="str">
            <v>Internal</v>
          </cell>
        </row>
        <row r="113">
          <cell r="C113" t="str">
            <v>PROCUREMENT</v>
          </cell>
          <cell r="D113" t="str">
            <v>TS Funding</v>
          </cell>
          <cell r="M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</row>
        <row r="114">
          <cell r="C114" t="str">
            <v>PROCUREMENT</v>
          </cell>
          <cell r="D114" t="str">
            <v>Source 10</v>
          </cell>
          <cell r="E114" t="str">
            <v>BPO-INDIAFA</v>
          </cell>
          <cell r="M114" t="str">
            <v>USD</v>
          </cell>
          <cell r="Y114">
            <v>10918.657175146596</v>
          </cell>
          <cell r="Z114">
            <v>0</v>
          </cell>
          <cell r="AA114">
            <v>10918.657175146596</v>
          </cell>
          <cell r="AB114">
            <v>0</v>
          </cell>
          <cell r="AC114">
            <v>0</v>
          </cell>
          <cell r="AD114" t="str">
            <v>Offshore</v>
          </cell>
          <cell r="AE114">
            <v>0</v>
          </cell>
          <cell r="AF114" t="str">
            <v>Internal</v>
          </cell>
        </row>
        <row r="115">
          <cell r="C115" t="str">
            <v>PROCUREMENT</v>
          </cell>
          <cell r="D115" t="str">
            <v>Source 11</v>
          </cell>
          <cell r="M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</row>
        <row r="116">
          <cell r="C116" t="str">
            <v>PROCUREMENT</v>
          </cell>
          <cell r="D116" t="str">
            <v>Source 12</v>
          </cell>
          <cell r="M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</row>
        <row r="117">
          <cell r="C117" t="str">
            <v>PROCUREMENT</v>
          </cell>
          <cell r="D117" t="str">
            <v>Source 13</v>
          </cell>
          <cell r="E117" t="str">
            <v>BPO-INDIAFA</v>
          </cell>
          <cell r="M117" t="str">
            <v>USD</v>
          </cell>
          <cell r="Y117">
            <v>18580.412997713607</v>
          </cell>
          <cell r="Z117">
            <v>0</v>
          </cell>
          <cell r="AA117">
            <v>18580.412997713607</v>
          </cell>
          <cell r="AB117">
            <v>0</v>
          </cell>
          <cell r="AC117">
            <v>0</v>
          </cell>
          <cell r="AD117" t="str">
            <v>Offshore</v>
          </cell>
          <cell r="AE117">
            <v>0</v>
          </cell>
          <cell r="AF117" t="str">
            <v>Internal</v>
          </cell>
        </row>
        <row r="118">
          <cell r="C118" t="str">
            <v>PROCUREMENT</v>
          </cell>
          <cell r="D118" t="str">
            <v>Source 14</v>
          </cell>
          <cell r="E118" t="str">
            <v>BPO-INDIAFA</v>
          </cell>
          <cell r="M118" t="str">
            <v>USD</v>
          </cell>
          <cell r="Y118">
            <v>13272.121033355865</v>
          </cell>
          <cell r="Z118">
            <v>0</v>
          </cell>
          <cell r="AA118">
            <v>13272.121033355865</v>
          </cell>
          <cell r="AB118">
            <v>0</v>
          </cell>
          <cell r="AC118">
            <v>0</v>
          </cell>
          <cell r="AD118" t="str">
            <v>Offshore</v>
          </cell>
          <cell r="AE118">
            <v>0</v>
          </cell>
          <cell r="AF118" t="str">
            <v>Internal</v>
          </cell>
        </row>
        <row r="119">
          <cell r="C119" t="str">
            <v>PROCUREMENT</v>
          </cell>
          <cell r="D119" t="str">
            <v>Source 15</v>
          </cell>
          <cell r="E119" t="str">
            <v>BPO-INDIAFA</v>
          </cell>
          <cell r="M119" t="str">
            <v>USD</v>
          </cell>
          <cell r="Y119">
            <v>10918.657175146596</v>
          </cell>
          <cell r="Z119">
            <v>0</v>
          </cell>
          <cell r="AA119">
            <v>10918.657175146596</v>
          </cell>
          <cell r="AB119">
            <v>0</v>
          </cell>
          <cell r="AC119">
            <v>0</v>
          </cell>
          <cell r="AD119" t="str">
            <v>Offshore</v>
          </cell>
          <cell r="AE119">
            <v>0</v>
          </cell>
          <cell r="AF119" t="str">
            <v>Internal</v>
          </cell>
        </row>
        <row r="120">
          <cell r="M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</row>
        <row r="121">
          <cell r="C121" t="str">
            <v>RUN</v>
          </cell>
          <cell r="D121" t="str">
            <v>PROCUREMENT</v>
          </cell>
          <cell r="E121" t="str">
            <v>BPO-INDIAFA</v>
          </cell>
          <cell r="M121" t="str">
            <v>USD</v>
          </cell>
          <cell r="Y121">
            <v>18580.412997713607</v>
          </cell>
          <cell r="Z121">
            <v>0</v>
          </cell>
          <cell r="AA121">
            <v>18580.412997713607</v>
          </cell>
          <cell r="AB121">
            <v>0</v>
          </cell>
          <cell r="AC121">
            <v>0</v>
          </cell>
          <cell r="AD121" t="str">
            <v>Offshore</v>
          </cell>
          <cell r="AE121">
            <v>0</v>
          </cell>
          <cell r="AF121" t="str">
            <v>Internal</v>
          </cell>
        </row>
        <row r="122">
          <cell r="C122" t="str">
            <v>RUN</v>
          </cell>
          <cell r="D122" t="str">
            <v>PROCUREMENT</v>
          </cell>
          <cell r="E122" t="str">
            <v>BPO-INDIAFA</v>
          </cell>
          <cell r="M122" t="str">
            <v>USD</v>
          </cell>
          <cell r="Y122">
            <v>10918.657175146596</v>
          </cell>
          <cell r="Z122">
            <v>0</v>
          </cell>
          <cell r="AA122">
            <v>10918.657175146596</v>
          </cell>
          <cell r="AB122">
            <v>0</v>
          </cell>
          <cell r="AC122">
            <v>0</v>
          </cell>
          <cell r="AD122" t="str">
            <v>Offshore</v>
          </cell>
          <cell r="AE122">
            <v>0</v>
          </cell>
          <cell r="AF122" t="str">
            <v>Internal</v>
          </cell>
        </row>
        <row r="123">
          <cell r="C123" t="str">
            <v>FINANCING</v>
          </cell>
          <cell r="D123" t="str">
            <v>PROCUREMENT</v>
          </cell>
          <cell r="E123" t="str">
            <v>BPO-INDIAFA</v>
          </cell>
          <cell r="M123" t="str">
            <v>USD</v>
          </cell>
          <cell r="Y123">
            <v>10918.657175146596</v>
          </cell>
          <cell r="Z123">
            <v>0</v>
          </cell>
          <cell r="AA123">
            <v>10918.657175146596</v>
          </cell>
          <cell r="AB123">
            <v>0</v>
          </cell>
          <cell r="AC123">
            <v>0</v>
          </cell>
          <cell r="AD123" t="str">
            <v>Offshore</v>
          </cell>
          <cell r="AE123">
            <v>0</v>
          </cell>
          <cell r="AF123" t="str">
            <v>Internal</v>
          </cell>
        </row>
        <row r="124">
          <cell r="C124" t="str">
            <v>FINANCING</v>
          </cell>
          <cell r="D124" t="str">
            <v>CG-US</v>
          </cell>
          <cell r="E124" t="str">
            <v>BPO-INDIAFA</v>
          </cell>
          <cell r="M124" t="str">
            <v>USD</v>
          </cell>
          <cell r="Y124">
            <v>10918.657175146596</v>
          </cell>
          <cell r="Z124">
            <v>0</v>
          </cell>
          <cell r="AA124">
            <v>10918.657175146596</v>
          </cell>
          <cell r="AB124">
            <v>0</v>
          </cell>
          <cell r="AC124">
            <v>0</v>
          </cell>
          <cell r="AD124" t="str">
            <v>Offshore</v>
          </cell>
          <cell r="AE124">
            <v>0</v>
          </cell>
          <cell r="AF124" t="str">
            <v>Internal</v>
          </cell>
        </row>
        <row r="125">
          <cell r="C125" t="str">
            <v>FINANCING</v>
          </cell>
          <cell r="D125" t="str">
            <v>SUBCONTRACTOR</v>
          </cell>
          <cell r="E125" t="str">
            <v>BPO-INDIAFA</v>
          </cell>
          <cell r="M125" t="str">
            <v>USD</v>
          </cell>
          <cell r="Y125">
            <v>10918.657175146596</v>
          </cell>
          <cell r="Z125">
            <v>0</v>
          </cell>
          <cell r="AA125">
            <v>10918.657175146596</v>
          </cell>
          <cell r="AB125">
            <v>0</v>
          </cell>
          <cell r="AC125">
            <v>0</v>
          </cell>
          <cell r="AD125" t="str">
            <v>Offshore</v>
          </cell>
          <cell r="AE125">
            <v>0</v>
          </cell>
          <cell r="AF125" t="str">
            <v>Internal</v>
          </cell>
        </row>
        <row r="126">
          <cell r="C126" t="str">
            <v>FINANCING</v>
          </cell>
          <cell r="D126" t="str">
            <v>BPO-INDIAFA</v>
          </cell>
          <cell r="M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</row>
        <row r="127">
          <cell r="C127" t="str">
            <v>FINANCING</v>
          </cell>
          <cell r="D127" t="str">
            <v>FINANCING</v>
          </cell>
          <cell r="M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</row>
        <row r="128">
          <cell r="C128" t="str">
            <v>FINANCING</v>
          </cell>
          <cell r="D128" t="str">
            <v>TECHNOLOGY</v>
          </cell>
          <cell r="M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</row>
        <row r="129">
          <cell r="C129" t="str">
            <v>FINANCING</v>
          </cell>
          <cell r="D129" t="str">
            <v>US-TE</v>
          </cell>
          <cell r="M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</row>
        <row r="130">
          <cell r="C130" t="str">
            <v>FINANCING</v>
          </cell>
          <cell r="D130" t="str">
            <v>INDIA-TE</v>
          </cell>
          <cell r="M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</row>
        <row r="131">
          <cell r="C131" t="str">
            <v>FINANCING</v>
          </cell>
          <cell r="D131" t="str">
            <v>FX-HEDGING</v>
          </cell>
          <cell r="E131" t="str">
            <v>CG-US</v>
          </cell>
          <cell r="M131" t="str">
            <v>USD</v>
          </cell>
          <cell r="Y131">
            <v>165756.30000000002</v>
          </cell>
          <cell r="Z131">
            <v>12220</v>
          </cell>
          <cell r="AA131">
            <v>177976.30000000002</v>
          </cell>
          <cell r="AB131">
            <v>0</v>
          </cell>
          <cell r="AC131">
            <v>0</v>
          </cell>
          <cell r="AD131" t="str">
            <v>Onshore</v>
          </cell>
          <cell r="AE131">
            <v>0</v>
          </cell>
          <cell r="AF131" t="str">
            <v>Internal</v>
          </cell>
        </row>
        <row r="132">
          <cell r="C132" t="str">
            <v>FINANCING</v>
          </cell>
          <cell r="D132" t="str">
            <v>TS Funding</v>
          </cell>
          <cell r="E132" t="str">
            <v>BPO-INDIAFA</v>
          </cell>
          <cell r="M132" t="str">
            <v>USD</v>
          </cell>
          <cell r="Y132">
            <v>27008.836675469112</v>
          </cell>
          <cell r="Z132">
            <v>0</v>
          </cell>
          <cell r="AA132">
            <v>27008.836675469112</v>
          </cell>
          <cell r="AB132">
            <v>0</v>
          </cell>
          <cell r="AC132">
            <v>0</v>
          </cell>
          <cell r="AD132" t="str">
            <v>Offshore</v>
          </cell>
          <cell r="AE132">
            <v>0</v>
          </cell>
          <cell r="AF132" t="str">
            <v>Internal</v>
          </cell>
        </row>
        <row r="133">
          <cell r="C133" t="str">
            <v>FINANCING</v>
          </cell>
          <cell r="D133" t="str">
            <v>Source 10</v>
          </cell>
          <cell r="E133" t="str">
            <v>CG-US</v>
          </cell>
          <cell r="M133" t="str">
            <v>USD</v>
          </cell>
          <cell r="Y133">
            <v>415000</v>
          </cell>
          <cell r="Z133">
            <v>12220</v>
          </cell>
          <cell r="AA133">
            <v>427220</v>
          </cell>
          <cell r="AB133">
            <v>0</v>
          </cell>
          <cell r="AC133">
            <v>0</v>
          </cell>
          <cell r="AD133" t="str">
            <v>Onshore</v>
          </cell>
          <cell r="AE133">
            <v>0</v>
          </cell>
          <cell r="AF133" t="str">
            <v>Internal</v>
          </cell>
        </row>
        <row r="134">
          <cell r="C134" t="str">
            <v>FINANCING</v>
          </cell>
          <cell r="D134" t="str">
            <v>Source 11</v>
          </cell>
          <cell r="M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</row>
        <row r="135">
          <cell r="C135" t="str">
            <v>FINANCING</v>
          </cell>
          <cell r="D135" t="str">
            <v>Source 12</v>
          </cell>
          <cell r="M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</row>
        <row r="136">
          <cell r="C136" t="str">
            <v>FINANCING</v>
          </cell>
          <cell r="D136" t="str">
            <v>Source 13</v>
          </cell>
          <cell r="E136" t="str">
            <v>BPO-INDIAFA</v>
          </cell>
          <cell r="M136" t="str">
            <v>USD</v>
          </cell>
          <cell r="Y136">
            <v>10918.657175146596</v>
          </cell>
          <cell r="Z136">
            <v>0</v>
          </cell>
          <cell r="AA136">
            <v>10918.657175146596</v>
          </cell>
          <cell r="AB136">
            <v>1.5384615384615383</v>
          </cell>
          <cell r="AC136">
            <v>0</v>
          </cell>
          <cell r="AD136" t="str">
            <v>Offshore</v>
          </cell>
          <cell r="AE136">
            <v>0</v>
          </cell>
          <cell r="AF136" t="str">
            <v>Internal</v>
          </cell>
        </row>
        <row r="137">
          <cell r="C137" t="str">
            <v>FINANCING</v>
          </cell>
          <cell r="D137" t="str">
            <v>Source 14</v>
          </cell>
          <cell r="E137" t="str">
            <v>BPO-INDIAFA</v>
          </cell>
          <cell r="M137" t="str">
            <v>USD</v>
          </cell>
          <cell r="Y137">
            <v>10918.657175146596</v>
          </cell>
          <cell r="Z137">
            <v>0</v>
          </cell>
          <cell r="AA137">
            <v>10918.657175146596</v>
          </cell>
          <cell r="AB137">
            <v>1.5384615384615383</v>
          </cell>
          <cell r="AC137">
            <v>0</v>
          </cell>
          <cell r="AD137" t="str">
            <v>Offshore</v>
          </cell>
          <cell r="AE137">
            <v>0</v>
          </cell>
          <cell r="AF137" t="str">
            <v>Internal</v>
          </cell>
        </row>
        <row r="138">
          <cell r="C138" t="str">
            <v>FINANCING</v>
          </cell>
          <cell r="D138" t="str">
            <v>Source 15</v>
          </cell>
          <cell r="M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1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</row>
        <row r="139">
          <cell r="M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1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</row>
        <row r="140">
          <cell r="M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1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</row>
        <row r="141">
          <cell r="M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1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</row>
        <row r="142">
          <cell r="C142" t="str">
            <v>TRANSITION-IT</v>
          </cell>
          <cell r="M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1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</row>
        <row r="143">
          <cell r="C143" t="str">
            <v>TRANSITION-IT</v>
          </cell>
          <cell r="D143" t="str">
            <v>CG-US</v>
          </cell>
          <cell r="M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1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</row>
        <row r="144">
          <cell r="C144" t="str">
            <v>TRANSITION-IT</v>
          </cell>
          <cell r="D144" t="str">
            <v>SUBCONTRACTOR</v>
          </cell>
          <cell r="M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1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</row>
        <row r="145">
          <cell r="C145" t="str">
            <v>TRANSITION-IT</v>
          </cell>
          <cell r="D145" t="str">
            <v>BPO-INDIAFA</v>
          </cell>
          <cell r="M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1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</row>
        <row r="146">
          <cell r="C146" t="str">
            <v>TRANSITION-IT</v>
          </cell>
          <cell r="D146" t="str">
            <v>FINANCING</v>
          </cell>
          <cell r="M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1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</row>
        <row r="147">
          <cell r="C147" t="str">
            <v>TRANSITION-IT</v>
          </cell>
          <cell r="D147" t="str">
            <v>TECHNOLOGY</v>
          </cell>
          <cell r="M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1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</row>
        <row r="148">
          <cell r="C148" t="str">
            <v>TRANSITION-IT</v>
          </cell>
          <cell r="D148" t="str">
            <v>US-TE</v>
          </cell>
          <cell r="M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1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</row>
        <row r="149">
          <cell r="C149" t="str">
            <v>TRANSITION-IT</v>
          </cell>
          <cell r="D149" t="str">
            <v>INDIA-TE</v>
          </cell>
          <cell r="M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1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</row>
        <row r="150">
          <cell r="C150" t="str">
            <v>TRANSITION-IT</v>
          </cell>
          <cell r="D150" t="str">
            <v>FX-HEDGING</v>
          </cell>
          <cell r="M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1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</row>
        <row r="151">
          <cell r="C151" t="str">
            <v>TRANSITION-IT</v>
          </cell>
          <cell r="D151" t="str">
            <v>TS Funding</v>
          </cell>
          <cell r="M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1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</row>
        <row r="152">
          <cell r="C152" t="str">
            <v>TRANSITION-IT</v>
          </cell>
          <cell r="D152" t="str">
            <v>Source 10</v>
          </cell>
          <cell r="M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1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</row>
        <row r="153">
          <cell r="C153" t="str">
            <v>TRANSITION-IT</v>
          </cell>
          <cell r="D153" t="str">
            <v>Source 11</v>
          </cell>
          <cell r="M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1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</row>
        <row r="154">
          <cell r="C154" t="str">
            <v>TRANSITION-IT</v>
          </cell>
          <cell r="D154" t="str">
            <v>Source 12</v>
          </cell>
          <cell r="M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1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</row>
        <row r="155">
          <cell r="C155" t="str">
            <v>TRANSITION-IT</v>
          </cell>
          <cell r="D155" t="str">
            <v>Source 13</v>
          </cell>
          <cell r="M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1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</row>
        <row r="156">
          <cell r="C156" t="str">
            <v>TRANSITION-IT</v>
          </cell>
          <cell r="D156" t="str">
            <v>Source 14</v>
          </cell>
          <cell r="M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1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</row>
        <row r="157">
          <cell r="C157" t="str">
            <v>TRANSITION-IT</v>
          </cell>
          <cell r="D157" t="str">
            <v>Source 15</v>
          </cell>
          <cell r="M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1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</row>
        <row r="158">
          <cell r="M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</row>
        <row r="159">
          <cell r="M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1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</row>
        <row r="160">
          <cell r="M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1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</row>
        <row r="161">
          <cell r="C161" t="str">
            <v>RUN-IT</v>
          </cell>
          <cell r="M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1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</row>
        <row r="162">
          <cell r="C162" t="str">
            <v>RUN-IT</v>
          </cell>
          <cell r="D162" t="str">
            <v>CG-US</v>
          </cell>
          <cell r="M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1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</row>
        <row r="163">
          <cell r="C163" t="str">
            <v>RUN-IT</v>
          </cell>
          <cell r="D163" t="str">
            <v>SUBCONTRACTOR</v>
          </cell>
          <cell r="M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1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</row>
        <row r="164">
          <cell r="C164" t="str">
            <v>RUN-IT</v>
          </cell>
          <cell r="D164" t="str">
            <v>BPO-INDIAFA</v>
          </cell>
          <cell r="M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1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</row>
        <row r="165">
          <cell r="C165" t="str">
            <v>RUN-IT</v>
          </cell>
          <cell r="D165" t="str">
            <v>FINANCING</v>
          </cell>
          <cell r="M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1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</row>
        <row r="166">
          <cell r="C166" t="str">
            <v>RUN-IT</v>
          </cell>
          <cell r="D166" t="str">
            <v>TECHNOLOGY</v>
          </cell>
          <cell r="M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1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</row>
        <row r="167">
          <cell r="C167" t="str">
            <v>RUN-IT</v>
          </cell>
          <cell r="D167" t="str">
            <v>US-TE</v>
          </cell>
          <cell r="M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1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</row>
        <row r="168">
          <cell r="C168" t="str">
            <v>RUN-IT</v>
          </cell>
          <cell r="D168" t="str">
            <v>INDIA-TE</v>
          </cell>
          <cell r="M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1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</row>
        <row r="169">
          <cell r="C169" t="str">
            <v>RUN-IT</v>
          </cell>
          <cell r="D169" t="str">
            <v>FX-HEDGING</v>
          </cell>
          <cell r="M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1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</row>
        <row r="170">
          <cell r="C170" t="str">
            <v>RUN-IT</v>
          </cell>
          <cell r="D170" t="str">
            <v>TS Funding</v>
          </cell>
          <cell r="M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1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</row>
        <row r="171">
          <cell r="C171" t="str">
            <v>RUN-IT</v>
          </cell>
          <cell r="D171" t="str">
            <v>Source 10</v>
          </cell>
          <cell r="M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1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</row>
        <row r="172">
          <cell r="C172" t="str">
            <v>RUN-IT</v>
          </cell>
          <cell r="D172" t="str">
            <v>Source 11</v>
          </cell>
          <cell r="M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1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</row>
        <row r="173">
          <cell r="C173" t="str">
            <v>RUN-IT</v>
          </cell>
          <cell r="D173" t="str">
            <v>Source 12</v>
          </cell>
          <cell r="M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1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</row>
        <row r="174">
          <cell r="C174" t="str">
            <v>RUN-IT</v>
          </cell>
          <cell r="D174" t="str">
            <v>Source 13</v>
          </cell>
          <cell r="M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</row>
        <row r="175">
          <cell r="C175" t="str">
            <v>RUN-IT</v>
          </cell>
          <cell r="D175" t="str">
            <v>Source 14</v>
          </cell>
          <cell r="M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1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</row>
        <row r="176">
          <cell r="C176" t="str">
            <v>RUN-IT</v>
          </cell>
          <cell r="D176" t="str">
            <v>Source 15</v>
          </cell>
          <cell r="M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1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</row>
        <row r="177">
          <cell r="M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1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</row>
        <row r="178">
          <cell r="M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1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</row>
        <row r="179">
          <cell r="M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1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</row>
        <row r="180">
          <cell r="C180" t="str">
            <v>SUPPLYCHAIN</v>
          </cell>
          <cell r="M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</row>
        <row r="181">
          <cell r="C181" t="str">
            <v>SUPPLYCHAIN</v>
          </cell>
          <cell r="D181" t="str">
            <v>CG-US</v>
          </cell>
          <cell r="M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1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</row>
        <row r="182">
          <cell r="C182" t="str">
            <v>SUPPLYCHAIN</v>
          </cell>
          <cell r="D182" t="str">
            <v>SUBCONTRACTOR</v>
          </cell>
          <cell r="M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1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</row>
        <row r="183">
          <cell r="C183" t="str">
            <v>SUPPLYCHAIN</v>
          </cell>
          <cell r="D183" t="str">
            <v>BPO-INDIAFA</v>
          </cell>
          <cell r="M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1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</row>
        <row r="184">
          <cell r="C184" t="str">
            <v>SUPPLYCHAIN</v>
          </cell>
          <cell r="D184" t="str">
            <v>FINANCING</v>
          </cell>
          <cell r="M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1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</row>
        <row r="185">
          <cell r="C185" t="str">
            <v>SUPPLYCHAIN</v>
          </cell>
          <cell r="D185" t="str">
            <v>TECHNOLOGY</v>
          </cell>
          <cell r="M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1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</row>
        <row r="186">
          <cell r="C186" t="str">
            <v>SUPPLYCHAIN</v>
          </cell>
          <cell r="D186" t="str">
            <v>US-TE</v>
          </cell>
          <cell r="M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</row>
        <row r="187">
          <cell r="C187" t="str">
            <v>SUPPLYCHAIN</v>
          </cell>
          <cell r="D187" t="str">
            <v>INDIA-TE</v>
          </cell>
          <cell r="M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1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</row>
        <row r="188">
          <cell r="C188" t="str">
            <v>SUPPLYCHAIN</v>
          </cell>
          <cell r="D188" t="str">
            <v>FX-HEDGING</v>
          </cell>
          <cell r="M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1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</row>
        <row r="189">
          <cell r="C189" t="str">
            <v>SUPPLYCHAIN</v>
          </cell>
          <cell r="D189" t="str">
            <v>TS Funding</v>
          </cell>
          <cell r="M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1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</row>
        <row r="190">
          <cell r="C190" t="str">
            <v>SUPPLYCHAIN</v>
          </cell>
          <cell r="D190" t="str">
            <v>Source 10</v>
          </cell>
          <cell r="M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1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</row>
        <row r="191">
          <cell r="C191" t="str">
            <v>SUPPLYCHAIN</v>
          </cell>
          <cell r="D191" t="str">
            <v>Source 11</v>
          </cell>
          <cell r="M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1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</row>
        <row r="192">
          <cell r="C192" t="str">
            <v>SUPPLYCHAIN</v>
          </cell>
          <cell r="D192" t="str">
            <v>Source 12</v>
          </cell>
          <cell r="M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1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</row>
        <row r="193">
          <cell r="C193" t="str">
            <v>SUPPLYCHAIN</v>
          </cell>
          <cell r="D193" t="str">
            <v>Source 13</v>
          </cell>
          <cell r="M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1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</row>
        <row r="194">
          <cell r="C194" t="str">
            <v>SUPPLYCHAIN</v>
          </cell>
          <cell r="D194" t="str">
            <v>Source 14</v>
          </cell>
          <cell r="M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1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</row>
        <row r="195">
          <cell r="C195" t="str">
            <v>SUPPLYCHAIN</v>
          </cell>
          <cell r="D195" t="str">
            <v>Source 15</v>
          </cell>
          <cell r="M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1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</row>
        <row r="196">
          <cell r="M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1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</row>
        <row r="197">
          <cell r="M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1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</row>
        <row r="198">
          <cell r="M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1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</row>
        <row r="199">
          <cell r="C199" t="str">
            <v>FX-HEDGING</v>
          </cell>
          <cell r="M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1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</row>
        <row r="200">
          <cell r="C200" t="str">
            <v>FX-HEDGING</v>
          </cell>
          <cell r="D200" t="str">
            <v>CG-US</v>
          </cell>
          <cell r="M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</row>
        <row r="201">
          <cell r="C201" t="str">
            <v>FX-HEDGING</v>
          </cell>
          <cell r="D201" t="str">
            <v>SUBCONTRACTOR</v>
          </cell>
          <cell r="M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1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</row>
        <row r="202">
          <cell r="C202" t="str">
            <v>FX-HEDGING</v>
          </cell>
          <cell r="D202" t="str">
            <v>BPO-INDIAFA</v>
          </cell>
          <cell r="M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</row>
        <row r="203">
          <cell r="C203" t="str">
            <v>FX-HEDGING</v>
          </cell>
          <cell r="D203" t="str">
            <v>FINANCING</v>
          </cell>
          <cell r="M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1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</row>
        <row r="204">
          <cell r="C204" t="str">
            <v>FX-HEDGING</v>
          </cell>
          <cell r="D204" t="str">
            <v>TECHNOLOGY</v>
          </cell>
          <cell r="M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1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</row>
      </sheetData>
      <sheetData sheetId="33">
        <row r="9">
          <cell r="K9">
            <v>0</v>
          </cell>
        </row>
        <row r="10">
          <cell r="C10" t="str">
            <v>CROSSFUNCTIONAL</v>
          </cell>
          <cell r="D10" t="str">
            <v>CG-US</v>
          </cell>
          <cell r="F10">
            <v>12220</v>
          </cell>
        </row>
        <row r="11">
          <cell r="C11" t="str">
            <v>CROSSFUNCTIONAL</v>
          </cell>
          <cell r="D11" t="str">
            <v>SUBCONTRACTOR</v>
          </cell>
          <cell r="F11">
            <v>0</v>
          </cell>
        </row>
        <row r="12">
          <cell r="C12" t="str">
            <v>CROSSFUNCTIONAL</v>
          </cell>
          <cell r="D12" t="str">
            <v>BPO-INDIAFA</v>
          </cell>
          <cell r="F12">
            <v>0</v>
          </cell>
        </row>
        <row r="13">
          <cell r="C13" t="str">
            <v>CROSSFUNCTIONAL</v>
          </cell>
          <cell r="D13" t="str">
            <v>FINANCING</v>
          </cell>
          <cell r="F13">
            <v>0</v>
          </cell>
        </row>
        <row r="14">
          <cell r="C14" t="str">
            <v>TRANSITION</v>
          </cell>
          <cell r="D14" t="str">
            <v>CROSSFUNCTIONAL</v>
          </cell>
          <cell r="F14">
            <v>0</v>
          </cell>
        </row>
        <row r="15">
          <cell r="C15" t="str">
            <v>TRANSITION</v>
          </cell>
          <cell r="D15" t="str">
            <v>CROSSFUNCTIONAL</v>
          </cell>
          <cell r="F15">
            <v>0</v>
          </cell>
        </row>
        <row r="16">
          <cell r="C16" t="str">
            <v>TRANSITION</v>
          </cell>
          <cell r="D16" t="str">
            <v>CROSSFUNCTIONAL</v>
          </cell>
          <cell r="F16">
            <v>0</v>
          </cell>
        </row>
        <row r="17">
          <cell r="C17" t="str">
            <v>TRANSITION</v>
          </cell>
          <cell r="D17" t="str">
            <v>CROSSFUNCTIONAL</v>
          </cell>
          <cell r="F17">
            <v>0</v>
          </cell>
        </row>
        <row r="18">
          <cell r="C18" t="str">
            <v>TRANSITION</v>
          </cell>
          <cell r="D18" t="str">
            <v>CROSSFUNCTIONAL</v>
          </cell>
          <cell r="F18">
            <v>0</v>
          </cell>
        </row>
        <row r="19">
          <cell r="C19" t="str">
            <v>TRANSITION</v>
          </cell>
          <cell r="D19" t="str">
            <v>CROSSFUNCTIONAL</v>
          </cell>
          <cell r="F19">
            <v>0</v>
          </cell>
        </row>
        <row r="20">
          <cell r="C20" t="str">
            <v>TRANSITION</v>
          </cell>
          <cell r="D20" t="str">
            <v>PROCUREMENT</v>
          </cell>
          <cell r="F20">
            <v>0</v>
          </cell>
        </row>
        <row r="21">
          <cell r="C21" t="str">
            <v>TRANSITION</v>
          </cell>
          <cell r="D21" t="str">
            <v>CROSSFUNCTIONAL</v>
          </cell>
          <cell r="F21">
            <v>0</v>
          </cell>
        </row>
        <row r="22">
          <cell r="C22" t="str">
            <v>RUN</v>
          </cell>
          <cell r="D22" t="str">
            <v>PROCUREMENT</v>
          </cell>
          <cell r="F22">
            <v>0</v>
          </cell>
        </row>
        <row r="23">
          <cell r="C23" t="str">
            <v>TRANSITION</v>
          </cell>
          <cell r="D23" t="str">
            <v>PROCUREMENT</v>
          </cell>
          <cell r="F23">
            <v>0</v>
          </cell>
        </row>
        <row r="24">
          <cell r="C24" t="str">
            <v>TRANSITION</v>
          </cell>
          <cell r="D24" t="str">
            <v>PROCUREMENT</v>
          </cell>
          <cell r="F24">
            <v>0</v>
          </cell>
        </row>
        <row r="27">
          <cell r="C27" t="str">
            <v>TRANSITION</v>
          </cell>
          <cell r="D27" t="str">
            <v>CROSSFUNCTIONAL</v>
          </cell>
        </row>
        <row r="28">
          <cell r="C28" t="str">
            <v>TRANSITION</v>
          </cell>
          <cell r="D28" t="str">
            <v>OTC-OTC</v>
          </cell>
        </row>
        <row r="29">
          <cell r="C29" t="str">
            <v>TRANSITION</v>
          </cell>
          <cell r="D29" t="str">
            <v>P2P-AP</v>
          </cell>
          <cell r="F29">
            <v>12220</v>
          </cell>
        </row>
        <row r="30">
          <cell r="C30" t="str">
            <v>TRANSITION</v>
          </cell>
          <cell r="D30" t="str">
            <v>RTR-GL</v>
          </cell>
          <cell r="F30">
            <v>0</v>
          </cell>
        </row>
        <row r="31">
          <cell r="C31" t="str">
            <v>OTC-OTC</v>
          </cell>
          <cell r="D31" t="str">
            <v>BPO-INDIAFA</v>
          </cell>
          <cell r="F31">
            <v>0</v>
          </cell>
        </row>
        <row r="32">
          <cell r="C32" t="str">
            <v>OTC-OTC</v>
          </cell>
          <cell r="D32" t="str">
            <v>FINANCING</v>
          </cell>
          <cell r="F32">
            <v>0</v>
          </cell>
        </row>
        <row r="33">
          <cell r="C33" t="str">
            <v>OTC-OTC</v>
          </cell>
          <cell r="D33" t="str">
            <v>TECHNOLOGY</v>
          </cell>
          <cell r="F33">
            <v>0</v>
          </cell>
        </row>
        <row r="34">
          <cell r="C34" t="str">
            <v>TRANSITION</v>
          </cell>
          <cell r="D34" t="str">
            <v>TRANSITION-IT</v>
          </cell>
          <cell r="F34">
            <v>0</v>
          </cell>
        </row>
        <row r="35">
          <cell r="C35" t="str">
            <v>TRANSITION</v>
          </cell>
          <cell r="D35" t="str">
            <v>TRANSITION-IT</v>
          </cell>
          <cell r="F35">
            <v>0</v>
          </cell>
        </row>
        <row r="36">
          <cell r="C36" t="str">
            <v>TRANSITION</v>
          </cell>
          <cell r="D36" t="str">
            <v>TRANSITION-IT</v>
          </cell>
          <cell r="F36">
            <v>0</v>
          </cell>
        </row>
        <row r="37">
          <cell r="C37" t="str">
            <v>TRANSITION</v>
          </cell>
          <cell r="D37" t="str">
            <v>TRANSITION-IT</v>
          </cell>
          <cell r="F37">
            <v>0</v>
          </cell>
        </row>
        <row r="38">
          <cell r="C38" t="str">
            <v>TRANSITION</v>
          </cell>
          <cell r="D38" t="str">
            <v>TRANSITION-IT</v>
          </cell>
          <cell r="F38">
            <v>0</v>
          </cell>
        </row>
        <row r="39">
          <cell r="C39" t="str">
            <v>TRANSITION</v>
          </cell>
          <cell r="D39" t="str">
            <v>TRANSITION-IT</v>
          </cell>
          <cell r="F39">
            <v>0</v>
          </cell>
        </row>
        <row r="40">
          <cell r="C40" t="str">
            <v>TRANSITION</v>
          </cell>
          <cell r="D40" t="str">
            <v>TRANSITION-IT</v>
          </cell>
          <cell r="F40">
            <v>0</v>
          </cell>
        </row>
        <row r="41">
          <cell r="C41" t="str">
            <v>TRANSITION</v>
          </cell>
          <cell r="D41" t="str">
            <v>TRANSITION-IT</v>
          </cell>
          <cell r="F41">
            <v>0</v>
          </cell>
        </row>
        <row r="42">
          <cell r="C42" t="str">
            <v>TRANSITION</v>
          </cell>
          <cell r="D42" t="str">
            <v>TRANSITION-IT</v>
          </cell>
          <cell r="F42">
            <v>0</v>
          </cell>
        </row>
        <row r="43">
          <cell r="C43" t="str">
            <v>OTC-OTC</v>
          </cell>
          <cell r="D43" t="str">
            <v>Source 15</v>
          </cell>
          <cell r="F43">
            <v>0</v>
          </cell>
        </row>
        <row r="44">
          <cell r="C44" t="str">
            <v>TRANSITION</v>
          </cell>
          <cell r="D44" t="str">
            <v>TRANSITION-IT</v>
          </cell>
        </row>
        <row r="45">
          <cell r="C45" t="str">
            <v>TRANSITION</v>
          </cell>
          <cell r="D45" t="str">
            <v>TRANSITION-IT</v>
          </cell>
        </row>
        <row r="46">
          <cell r="C46" t="str">
            <v>TRANSITION</v>
          </cell>
          <cell r="D46" t="str">
            <v>TRANSITION-IT</v>
          </cell>
        </row>
        <row r="47">
          <cell r="C47" t="str">
            <v>TRANSITION</v>
          </cell>
          <cell r="D47" t="str">
            <v>TRANSITION-IT</v>
          </cell>
        </row>
        <row r="48">
          <cell r="C48" t="str">
            <v>TRANSITION</v>
          </cell>
          <cell r="D48" t="str">
            <v>TRANSITION-IT</v>
          </cell>
          <cell r="F48">
            <v>12220</v>
          </cell>
        </row>
        <row r="49">
          <cell r="C49" t="str">
            <v>P2P-AP</v>
          </cell>
          <cell r="D49" t="str">
            <v>SUBCONTRACTOR</v>
          </cell>
          <cell r="F49">
            <v>0</v>
          </cell>
        </row>
        <row r="50">
          <cell r="C50" t="str">
            <v>TRANSITION</v>
          </cell>
          <cell r="D50" t="str">
            <v>TRANSITION-IT</v>
          </cell>
          <cell r="F50">
            <v>0</v>
          </cell>
        </row>
        <row r="51">
          <cell r="C51" t="str">
            <v>P2P-AP</v>
          </cell>
          <cell r="D51" t="str">
            <v>FINANCING</v>
          </cell>
          <cell r="F51">
            <v>0</v>
          </cell>
        </row>
        <row r="52">
          <cell r="C52" t="str">
            <v>TRANSITION</v>
          </cell>
          <cell r="D52" t="str">
            <v>TRANSITION-IT</v>
          </cell>
          <cell r="F52">
            <v>0</v>
          </cell>
        </row>
        <row r="53">
          <cell r="C53" t="str">
            <v>TRANSITION</v>
          </cell>
          <cell r="D53" t="str">
            <v>TRANSITION-IT</v>
          </cell>
          <cell r="F53">
            <v>0</v>
          </cell>
        </row>
        <row r="54">
          <cell r="C54" t="str">
            <v>P2P-AP</v>
          </cell>
          <cell r="D54" t="str">
            <v>INDIA-TE</v>
          </cell>
          <cell r="F54">
            <v>0</v>
          </cell>
        </row>
        <row r="55">
          <cell r="C55" t="str">
            <v>P2P-AP</v>
          </cell>
          <cell r="D55" t="str">
            <v>FX-HEDGING</v>
          </cell>
          <cell r="F55">
            <v>0</v>
          </cell>
        </row>
        <row r="56">
          <cell r="C56" t="str">
            <v>P2P-AP</v>
          </cell>
          <cell r="D56" t="str">
            <v>TS Funding</v>
          </cell>
          <cell r="F56">
            <v>0</v>
          </cell>
        </row>
        <row r="57">
          <cell r="C57" t="str">
            <v>P2P-AP</v>
          </cell>
          <cell r="D57" t="str">
            <v>Source 10</v>
          </cell>
          <cell r="F57">
            <v>0</v>
          </cell>
        </row>
        <row r="58">
          <cell r="C58" t="str">
            <v>P2P-AP</v>
          </cell>
          <cell r="D58" t="str">
            <v>Source 11</v>
          </cell>
          <cell r="F58">
            <v>0</v>
          </cell>
        </row>
        <row r="59">
          <cell r="C59" t="str">
            <v>P2P-AP</v>
          </cell>
          <cell r="D59" t="str">
            <v>Source 12</v>
          </cell>
          <cell r="F59">
            <v>0</v>
          </cell>
        </row>
        <row r="60">
          <cell r="C60" t="str">
            <v>P2P-AP</v>
          </cell>
          <cell r="D60" t="str">
            <v>Source 13</v>
          </cell>
          <cell r="F60">
            <v>0</v>
          </cell>
        </row>
        <row r="61">
          <cell r="C61" t="str">
            <v>RUN</v>
          </cell>
          <cell r="D61" t="str">
            <v>CROSSFUNCTIONAL</v>
          </cell>
          <cell r="F61">
            <v>0</v>
          </cell>
        </row>
        <row r="62">
          <cell r="C62" t="str">
            <v>P2P-AP</v>
          </cell>
          <cell r="D62" t="str">
            <v>Source 15</v>
          </cell>
          <cell r="F62">
            <v>0</v>
          </cell>
        </row>
        <row r="63">
          <cell r="C63" t="str">
            <v>RUN</v>
          </cell>
          <cell r="D63" t="str">
            <v>PROCUREMENT</v>
          </cell>
        </row>
        <row r="65">
          <cell r="C65" t="str">
            <v>RUN</v>
          </cell>
          <cell r="D65" t="str">
            <v>PROCUREMENT</v>
          </cell>
        </row>
        <row r="66">
          <cell r="C66" t="str">
            <v>RTR-GL</v>
          </cell>
        </row>
        <row r="67">
          <cell r="C67" t="str">
            <v>RTR-GL</v>
          </cell>
          <cell r="D67" t="str">
            <v>CG-US</v>
          </cell>
          <cell r="F67">
            <v>12220</v>
          </cell>
        </row>
        <row r="68">
          <cell r="C68" t="str">
            <v>RTR-GL</v>
          </cell>
          <cell r="D68" t="str">
            <v>SUBCONTRACTOR</v>
          </cell>
          <cell r="F68">
            <v>0</v>
          </cell>
        </row>
        <row r="69">
          <cell r="C69" t="str">
            <v>RTR-GL</v>
          </cell>
          <cell r="D69" t="str">
            <v>BPO-INDIAFA</v>
          </cell>
          <cell r="F69">
            <v>0</v>
          </cell>
        </row>
        <row r="70">
          <cell r="C70" t="str">
            <v>RTR-GL</v>
          </cell>
          <cell r="D70" t="str">
            <v>FINANCING</v>
          </cell>
          <cell r="F70">
            <v>0</v>
          </cell>
        </row>
        <row r="71">
          <cell r="C71" t="str">
            <v>RTR-GL</v>
          </cell>
          <cell r="D71" t="str">
            <v>TECHNOLOGY</v>
          </cell>
          <cell r="F71">
            <v>0</v>
          </cell>
        </row>
        <row r="72">
          <cell r="C72" t="str">
            <v>RUN</v>
          </cell>
          <cell r="D72" t="str">
            <v>PROGRAMMGMT</v>
          </cell>
          <cell r="F72">
            <v>0</v>
          </cell>
        </row>
        <row r="73">
          <cell r="C73" t="str">
            <v>RUN</v>
          </cell>
          <cell r="D73" t="str">
            <v>PROGRAMMGMT</v>
          </cell>
          <cell r="F73">
            <v>0</v>
          </cell>
        </row>
        <row r="74">
          <cell r="C74" t="str">
            <v>RTR-GL</v>
          </cell>
          <cell r="D74" t="str">
            <v>FX-HEDGING</v>
          </cell>
          <cell r="F74">
            <v>0</v>
          </cell>
        </row>
        <row r="75">
          <cell r="C75" t="str">
            <v>RTR-GL</v>
          </cell>
          <cell r="D75" t="str">
            <v>TS Funding</v>
          </cell>
          <cell r="F75">
            <v>0</v>
          </cell>
        </row>
        <row r="76">
          <cell r="C76" t="str">
            <v>RTR-GL</v>
          </cell>
          <cell r="D76" t="str">
            <v>Source 10</v>
          </cell>
          <cell r="F76">
            <v>0</v>
          </cell>
        </row>
        <row r="77">
          <cell r="C77" t="str">
            <v>RTR-GL</v>
          </cell>
          <cell r="D77" t="str">
            <v>Source 11</v>
          </cell>
          <cell r="F77">
            <v>0</v>
          </cell>
        </row>
        <row r="78">
          <cell r="C78" t="str">
            <v>RTR-GL</v>
          </cell>
          <cell r="D78" t="str">
            <v>Source 12</v>
          </cell>
          <cell r="F78">
            <v>0</v>
          </cell>
        </row>
        <row r="79">
          <cell r="C79" t="str">
            <v>RTR-GL</v>
          </cell>
          <cell r="D79" t="str">
            <v>Source 13</v>
          </cell>
          <cell r="F79">
            <v>0</v>
          </cell>
        </row>
        <row r="80">
          <cell r="C80" t="str">
            <v>RTR-GL</v>
          </cell>
          <cell r="D80" t="str">
            <v>Source 14</v>
          </cell>
          <cell r="F80">
            <v>0</v>
          </cell>
        </row>
        <row r="81">
          <cell r="C81" t="str">
            <v>RUN</v>
          </cell>
          <cell r="D81" t="str">
            <v>RUN-IT</v>
          </cell>
          <cell r="F81">
            <v>0</v>
          </cell>
        </row>
        <row r="82">
          <cell r="C82" t="str">
            <v>RUN</v>
          </cell>
          <cell r="D82" t="str">
            <v>RUN-IT</v>
          </cell>
        </row>
        <row r="83">
          <cell r="C83" t="str">
            <v>RUN</v>
          </cell>
          <cell r="D83" t="str">
            <v>RUN-IT</v>
          </cell>
        </row>
        <row r="84">
          <cell r="C84" t="str">
            <v>RUN</v>
          </cell>
          <cell r="D84" t="str">
            <v>RUN-IT</v>
          </cell>
        </row>
        <row r="85">
          <cell r="C85" t="str">
            <v>RUN</v>
          </cell>
          <cell r="D85" t="str">
            <v>RUN-IT</v>
          </cell>
        </row>
        <row r="86">
          <cell r="C86" t="str">
            <v>RUN</v>
          </cell>
          <cell r="D86" t="str">
            <v>RUN-IT</v>
          </cell>
          <cell r="F86">
            <v>12220</v>
          </cell>
        </row>
        <row r="87">
          <cell r="C87" t="str">
            <v>PROGRAMMGMT</v>
          </cell>
          <cell r="D87" t="str">
            <v>SUBCONTRACTOR</v>
          </cell>
          <cell r="F87">
            <v>0</v>
          </cell>
        </row>
        <row r="88">
          <cell r="C88" t="str">
            <v>PROGRAMMGMT</v>
          </cell>
          <cell r="D88" t="str">
            <v>BPO-INDIAFA</v>
          </cell>
          <cell r="F88">
            <v>0</v>
          </cell>
        </row>
        <row r="89">
          <cell r="C89" t="str">
            <v>RUN</v>
          </cell>
          <cell r="D89" t="str">
            <v>RUN-IT</v>
          </cell>
          <cell r="F89">
            <v>0</v>
          </cell>
        </row>
        <row r="90">
          <cell r="C90" t="str">
            <v>RUN</v>
          </cell>
          <cell r="D90" t="str">
            <v>RUN-IT</v>
          </cell>
          <cell r="F90">
            <v>0</v>
          </cell>
        </row>
        <row r="91">
          <cell r="C91" t="str">
            <v>RUN</v>
          </cell>
          <cell r="D91" t="str">
            <v>P2P-AP</v>
          </cell>
          <cell r="F91">
            <v>0</v>
          </cell>
        </row>
        <row r="92">
          <cell r="C92" t="str">
            <v>RUN</v>
          </cell>
          <cell r="D92" t="str">
            <v>P2P-AP</v>
          </cell>
          <cell r="F92">
            <v>0</v>
          </cell>
        </row>
        <row r="93">
          <cell r="C93" t="str">
            <v>RUN</v>
          </cell>
          <cell r="D93" t="str">
            <v>P2P-AP</v>
          </cell>
          <cell r="F93">
            <v>0</v>
          </cell>
        </row>
        <row r="94">
          <cell r="C94" t="str">
            <v>PROGRAMMGMT</v>
          </cell>
          <cell r="D94" t="str">
            <v>TS Funding</v>
          </cell>
          <cell r="F94">
            <v>0</v>
          </cell>
        </row>
        <row r="95">
          <cell r="C95" t="str">
            <v>PROGRAMMGMT</v>
          </cell>
          <cell r="D95" t="str">
            <v>Source 10</v>
          </cell>
          <cell r="F95">
            <v>0</v>
          </cell>
        </row>
        <row r="96">
          <cell r="C96" t="str">
            <v>PROGRAMMGMT</v>
          </cell>
          <cell r="D96" t="str">
            <v>Source 11</v>
          </cell>
          <cell r="F96">
            <v>0</v>
          </cell>
        </row>
        <row r="97">
          <cell r="C97" t="str">
            <v>PROGRAMMGMT</v>
          </cell>
          <cell r="D97" t="str">
            <v>Source 12</v>
          </cell>
          <cell r="F97">
            <v>0</v>
          </cell>
        </row>
        <row r="98">
          <cell r="C98" t="str">
            <v>PROGRAMMGMT</v>
          </cell>
          <cell r="D98" t="str">
            <v>Source 13</v>
          </cell>
          <cell r="F98">
            <v>0</v>
          </cell>
        </row>
        <row r="99">
          <cell r="C99" t="str">
            <v>PROGRAMMGMT</v>
          </cell>
          <cell r="D99" t="str">
            <v>Source 14</v>
          </cell>
          <cell r="F99">
            <v>0</v>
          </cell>
        </row>
        <row r="100">
          <cell r="C100" t="str">
            <v>PROGRAMMGMT</v>
          </cell>
          <cell r="D100" t="str">
            <v>Source 15</v>
          </cell>
          <cell r="F100">
            <v>0</v>
          </cell>
        </row>
        <row r="102">
          <cell r="C102" t="str">
            <v>RUN</v>
          </cell>
          <cell r="D102" t="str">
            <v>FX-HEDGING</v>
          </cell>
        </row>
        <row r="103">
          <cell r="C103" t="str">
            <v>RUN</v>
          </cell>
          <cell r="D103" t="str">
            <v>FX-HEDGING</v>
          </cell>
        </row>
        <row r="104">
          <cell r="C104" t="str">
            <v>PROCUREMENT</v>
          </cell>
        </row>
        <row r="105">
          <cell r="C105" t="str">
            <v>PROCUREMENT</v>
          </cell>
          <cell r="D105" t="str">
            <v>CG-US</v>
          </cell>
          <cell r="F105">
            <v>12220</v>
          </cell>
        </row>
        <row r="106">
          <cell r="C106" t="str">
            <v>PROCUREMENT</v>
          </cell>
          <cell r="D106" t="str">
            <v>SUBCONTRACTOR</v>
          </cell>
          <cell r="F106">
            <v>0</v>
          </cell>
        </row>
        <row r="107">
          <cell r="C107" t="str">
            <v>RUN</v>
          </cell>
          <cell r="D107" t="str">
            <v>MSA Price</v>
          </cell>
          <cell r="F107">
            <v>0</v>
          </cell>
        </row>
        <row r="108">
          <cell r="C108" t="str">
            <v>PROCUREMENT</v>
          </cell>
          <cell r="D108" t="str">
            <v>FINANCING</v>
          </cell>
          <cell r="F108">
            <v>0</v>
          </cell>
        </row>
        <row r="109">
          <cell r="C109" t="str">
            <v>PROCUREMENT</v>
          </cell>
          <cell r="D109" t="str">
            <v>TECHNOLOGY</v>
          </cell>
          <cell r="F109">
            <v>0</v>
          </cell>
        </row>
        <row r="110">
          <cell r="C110" t="str">
            <v>PROCUREMENT</v>
          </cell>
          <cell r="D110" t="str">
            <v>US-TE</v>
          </cell>
          <cell r="F110">
            <v>0</v>
          </cell>
        </row>
        <row r="111">
          <cell r="C111" t="str">
            <v>PROCUREMENT</v>
          </cell>
          <cell r="D111" t="str">
            <v>INDIA-TE</v>
          </cell>
          <cell r="F111">
            <v>0</v>
          </cell>
        </row>
        <row r="112">
          <cell r="C112" t="str">
            <v>PROCUREMENT</v>
          </cell>
          <cell r="D112" t="str">
            <v>FX-HEDGING</v>
          </cell>
          <cell r="F112">
            <v>0</v>
          </cell>
        </row>
        <row r="113">
          <cell r="C113" t="str">
            <v>PROCUREMENT</v>
          </cell>
          <cell r="D113" t="str">
            <v>TS Funding</v>
          </cell>
          <cell r="F113">
            <v>0</v>
          </cell>
        </row>
        <row r="114">
          <cell r="C114" t="str">
            <v>PROCUREMENT</v>
          </cell>
          <cell r="D114" t="str">
            <v>Source 10</v>
          </cell>
          <cell r="F114">
            <v>0</v>
          </cell>
        </row>
        <row r="115">
          <cell r="C115" t="str">
            <v>PROCUREMENT</v>
          </cell>
          <cell r="D115" t="str">
            <v>Source 11</v>
          </cell>
          <cell r="F115">
            <v>0</v>
          </cell>
        </row>
        <row r="116">
          <cell r="C116" t="str">
            <v>PROCUREMENT</v>
          </cell>
          <cell r="D116" t="str">
            <v>Source 12</v>
          </cell>
          <cell r="F116">
            <v>0</v>
          </cell>
        </row>
        <row r="117">
          <cell r="C117" t="str">
            <v>PROCUREMENT</v>
          </cell>
          <cell r="D117" t="str">
            <v>Source 13</v>
          </cell>
          <cell r="F117">
            <v>0</v>
          </cell>
        </row>
        <row r="118">
          <cell r="C118" t="str">
            <v>PROCUREMENT</v>
          </cell>
          <cell r="D118" t="str">
            <v>Source 14</v>
          </cell>
          <cell r="F118">
            <v>0</v>
          </cell>
        </row>
        <row r="119">
          <cell r="C119" t="str">
            <v>PROCUREMENT</v>
          </cell>
          <cell r="D119" t="str">
            <v>Source 15</v>
          </cell>
          <cell r="F119">
            <v>0</v>
          </cell>
        </row>
        <row r="123">
          <cell r="C123" t="str">
            <v>FINANCING</v>
          </cell>
        </row>
        <row r="124">
          <cell r="C124" t="str">
            <v>FINANCING</v>
          </cell>
          <cell r="D124" t="str">
            <v>CG-US</v>
          </cell>
          <cell r="F124">
            <v>12220</v>
          </cell>
        </row>
        <row r="125">
          <cell r="C125" t="str">
            <v>FINANCING</v>
          </cell>
          <cell r="D125" t="str">
            <v>SUBCONTRACTOR</v>
          </cell>
          <cell r="F125">
            <v>0</v>
          </cell>
        </row>
        <row r="126">
          <cell r="C126" t="str">
            <v>FINANCING</v>
          </cell>
          <cell r="D126" t="str">
            <v>BPO-INDIAFA</v>
          </cell>
          <cell r="F126">
            <v>0</v>
          </cell>
        </row>
        <row r="127">
          <cell r="C127" t="str">
            <v>FINANCING</v>
          </cell>
          <cell r="D127" t="str">
            <v>FINANCING</v>
          </cell>
          <cell r="F127">
            <v>0</v>
          </cell>
        </row>
        <row r="128">
          <cell r="C128" t="str">
            <v>FINANCING</v>
          </cell>
          <cell r="D128" t="str">
            <v>TECHNOLOGY</v>
          </cell>
          <cell r="F128">
            <v>0</v>
          </cell>
        </row>
        <row r="129">
          <cell r="C129" t="str">
            <v>FINANCING</v>
          </cell>
          <cell r="D129" t="str">
            <v>US-TE</v>
          </cell>
          <cell r="F129">
            <v>0</v>
          </cell>
        </row>
        <row r="130">
          <cell r="C130" t="str">
            <v>FINANCING</v>
          </cell>
          <cell r="D130" t="str">
            <v>INDIA-TE</v>
          </cell>
          <cell r="F130">
            <v>0</v>
          </cell>
        </row>
        <row r="131">
          <cell r="C131" t="str">
            <v>FINANCING</v>
          </cell>
          <cell r="D131" t="str">
            <v>FX-HEDGING</v>
          </cell>
          <cell r="F131">
            <v>0</v>
          </cell>
        </row>
        <row r="132">
          <cell r="C132" t="str">
            <v>FINANCING</v>
          </cell>
          <cell r="D132" t="str">
            <v>TS Funding</v>
          </cell>
          <cell r="F132">
            <v>0</v>
          </cell>
        </row>
        <row r="133">
          <cell r="C133" t="str">
            <v>FINANCING</v>
          </cell>
          <cell r="D133" t="str">
            <v>Source 10</v>
          </cell>
          <cell r="F133">
            <v>0</v>
          </cell>
        </row>
        <row r="134">
          <cell r="C134" t="str">
            <v>FINANCING</v>
          </cell>
          <cell r="D134" t="str">
            <v>Source 11</v>
          </cell>
          <cell r="F134">
            <v>0</v>
          </cell>
        </row>
        <row r="135">
          <cell r="C135" t="str">
            <v>FINANCING</v>
          </cell>
          <cell r="D135" t="str">
            <v>Source 12</v>
          </cell>
          <cell r="F135">
            <v>0</v>
          </cell>
        </row>
        <row r="136">
          <cell r="C136" t="str">
            <v>FINANCING</v>
          </cell>
          <cell r="D136" t="str">
            <v>Source 13</v>
          </cell>
          <cell r="F136">
            <v>0</v>
          </cell>
        </row>
        <row r="137">
          <cell r="C137" t="str">
            <v>FINANCING</v>
          </cell>
          <cell r="D137" t="str">
            <v>Source 14</v>
          </cell>
          <cell r="F137">
            <v>0</v>
          </cell>
        </row>
        <row r="138">
          <cell r="C138" t="str">
            <v>FINANCING</v>
          </cell>
          <cell r="D138" t="str">
            <v>Source 15</v>
          </cell>
          <cell r="F138">
            <v>0</v>
          </cell>
        </row>
        <row r="142">
          <cell r="C142" t="str">
            <v>TRANSITION-IT</v>
          </cell>
        </row>
        <row r="143">
          <cell r="C143" t="str">
            <v>TRANSITION-IT</v>
          </cell>
          <cell r="D143" t="str">
            <v>CG-US</v>
          </cell>
          <cell r="F143">
            <v>12220</v>
          </cell>
        </row>
        <row r="144">
          <cell r="C144" t="str">
            <v>TRANSITION-IT</v>
          </cell>
          <cell r="D144" t="str">
            <v>SUBCONTRACTOR</v>
          </cell>
          <cell r="F144">
            <v>0</v>
          </cell>
        </row>
        <row r="145">
          <cell r="C145" t="str">
            <v>TRANSITION-IT</v>
          </cell>
          <cell r="D145" t="str">
            <v>BPO-INDIAFA</v>
          </cell>
          <cell r="F145">
            <v>0</v>
          </cell>
        </row>
        <row r="146">
          <cell r="C146" t="str">
            <v>TRANSITION-IT</v>
          </cell>
          <cell r="D146" t="str">
            <v>FINANCING</v>
          </cell>
          <cell r="F146">
            <v>0</v>
          </cell>
        </row>
        <row r="147">
          <cell r="C147" t="str">
            <v>TRANSITION-IT</v>
          </cell>
          <cell r="D147" t="str">
            <v>TECHNOLOGY</v>
          </cell>
          <cell r="F147">
            <v>0</v>
          </cell>
        </row>
        <row r="148">
          <cell r="C148" t="str">
            <v>TRANSITION-IT</v>
          </cell>
          <cell r="D148" t="str">
            <v>US-TE</v>
          </cell>
          <cell r="F148">
            <v>0</v>
          </cell>
        </row>
        <row r="149">
          <cell r="C149" t="str">
            <v>TRANSITION-IT</v>
          </cell>
          <cell r="D149" t="str">
            <v>INDIA-TE</v>
          </cell>
          <cell r="F149">
            <v>0</v>
          </cell>
        </row>
        <row r="150">
          <cell r="C150" t="str">
            <v>TRANSITION-IT</v>
          </cell>
          <cell r="D150" t="str">
            <v>FX-HEDGING</v>
          </cell>
          <cell r="F150">
            <v>0</v>
          </cell>
        </row>
        <row r="151">
          <cell r="C151" t="str">
            <v>TRANSITION-IT</v>
          </cell>
          <cell r="D151" t="str">
            <v>TS Funding</v>
          </cell>
          <cell r="F151">
            <v>0</v>
          </cell>
        </row>
        <row r="152">
          <cell r="C152" t="str">
            <v>TRANSITION-IT</v>
          </cell>
          <cell r="D152" t="str">
            <v>Source 10</v>
          </cell>
          <cell r="F152">
            <v>0</v>
          </cell>
        </row>
        <row r="153">
          <cell r="C153" t="str">
            <v>TRANSITION-IT</v>
          </cell>
          <cell r="D153" t="str">
            <v>Source 11</v>
          </cell>
          <cell r="F153">
            <v>0</v>
          </cell>
        </row>
        <row r="154">
          <cell r="C154" t="str">
            <v>TRANSITION-IT</v>
          </cell>
          <cell r="D154" t="str">
            <v>Source 12</v>
          </cell>
          <cell r="F154">
            <v>0</v>
          </cell>
        </row>
        <row r="155">
          <cell r="C155" t="str">
            <v>TRANSITION-IT</v>
          </cell>
          <cell r="D155" t="str">
            <v>Source 13</v>
          </cell>
          <cell r="F155">
            <v>0</v>
          </cell>
        </row>
        <row r="156">
          <cell r="C156" t="str">
            <v>TRANSITION-IT</v>
          </cell>
          <cell r="D156" t="str">
            <v>Source 14</v>
          </cell>
          <cell r="F156">
            <v>0</v>
          </cell>
        </row>
        <row r="157">
          <cell r="C157" t="str">
            <v>TRANSITION-IT</v>
          </cell>
          <cell r="D157" t="str">
            <v>Source 15</v>
          </cell>
          <cell r="F157">
            <v>0</v>
          </cell>
        </row>
        <row r="161">
          <cell r="C161" t="str">
            <v>RUN-IT</v>
          </cell>
        </row>
        <row r="162">
          <cell r="C162" t="str">
            <v>RUN-IT</v>
          </cell>
          <cell r="D162" t="str">
            <v>CG-US</v>
          </cell>
          <cell r="F162">
            <v>12220</v>
          </cell>
        </row>
        <row r="163">
          <cell r="C163" t="str">
            <v>RUN-IT</v>
          </cell>
          <cell r="D163" t="str">
            <v>SUBCONTRACTOR</v>
          </cell>
          <cell r="F163">
            <v>0</v>
          </cell>
        </row>
        <row r="164">
          <cell r="C164" t="str">
            <v>RUN-IT</v>
          </cell>
          <cell r="D164" t="str">
            <v>BPO-INDIAFA</v>
          </cell>
          <cell r="F164">
            <v>0</v>
          </cell>
        </row>
        <row r="165">
          <cell r="C165" t="str">
            <v>RUN-IT</v>
          </cell>
          <cell r="D165" t="str">
            <v>FINANCING</v>
          </cell>
          <cell r="F165">
            <v>0</v>
          </cell>
        </row>
        <row r="166">
          <cell r="C166" t="str">
            <v>RUN-IT</v>
          </cell>
          <cell r="D166" t="str">
            <v>TECHNOLOGY</v>
          </cell>
          <cell r="F166">
            <v>0</v>
          </cell>
        </row>
        <row r="167">
          <cell r="C167" t="str">
            <v>RUN-IT</v>
          </cell>
          <cell r="D167" t="str">
            <v>US-TE</v>
          </cell>
          <cell r="F167">
            <v>0</v>
          </cell>
        </row>
        <row r="168">
          <cell r="C168" t="str">
            <v>RUN-IT</v>
          </cell>
          <cell r="D168" t="str">
            <v>INDIA-TE</v>
          </cell>
          <cell r="F168">
            <v>0</v>
          </cell>
        </row>
        <row r="169">
          <cell r="C169" t="str">
            <v>RUN-IT</v>
          </cell>
          <cell r="D169" t="str">
            <v>FX-HEDGING</v>
          </cell>
          <cell r="F169">
            <v>0</v>
          </cell>
        </row>
        <row r="170">
          <cell r="C170" t="str">
            <v>RUN-IT</v>
          </cell>
          <cell r="D170" t="str">
            <v>TS Funding</v>
          </cell>
          <cell r="F170">
            <v>0</v>
          </cell>
        </row>
        <row r="171">
          <cell r="C171" t="str">
            <v>RUN-IT</v>
          </cell>
          <cell r="D171" t="str">
            <v>Source 10</v>
          </cell>
          <cell r="F171">
            <v>0</v>
          </cell>
        </row>
        <row r="172">
          <cell r="C172" t="str">
            <v>RUN-IT</v>
          </cell>
          <cell r="D172" t="str">
            <v>Source 11</v>
          </cell>
          <cell r="F172">
            <v>0</v>
          </cell>
        </row>
        <row r="173">
          <cell r="C173" t="str">
            <v>RUN-IT</v>
          </cell>
          <cell r="D173" t="str">
            <v>Source 12</v>
          </cell>
          <cell r="F173">
            <v>0</v>
          </cell>
        </row>
        <row r="174">
          <cell r="C174" t="str">
            <v>RUN-IT</v>
          </cell>
          <cell r="D174" t="str">
            <v>Source 13</v>
          </cell>
          <cell r="F174">
            <v>0</v>
          </cell>
        </row>
        <row r="175">
          <cell r="C175" t="str">
            <v>RUN-IT</v>
          </cell>
          <cell r="D175" t="str">
            <v>Source 14</v>
          </cell>
          <cell r="F175">
            <v>0</v>
          </cell>
        </row>
        <row r="176">
          <cell r="C176" t="str">
            <v>RUN-IT</v>
          </cell>
          <cell r="D176" t="str">
            <v>Source 15</v>
          </cell>
          <cell r="F176">
            <v>0</v>
          </cell>
        </row>
        <row r="180">
          <cell r="C180" t="str">
            <v>SUPPLYCHAIN</v>
          </cell>
        </row>
        <row r="181">
          <cell r="C181" t="str">
            <v>SUPPLYCHAIN</v>
          </cell>
          <cell r="D181" t="str">
            <v>CG-US</v>
          </cell>
          <cell r="F181">
            <v>12220</v>
          </cell>
        </row>
        <row r="182">
          <cell r="C182" t="str">
            <v>SUPPLYCHAIN</v>
          </cell>
          <cell r="D182" t="str">
            <v>SUBCONTRACTOR</v>
          </cell>
          <cell r="F182">
            <v>0</v>
          </cell>
        </row>
        <row r="183">
          <cell r="C183" t="str">
            <v>SUPPLYCHAIN</v>
          </cell>
          <cell r="D183" t="str">
            <v>BPO-INDIAFA</v>
          </cell>
          <cell r="F183">
            <v>0</v>
          </cell>
        </row>
        <row r="184">
          <cell r="C184" t="str">
            <v>SUPPLYCHAIN</v>
          </cell>
          <cell r="D184" t="str">
            <v>FINANCING</v>
          </cell>
          <cell r="F184">
            <v>0</v>
          </cell>
        </row>
        <row r="185">
          <cell r="C185" t="str">
            <v>SUPPLYCHAIN</v>
          </cell>
          <cell r="D185" t="str">
            <v>TECHNOLOGY</v>
          </cell>
          <cell r="F185">
            <v>0</v>
          </cell>
        </row>
        <row r="186">
          <cell r="C186" t="str">
            <v>SUPPLYCHAIN</v>
          </cell>
          <cell r="D186" t="str">
            <v>US-TE</v>
          </cell>
          <cell r="F186">
            <v>0</v>
          </cell>
        </row>
        <row r="187">
          <cell r="C187" t="str">
            <v>SUPPLYCHAIN</v>
          </cell>
          <cell r="D187" t="str">
            <v>INDIA-TE</v>
          </cell>
          <cell r="F187">
            <v>0</v>
          </cell>
        </row>
        <row r="188">
          <cell r="C188" t="str">
            <v>SUPPLYCHAIN</v>
          </cell>
          <cell r="D188" t="str">
            <v>FX-HEDGING</v>
          </cell>
          <cell r="F188">
            <v>0</v>
          </cell>
        </row>
        <row r="189">
          <cell r="C189" t="str">
            <v>SUPPLYCHAIN</v>
          </cell>
          <cell r="D189" t="str">
            <v>TS Funding</v>
          </cell>
          <cell r="F189">
            <v>0</v>
          </cell>
        </row>
        <row r="190">
          <cell r="C190" t="str">
            <v>SUPPLYCHAIN</v>
          </cell>
          <cell r="D190" t="str">
            <v>Source 10</v>
          </cell>
          <cell r="F190">
            <v>0</v>
          </cell>
        </row>
        <row r="191">
          <cell r="C191" t="str">
            <v>SUPPLYCHAIN</v>
          </cell>
          <cell r="D191" t="str">
            <v>Source 11</v>
          </cell>
          <cell r="F191">
            <v>0</v>
          </cell>
        </row>
        <row r="192">
          <cell r="C192" t="str">
            <v>SUPPLYCHAIN</v>
          </cell>
          <cell r="D192" t="str">
            <v>Source 12</v>
          </cell>
          <cell r="F192">
            <v>0</v>
          </cell>
        </row>
        <row r="193">
          <cell r="C193" t="str">
            <v>SUPPLYCHAIN</v>
          </cell>
          <cell r="D193" t="str">
            <v>Source 13</v>
          </cell>
          <cell r="F193">
            <v>0</v>
          </cell>
        </row>
        <row r="194">
          <cell r="C194" t="str">
            <v>SUPPLYCHAIN</v>
          </cell>
          <cell r="D194" t="str">
            <v>Source 14</v>
          </cell>
          <cell r="F194">
            <v>0</v>
          </cell>
        </row>
        <row r="195">
          <cell r="C195" t="str">
            <v>SUPPLYCHAIN</v>
          </cell>
          <cell r="D195" t="str">
            <v>Source 15</v>
          </cell>
          <cell r="F195">
            <v>0</v>
          </cell>
        </row>
        <row r="199">
          <cell r="C199" t="str">
            <v>FX-HEDGING</v>
          </cell>
        </row>
        <row r="200">
          <cell r="C200" t="str">
            <v>FX-HEDGING</v>
          </cell>
          <cell r="D200" t="str">
            <v>CG-US</v>
          </cell>
          <cell r="F200">
            <v>12220</v>
          </cell>
        </row>
        <row r="201">
          <cell r="C201" t="str">
            <v>FX-HEDGING</v>
          </cell>
          <cell r="D201" t="str">
            <v>SUBCONTRACTOR</v>
          </cell>
          <cell r="F201">
            <v>0</v>
          </cell>
        </row>
        <row r="202">
          <cell r="C202" t="str">
            <v>FX-HEDGING</v>
          </cell>
          <cell r="D202" t="str">
            <v>BPO-INDIAFA</v>
          </cell>
          <cell r="F202">
            <v>0</v>
          </cell>
        </row>
        <row r="203">
          <cell r="C203" t="str">
            <v>FX-HEDGING</v>
          </cell>
          <cell r="D203" t="str">
            <v>FINANCING</v>
          </cell>
          <cell r="F203">
            <v>0</v>
          </cell>
        </row>
        <row r="204">
          <cell r="C204" t="str">
            <v>FX-HEDGING</v>
          </cell>
          <cell r="D204" t="str">
            <v>TECHNOLOGY</v>
          </cell>
          <cell r="F204">
            <v>0</v>
          </cell>
        </row>
        <row r="205">
          <cell r="C205" t="str">
            <v>FX-HEDGING</v>
          </cell>
          <cell r="D205" t="str">
            <v>US-TE</v>
          </cell>
          <cell r="F205">
            <v>0</v>
          </cell>
        </row>
        <row r="206">
          <cell r="C206" t="str">
            <v>FX-HEDGING</v>
          </cell>
          <cell r="D206" t="str">
            <v>INDIA-TE</v>
          </cell>
          <cell r="F206">
            <v>0</v>
          </cell>
        </row>
        <row r="207">
          <cell r="C207" t="str">
            <v>FX-HEDGING</v>
          </cell>
          <cell r="D207" t="str">
            <v>FX-HEDGING</v>
          </cell>
          <cell r="F207">
            <v>0</v>
          </cell>
        </row>
        <row r="208">
          <cell r="C208" t="str">
            <v>FX-HEDGING</v>
          </cell>
          <cell r="D208" t="str">
            <v>TS Funding</v>
          </cell>
          <cell r="F208">
            <v>0</v>
          </cell>
        </row>
        <row r="209">
          <cell r="C209" t="str">
            <v>FX-HEDGING</v>
          </cell>
          <cell r="D209" t="str">
            <v>Source 10</v>
          </cell>
          <cell r="F209">
            <v>0</v>
          </cell>
        </row>
        <row r="210">
          <cell r="C210" t="str">
            <v>FX-HEDGING</v>
          </cell>
          <cell r="D210" t="str">
            <v>Source 11</v>
          </cell>
          <cell r="F210">
            <v>0</v>
          </cell>
        </row>
        <row r="211">
          <cell r="C211" t="str">
            <v>FX-HEDGING</v>
          </cell>
          <cell r="D211" t="str">
            <v>Source 12</v>
          </cell>
          <cell r="F211">
            <v>0</v>
          </cell>
        </row>
        <row r="212">
          <cell r="C212" t="str">
            <v>FX-HEDGING</v>
          </cell>
          <cell r="D212" t="str">
            <v>Source 13</v>
          </cell>
          <cell r="F212">
            <v>0</v>
          </cell>
        </row>
        <row r="213">
          <cell r="C213" t="str">
            <v>FX-HEDGING</v>
          </cell>
          <cell r="D213" t="str">
            <v>Source 14</v>
          </cell>
          <cell r="F213">
            <v>0</v>
          </cell>
        </row>
        <row r="214">
          <cell r="C214" t="str">
            <v>FX-HEDGING</v>
          </cell>
          <cell r="D214" t="str">
            <v>Source 15</v>
          </cell>
          <cell r="F214">
            <v>0</v>
          </cell>
        </row>
        <row r="218">
          <cell r="C218" t="str">
            <v>INDIA-COLA-FEE</v>
          </cell>
        </row>
        <row r="219">
          <cell r="C219" t="str">
            <v>INDIA-COLA-FEE</v>
          </cell>
          <cell r="D219" t="str">
            <v>CG-US</v>
          </cell>
          <cell r="F219">
            <v>12220</v>
          </cell>
        </row>
        <row r="220">
          <cell r="C220" t="str">
            <v>INDIA-COLA-FEE</v>
          </cell>
          <cell r="D220" t="str">
            <v>SUBCONTRACTOR</v>
          </cell>
          <cell r="F220">
            <v>0</v>
          </cell>
        </row>
        <row r="221">
          <cell r="C221" t="str">
            <v>INDIA-COLA-FEE</v>
          </cell>
          <cell r="D221" t="str">
            <v>BPO-INDIAFA</v>
          </cell>
          <cell r="F221">
            <v>0</v>
          </cell>
        </row>
        <row r="222">
          <cell r="C222" t="str">
            <v>INDIA-COLA-FEE</v>
          </cell>
          <cell r="D222" t="str">
            <v>FINANCING</v>
          </cell>
          <cell r="F222">
            <v>0</v>
          </cell>
        </row>
        <row r="223">
          <cell r="C223" t="str">
            <v>INDIA-COLA-FEE</v>
          </cell>
          <cell r="D223" t="str">
            <v>TECHNOLOGY</v>
          </cell>
          <cell r="F223">
            <v>0</v>
          </cell>
        </row>
        <row r="224">
          <cell r="C224" t="str">
            <v>INDIA-COLA-FEE</v>
          </cell>
          <cell r="D224" t="str">
            <v>US-TE</v>
          </cell>
          <cell r="F224">
            <v>0</v>
          </cell>
        </row>
        <row r="225">
          <cell r="C225" t="str">
            <v>INDIA-COLA-FEE</v>
          </cell>
          <cell r="D225" t="str">
            <v>INDIA-TE</v>
          </cell>
          <cell r="F225">
            <v>0</v>
          </cell>
        </row>
        <row r="226">
          <cell r="C226" t="str">
            <v>INDIA-COLA-FEE</v>
          </cell>
          <cell r="D226" t="str">
            <v>FX-HEDGING</v>
          </cell>
          <cell r="F226">
            <v>0</v>
          </cell>
        </row>
        <row r="227">
          <cell r="C227" t="str">
            <v>INDIA-COLA-FEE</v>
          </cell>
          <cell r="D227" t="str">
            <v>TS Funding</v>
          </cell>
          <cell r="F227">
            <v>0</v>
          </cell>
        </row>
        <row r="228">
          <cell r="C228" t="str">
            <v>INDIA-COLA-FEE</v>
          </cell>
          <cell r="D228" t="str">
            <v>Source 10</v>
          </cell>
          <cell r="F228">
            <v>0</v>
          </cell>
        </row>
        <row r="229">
          <cell r="C229" t="str">
            <v>INDIA-COLA-FEE</v>
          </cell>
          <cell r="D229" t="str">
            <v>Source 11</v>
          </cell>
          <cell r="F229">
            <v>0</v>
          </cell>
        </row>
        <row r="230">
          <cell r="C230" t="str">
            <v>INDIA-COLA-FEE</v>
          </cell>
          <cell r="D230" t="str">
            <v>Source 12</v>
          </cell>
          <cell r="F230">
            <v>0</v>
          </cell>
        </row>
        <row r="231">
          <cell r="C231" t="str">
            <v>INDIA-COLA-FEE</v>
          </cell>
          <cell r="D231" t="str">
            <v>Source 13</v>
          </cell>
          <cell r="F231">
            <v>0</v>
          </cell>
        </row>
        <row r="232">
          <cell r="C232" t="str">
            <v>INDIA-COLA-FEE</v>
          </cell>
          <cell r="D232" t="str">
            <v>Source 14</v>
          </cell>
          <cell r="F232">
            <v>0</v>
          </cell>
        </row>
        <row r="233">
          <cell r="C233" t="str">
            <v>INDIA-COLA-FEE</v>
          </cell>
          <cell r="D233" t="str">
            <v>Source 15</v>
          </cell>
          <cell r="F233">
            <v>0</v>
          </cell>
        </row>
        <row r="237">
          <cell r="C237" t="str">
            <v>US-COLA-FEE</v>
          </cell>
        </row>
        <row r="238">
          <cell r="C238" t="str">
            <v>US-COLA-FEE</v>
          </cell>
          <cell r="D238" t="str">
            <v>CG-US</v>
          </cell>
          <cell r="F238">
            <v>12220</v>
          </cell>
        </row>
        <row r="239">
          <cell r="C239" t="str">
            <v>US-COLA-FEE</v>
          </cell>
          <cell r="D239" t="str">
            <v>SUBCONTRACTOR</v>
          </cell>
          <cell r="F239">
            <v>0</v>
          </cell>
        </row>
        <row r="240">
          <cell r="C240" t="str">
            <v>US-COLA-FEE</v>
          </cell>
          <cell r="D240" t="str">
            <v>BPO-INDIAFA</v>
          </cell>
          <cell r="F240">
            <v>0</v>
          </cell>
        </row>
        <row r="241">
          <cell r="C241" t="str">
            <v>US-COLA-FEE</v>
          </cell>
          <cell r="D241" t="str">
            <v>FINANCING</v>
          </cell>
          <cell r="F241">
            <v>0</v>
          </cell>
        </row>
        <row r="242">
          <cell r="C242" t="str">
            <v>US-COLA-FEE</v>
          </cell>
          <cell r="D242" t="str">
            <v>TECHNOLOGY</v>
          </cell>
          <cell r="F242">
            <v>0</v>
          </cell>
        </row>
        <row r="243">
          <cell r="C243" t="str">
            <v>US-COLA-FEE</v>
          </cell>
          <cell r="D243" t="str">
            <v>US-TE</v>
          </cell>
          <cell r="F243">
            <v>0</v>
          </cell>
        </row>
        <row r="244">
          <cell r="C244" t="str">
            <v>US-COLA-FEE</v>
          </cell>
          <cell r="D244" t="str">
            <v>INDIA-TE</v>
          </cell>
          <cell r="F244">
            <v>0</v>
          </cell>
        </row>
        <row r="245">
          <cell r="C245" t="str">
            <v>US-COLA-FEE</v>
          </cell>
          <cell r="D245" t="str">
            <v>FX-HEDGING</v>
          </cell>
          <cell r="F245">
            <v>0</v>
          </cell>
        </row>
        <row r="246">
          <cell r="C246" t="str">
            <v>US-COLA-FEE</v>
          </cell>
          <cell r="D246" t="str">
            <v>TS Funding</v>
          </cell>
          <cell r="F246">
            <v>0</v>
          </cell>
        </row>
        <row r="247">
          <cell r="C247" t="str">
            <v>US-COLA-FEE</v>
          </cell>
          <cell r="D247" t="str">
            <v>Source 10</v>
          </cell>
          <cell r="F247">
            <v>0</v>
          </cell>
        </row>
        <row r="248">
          <cell r="C248" t="str">
            <v>US-COLA-FEE</v>
          </cell>
          <cell r="D248" t="str">
            <v>Source 11</v>
          </cell>
          <cell r="F248">
            <v>0</v>
          </cell>
        </row>
        <row r="249">
          <cell r="C249" t="str">
            <v>US-COLA-FEE</v>
          </cell>
          <cell r="D249" t="str">
            <v>Source 12</v>
          </cell>
          <cell r="F249">
            <v>0</v>
          </cell>
        </row>
        <row r="250">
          <cell r="C250" t="str">
            <v>US-COLA-FEE</v>
          </cell>
          <cell r="D250" t="str">
            <v>Source 13</v>
          </cell>
          <cell r="F250">
            <v>0</v>
          </cell>
        </row>
        <row r="251">
          <cell r="C251" t="str">
            <v>US-COLA-FEE</v>
          </cell>
          <cell r="D251" t="str">
            <v>Source 14</v>
          </cell>
          <cell r="F251">
            <v>0</v>
          </cell>
        </row>
        <row r="252">
          <cell r="C252" t="str">
            <v>US-COLA-FEE</v>
          </cell>
          <cell r="D252" t="str">
            <v>Source 15</v>
          </cell>
          <cell r="F252">
            <v>0</v>
          </cell>
        </row>
        <row r="256">
          <cell r="C256" t="str">
            <v>MSA Price</v>
          </cell>
        </row>
        <row r="257">
          <cell r="C257" t="str">
            <v>MSA Price</v>
          </cell>
          <cell r="D257" t="str">
            <v>CG-US</v>
          </cell>
          <cell r="F257">
            <v>12220</v>
          </cell>
        </row>
        <row r="258">
          <cell r="C258" t="str">
            <v>MSA Price</v>
          </cell>
          <cell r="D258" t="str">
            <v>SUBCONTRACTOR</v>
          </cell>
          <cell r="F258">
            <v>0</v>
          </cell>
        </row>
        <row r="259">
          <cell r="C259" t="str">
            <v>MSA Price</v>
          </cell>
          <cell r="D259" t="str">
            <v>BPO-INDIAFA</v>
          </cell>
          <cell r="F259">
            <v>0</v>
          </cell>
        </row>
        <row r="260">
          <cell r="C260" t="str">
            <v>MSA Price</v>
          </cell>
          <cell r="D260" t="str">
            <v>FINANCING</v>
          </cell>
          <cell r="F260">
            <v>0</v>
          </cell>
        </row>
        <row r="261">
          <cell r="C261" t="str">
            <v>MSA Price</v>
          </cell>
          <cell r="D261" t="str">
            <v>TECHNOLOGY</v>
          </cell>
          <cell r="F261">
            <v>0</v>
          </cell>
        </row>
        <row r="262">
          <cell r="C262" t="str">
            <v>MSA Price</v>
          </cell>
          <cell r="D262" t="str">
            <v>US-TE</v>
          </cell>
          <cell r="F262">
            <v>0</v>
          </cell>
        </row>
        <row r="263">
          <cell r="C263" t="str">
            <v>MSA Price</v>
          </cell>
          <cell r="D263" t="str">
            <v>INDIA-TE</v>
          </cell>
          <cell r="F263">
            <v>0</v>
          </cell>
        </row>
        <row r="264">
          <cell r="C264" t="str">
            <v>MSA Price</v>
          </cell>
          <cell r="D264" t="str">
            <v>FX-HEDGING</v>
          </cell>
          <cell r="F264">
            <v>0</v>
          </cell>
        </row>
        <row r="265">
          <cell r="C265" t="str">
            <v>MSA Price</v>
          </cell>
          <cell r="D265" t="str">
            <v>TS Funding</v>
          </cell>
          <cell r="F265">
            <v>0</v>
          </cell>
        </row>
        <row r="266">
          <cell r="C266" t="str">
            <v>MSA Price</v>
          </cell>
          <cell r="D266" t="str">
            <v>Source 10</v>
          </cell>
          <cell r="F266">
            <v>0</v>
          </cell>
        </row>
        <row r="267">
          <cell r="C267" t="str">
            <v>MSA Price</v>
          </cell>
          <cell r="D267" t="str">
            <v>Source 11</v>
          </cell>
          <cell r="F267">
            <v>0</v>
          </cell>
        </row>
        <row r="268">
          <cell r="C268" t="str">
            <v>MSA Price</v>
          </cell>
          <cell r="D268" t="str">
            <v>Source 12</v>
          </cell>
          <cell r="F268">
            <v>0</v>
          </cell>
        </row>
        <row r="269">
          <cell r="C269" t="str">
            <v>MSA Price</v>
          </cell>
          <cell r="D269" t="str">
            <v>Source 13</v>
          </cell>
          <cell r="F269">
            <v>0</v>
          </cell>
        </row>
        <row r="270">
          <cell r="C270" t="str">
            <v>MSA Price</v>
          </cell>
          <cell r="D270" t="str">
            <v>Source 14</v>
          </cell>
          <cell r="F270">
            <v>0</v>
          </cell>
        </row>
        <row r="271">
          <cell r="C271" t="str">
            <v>MSA Price</v>
          </cell>
          <cell r="D271" t="str">
            <v>Source 15</v>
          </cell>
          <cell r="F271">
            <v>0</v>
          </cell>
        </row>
        <row r="275">
          <cell r="C275" t="str">
            <v>Tower 15</v>
          </cell>
        </row>
        <row r="276">
          <cell r="C276" t="str">
            <v>Tower 15</v>
          </cell>
          <cell r="D276" t="str">
            <v>CG-US</v>
          </cell>
          <cell r="F276">
            <v>12220</v>
          </cell>
        </row>
        <row r="277">
          <cell r="C277" t="str">
            <v>Tower 15</v>
          </cell>
          <cell r="D277" t="str">
            <v>SUBCONTRACTOR</v>
          </cell>
          <cell r="F277">
            <v>0</v>
          </cell>
        </row>
        <row r="278">
          <cell r="C278" t="str">
            <v>Tower 15</v>
          </cell>
          <cell r="D278" t="str">
            <v>BPO-INDIAFA</v>
          </cell>
          <cell r="F278">
            <v>0</v>
          </cell>
        </row>
        <row r="279">
          <cell r="C279" t="str">
            <v>Tower 15</v>
          </cell>
          <cell r="D279" t="str">
            <v>FINANCING</v>
          </cell>
          <cell r="F279">
            <v>0</v>
          </cell>
        </row>
        <row r="280">
          <cell r="C280" t="str">
            <v>Tower 15</v>
          </cell>
          <cell r="D280" t="str">
            <v>TECHNOLOGY</v>
          </cell>
          <cell r="F280">
            <v>0</v>
          </cell>
        </row>
        <row r="281">
          <cell r="C281" t="str">
            <v>Tower 15</v>
          </cell>
          <cell r="D281" t="str">
            <v>US-TE</v>
          </cell>
          <cell r="F281">
            <v>0</v>
          </cell>
        </row>
        <row r="282">
          <cell r="C282" t="str">
            <v>Tower 15</v>
          </cell>
          <cell r="D282" t="str">
            <v>INDIA-TE</v>
          </cell>
          <cell r="F282">
            <v>0</v>
          </cell>
        </row>
        <row r="283">
          <cell r="C283" t="str">
            <v>Tower 15</v>
          </cell>
          <cell r="D283" t="str">
            <v>FX-HEDGING</v>
          </cell>
          <cell r="F283">
            <v>0</v>
          </cell>
        </row>
        <row r="284">
          <cell r="C284" t="str">
            <v>Tower 15</v>
          </cell>
          <cell r="D284" t="str">
            <v>TS Funding</v>
          </cell>
          <cell r="F284">
            <v>0</v>
          </cell>
        </row>
        <row r="285">
          <cell r="C285" t="str">
            <v>Tower 15</v>
          </cell>
          <cell r="D285" t="str">
            <v>Source 10</v>
          </cell>
          <cell r="F285">
            <v>0</v>
          </cell>
        </row>
        <row r="286">
          <cell r="C286" t="str">
            <v>Tower 15</v>
          </cell>
          <cell r="D286" t="str">
            <v>Source 11</v>
          </cell>
          <cell r="F286">
            <v>0</v>
          </cell>
        </row>
        <row r="287">
          <cell r="C287" t="str">
            <v>Tower 15</v>
          </cell>
          <cell r="D287" t="str">
            <v>Source 12</v>
          </cell>
          <cell r="F287">
            <v>0</v>
          </cell>
        </row>
        <row r="288">
          <cell r="C288" t="str">
            <v>Tower 15</v>
          </cell>
          <cell r="D288" t="str">
            <v>Source 13</v>
          </cell>
          <cell r="F288">
            <v>0</v>
          </cell>
        </row>
        <row r="289">
          <cell r="C289" t="str">
            <v>Tower 15</v>
          </cell>
          <cell r="D289" t="str">
            <v>Source 14</v>
          </cell>
          <cell r="F289">
            <v>0</v>
          </cell>
        </row>
        <row r="290">
          <cell r="C290" t="str">
            <v>Tower 15</v>
          </cell>
          <cell r="D290" t="str">
            <v>Source 15</v>
          </cell>
          <cell r="F290">
            <v>0</v>
          </cell>
        </row>
      </sheetData>
      <sheetData sheetId="34">
        <row r="9">
          <cell r="K9">
            <v>0</v>
          </cell>
          <cell r="M9">
            <v>0</v>
          </cell>
          <cell r="P9">
            <v>1</v>
          </cell>
          <cell r="Q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K10">
            <v>0</v>
          </cell>
          <cell r="M10">
            <v>0</v>
          </cell>
          <cell r="P10">
            <v>1</v>
          </cell>
          <cell r="Q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K11">
            <v>0</v>
          </cell>
          <cell r="M11">
            <v>0</v>
          </cell>
          <cell r="P11">
            <v>1</v>
          </cell>
          <cell r="Q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K12">
            <v>0</v>
          </cell>
          <cell r="M12">
            <v>0</v>
          </cell>
          <cell r="P12">
            <v>1</v>
          </cell>
          <cell r="Q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K13">
            <v>0</v>
          </cell>
          <cell r="M13">
            <v>0</v>
          </cell>
          <cell r="P13">
            <v>1</v>
          </cell>
          <cell r="Q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C14" t="str">
            <v>TRANSITION</v>
          </cell>
          <cell r="D14" t="str">
            <v>CROSSFUNCTIONAL</v>
          </cell>
          <cell r="E14" t="str">
            <v>US-TE</v>
          </cell>
          <cell r="J14" t="str">
            <v>Travel</v>
          </cell>
          <cell r="K14" t="str">
            <v>USD</v>
          </cell>
          <cell r="M14">
            <v>0</v>
          </cell>
          <cell r="P14">
            <v>1</v>
          </cell>
          <cell r="Q14">
            <v>0</v>
          </cell>
          <cell r="S14">
            <v>0</v>
          </cell>
          <cell r="T14" t="str">
            <v>Onshore</v>
          </cell>
          <cell r="U14" t="str">
            <v>Internal</v>
          </cell>
        </row>
        <row r="15">
          <cell r="C15" t="str">
            <v>TRANSITION</v>
          </cell>
          <cell r="D15" t="str">
            <v>CROSSFUNCTIONAL</v>
          </cell>
          <cell r="E15" t="str">
            <v>US-TE</v>
          </cell>
          <cell r="J15" t="str">
            <v>Travel</v>
          </cell>
          <cell r="K15" t="str">
            <v>USD</v>
          </cell>
          <cell r="M15">
            <v>0</v>
          </cell>
          <cell r="P15">
            <v>1</v>
          </cell>
          <cell r="Q15">
            <v>0</v>
          </cell>
          <cell r="S15">
            <v>0</v>
          </cell>
          <cell r="T15" t="str">
            <v>Onshore</v>
          </cell>
          <cell r="U15" t="str">
            <v>Internal</v>
          </cell>
        </row>
        <row r="16">
          <cell r="C16" t="str">
            <v>TRANSITION</v>
          </cell>
          <cell r="D16" t="str">
            <v>CROSSFUNCTIONAL</v>
          </cell>
          <cell r="E16" t="str">
            <v>US-TE</v>
          </cell>
          <cell r="J16" t="str">
            <v>Travel</v>
          </cell>
          <cell r="K16" t="str">
            <v>USD</v>
          </cell>
          <cell r="M16">
            <v>0</v>
          </cell>
          <cell r="P16">
            <v>1</v>
          </cell>
          <cell r="Q16">
            <v>0</v>
          </cell>
          <cell r="S16">
            <v>0</v>
          </cell>
          <cell r="T16" t="str">
            <v>Onshore</v>
          </cell>
          <cell r="U16" t="str">
            <v>Internal</v>
          </cell>
        </row>
        <row r="17">
          <cell r="C17" t="str">
            <v>TRANSITION</v>
          </cell>
          <cell r="D17" t="str">
            <v>CROSSFUNCTIONAL</v>
          </cell>
          <cell r="E17" t="str">
            <v>US-TE</v>
          </cell>
          <cell r="J17" t="str">
            <v>Travel</v>
          </cell>
          <cell r="K17" t="str">
            <v>USD</v>
          </cell>
          <cell r="M17">
            <v>0</v>
          </cell>
          <cell r="P17">
            <v>1</v>
          </cell>
          <cell r="Q17">
            <v>0</v>
          </cell>
          <cell r="S17">
            <v>0</v>
          </cell>
          <cell r="T17" t="str">
            <v>Onshore</v>
          </cell>
          <cell r="U17" t="str">
            <v>Internal</v>
          </cell>
        </row>
        <row r="18">
          <cell r="C18" t="str">
            <v>TRANSITION</v>
          </cell>
          <cell r="D18" t="str">
            <v>CROSSFUNCTIONAL</v>
          </cell>
          <cell r="E18" t="str">
            <v>INDIA-TE</v>
          </cell>
          <cell r="J18" t="str">
            <v>Travel</v>
          </cell>
          <cell r="K18" t="str">
            <v>USD</v>
          </cell>
          <cell r="M18">
            <v>0</v>
          </cell>
          <cell r="P18">
            <v>1</v>
          </cell>
          <cell r="Q18">
            <v>0</v>
          </cell>
          <cell r="S18">
            <v>0</v>
          </cell>
          <cell r="T18" t="str">
            <v>Onshore</v>
          </cell>
          <cell r="U18" t="str">
            <v>Internal</v>
          </cell>
        </row>
        <row r="19">
          <cell r="C19" t="str">
            <v>TRANSITION</v>
          </cell>
          <cell r="D19" t="str">
            <v>CROSSFUNCTIONAL</v>
          </cell>
          <cell r="E19" t="str">
            <v>INDIA-TE</v>
          </cell>
          <cell r="J19" t="str">
            <v>Travel</v>
          </cell>
          <cell r="K19" t="str">
            <v>USD</v>
          </cell>
          <cell r="M19">
            <v>0</v>
          </cell>
          <cell r="P19">
            <v>1</v>
          </cell>
          <cell r="Q19">
            <v>0</v>
          </cell>
          <cell r="S19">
            <v>0</v>
          </cell>
          <cell r="T19" t="str">
            <v>Onshore</v>
          </cell>
          <cell r="U19" t="str">
            <v>Internal</v>
          </cell>
        </row>
        <row r="20">
          <cell r="C20" t="str">
            <v>TRANSITION</v>
          </cell>
          <cell r="D20" t="str">
            <v>PROCUREMENT</v>
          </cell>
          <cell r="E20" t="str">
            <v>US-TE</v>
          </cell>
          <cell r="J20" t="str">
            <v>Travel</v>
          </cell>
          <cell r="K20" t="str">
            <v>USD</v>
          </cell>
          <cell r="M20">
            <v>0</v>
          </cell>
          <cell r="P20">
            <v>1</v>
          </cell>
          <cell r="Q20">
            <v>0</v>
          </cell>
          <cell r="S20">
            <v>0</v>
          </cell>
          <cell r="T20" t="str">
            <v>Onshore</v>
          </cell>
          <cell r="U20" t="str">
            <v>Internal</v>
          </cell>
        </row>
        <row r="21">
          <cell r="C21" t="str">
            <v>TRANSITION</v>
          </cell>
          <cell r="D21" t="str">
            <v>CROSSFUNCTIONAL</v>
          </cell>
          <cell r="E21" t="str">
            <v>US-TE</v>
          </cell>
          <cell r="J21" t="str">
            <v>Travel</v>
          </cell>
          <cell r="K21" t="str">
            <v>USD</v>
          </cell>
          <cell r="M21">
            <v>4000</v>
          </cell>
          <cell r="P21">
            <v>1</v>
          </cell>
          <cell r="Q21">
            <v>0</v>
          </cell>
          <cell r="S21">
            <v>0</v>
          </cell>
          <cell r="T21" t="str">
            <v>Onshore</v>
          </cell>
          <cell r="U21" t="str">
            <v>Internal</v>
          </cell>
        </row>
        <row r="22">
          <cell r="C22" t="str">
            <v>RUN</v>
          </cell>
          <cell r="D22" t="str">
            <v>PROCUREMENT</v>
          </cell>
          <cell r="E22" t="str">
            <v>SUBCONTRACTOR</v>
          </cell>
          <cell r="J22" t="str">
            <v>3rd-party</v>
          </cell>
          <cell r="K22" t="str">
            <v>USD</v>
          </cell>
          <cell r="M22">
            <v>27810</v>
          </cell>
          <cell r="P22">
            <v>1</v>
          </cell>
          <cell r="Q22">
            <v>0</v>
          </cell>
          <cell r="S22">
            <v>0</v>
          </cell>
          <cell r="T22" t="str">
            <v>Onshore</v>
          </cell>
          <cell r="U22" t="str">
            <v>External</v>
          </cell>
        </row>
        <row r="23">
          <cell r="C23" t="str">
            <v>TRANSITION</v>
          </cell>
          <cell r="D23" t="str">
            <v>PROCUREMENT</v>
          </cell>
          <cell r="E23" t="str">
            <v>SUBCONTRACTOR</v>
          </cell>
          <cell r="J23" t="str">
            <v>3rd-party</v>
          </cell>
          <cell r="K23" t="str">
            <v>USD</v>
          </cell>
          <cell r="M23">
            <v>5727.6</v>
          </cell>
          <cell r="P23">
            <v>1</v>
          </cell>
          <cell r="Q23">
            <v>0</v>
          </cell>
          <cell r="S23">
            <v>0</v>
          </cell>
          <cell r="T23" t="str">
            <v>Onshore</v>
          </cell>
          <cell r="U23" t="str">
            <v>External</v>
          </cell>
        </row>
        <row r="24">
          <cell r="C24" t="str">
            <v>TRANSITION</v>
          </cell>
          <cell r="D24" t="str">
            <v>PROCUREMENT</v>
          </cell>
          <cell r="E24" t="str">
            <v>SUBCONTRACTOR</v>
          </cell>
          <cell r="J24" t="str">
            <v>3rd-party</v>
          </cell>
          <cell r="K24" t="str">
            <v>USD</v>
          </cell>
          <cell r="M24">
            <v>0</v>
          </cell>
          <cell r="P24">
            <v>1</v>
          </cell>
          <cell r="Q24">
            <v>0</v>
          </cell>
          <cell r="S24">
            <v>0</v>
          </cell>
          <cell r="T24" t="str">
            <v>Onshore</v>
          </cell>
          <cell r="U24" t="str">
            <v>External</v>
          </cell>
        </row>
        <row r="25">
          <cell r="K25">
            <v>0</v>
          </cell>
          <cell r="M25">
            <v>0</v>
          </cell>
          <cell r="P25">
            <v>1</v>
          </cell>
          <cell r="Q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K26">
            <v>0</v>
          </cell>
          <cell r="M26">
            <v>0</v>
          </cell>
          <cell r="P26">
            <v>1</v>
          </cell>
          <cell r="Q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C27" t="str">
            <v>TRANSITION</v>
          </cell>
          <cell r="D27" t="str">
            <v>CROSSFUNCTIONAL</v>
          </cell>
          <cell r="E27" t="str">
            <v>US-TE</v>
          </cell>
          <cell r="J27" t="str">
            <v>Travel</v>
          </cell>
          <cell r="K27" t="str">
            <v>USD</v>
          </cell>
          <cell r="M27">
            <v>0</v>
          </cell>
          <cell r="P27">
            <v>1</v>
          </cell>
          <cell r="Q27">
            <v>0</v>
          </cell>
          <cell r="S27">
            <v>0</v>
          </cell>
          <cell r="T27" t="str">
            <v>Onshore</v>
          </cell>
          <cell r="U27" t="str">
            <v>Internal</v>
          </cell>
        </row>
        <row r="28">
          <cell r="C28" t="str">
            <v>TRANSITION</v>
          </cell>
          <cell r="D28" t="str">
            <v>OTC-OTC</v>
          </cell>
          <cell r="E28" t="str">
            <v>BPO-INDIAFA</v>
          </cell>
          <cell r="J28" t="str">
            <v>3rd-party</v>
          </cell>
          <cell r="K28" t="str">
            <v>USD</v>
          </cell>
          <cell r="M28">
            <v>406.02769999999998</v>
          </cell>
          <cell r="P28">
            <v>1</v>
          </cell>
          <cell r="Q28">
            <v>0</v>
          </cell>
          <cell r="S28">
            <v>0</v>
          </cell>
          <cell r="T28" t="str">
            <v>Offshore</v>
          </cell>
          <cell r="U28" t="str">
            <v>Internal</v>
          </cell>
        </row>
        <row r="29">
          <cell r="C29" t="str">
            <v>TRANSITION</v>
          </cell>
          <cell r="D29" t="str">
            <v>P2P-AP</v>
          </cell>
          <cell r="E29" t="str">
            <v>BPO-INDIAFA</v>
          </cell>
          <cell r="J29" t="str">
            <v>3rd-party</v>
          </cell>
          <cell r="K29" t="str">
            <v>USD</v>
          </cell>
          <cell r="M29">
            <v>406.02769999999998</v>
          </cell>
          <cell r="P29">
            <v>1</v>
          </cell>
          <cell r="Q29">
            <v>0</v>
          </cell>
          <cell r="S29">
            <v>0</v>
          </cell>
          <cell r="T29" t="str">
            <v>Offshore</v>
          </cell>
          <cell r="U29" t="str">
            <v>Internal</v>
          </cell>
        </row>
        <row r="30">
          <cell r="C30" t="str">
            <v>TRANSITION</v>
          </cell>
          <cell r="D30" t="str">
            <v>RTR-GL</v>
          </cell>
          <cell r="E30" t="str">
            <v>BPO-INDIAFA</v>
          </cell>
          <cell r="J30" t="str">
            <v>3rd-party</v>
          </cell>
          <cell r="K30" t="str">
            <v>USD</v>
          </cell>
          <cell r="M30">
            <v>406.02769999999998</v>
          </cell>
          <cell r="P30">
            <v>1</v>
          </cell>
          <cell r="Q30">
            <v>0</v>
          </cell>
          <cell r="S30">
            <v>0</v>
          </cell>
          <cell r="T30" t="str">
            <v>Offshore</v>
          </cell>
          <cell r="U30" t="str">
            <v>Internal</v>
          </cell>
        </row>
        <row r="31">
          <cell r="K31">
            <v>0</v>
          </cell>
          <cell r="M31">
            <v>0</v>
          </cell>
          <cell r="P31">
            <v>1</v>
          </cell>
          <cell r="Q31">
            <v>0</v>
          </cell>
          <cell r="S31">
            <v>0</v>
          </cell>
          <cell r="T31">
            <v>0</v>
          </cell>
          <cell r="U31">
            <v>0</v>
          </cell>
        </row>
        <row r="32">
          <cell r="K32">
            <v>0</v>
          </cell>
          <cell r="M32">
            <v>0</v>
          </cell>
          <cell r="P32">
            <v>1</v>
          </cell>
          <cell r="Q32">
            <v>0</v>
          </cell>
          <cell r="S32">
            <v>0</v>
          </cell>
          <cell r="T32">
            <v>0</v>
          </cell>
          <cell r="U32">
            <v>0</v>
          </cell>
        </row>
        <row r="33">
          <cell r="K33">
            <v>0</v>
          </cell>
          <cell r="M33">
            <v>0</v>
          </cell>
          <cell r="P33">
            <v>1</v>
          </cell>
          <cell r="Q33">
            <v>0</v>
          </cell>
          <cell r="S33">
            <v>0</v>
          </cell>
          <cell r="T33">
            <v>0</v>
          </cell>
          <cell r="U33">
            <v>0</v>
          </cell>
        </row>
        <row r="34">
          <cell r="C34" t="str">
            <v>TRANSITION</v>
          </cell>
          <cell r="D34" t="str">
            <v>TRANSITION-IT</v>
          </cell>
          <cell r="E34" t="str">
            <v>TECHNOLOGY</v>
          </cell>
          <cell r="J34" t="str">
            <v>Software</v>
          </cell>
          <cell r="K34" t="str">
            <v>USD</v>
          </cell>
          <cell r="M34">
            <v>12254.285714285714</v>
          </cell>
          <cell r="P34">
            <v>1</v>
          </cell>
          <cell r="Q34">
            <v>0</v>
          </cell>
          <cell r="S34">
            <v>0</v>
          </cell>
          <cell r="T34" t="str">
            <v>Onshore</v>
          </cell>
          <cell r="U34" t="str">
            <v>Internal</v>
          </cell>
        </row>
        <row r="35">
          <cell r="C35" t="str">
            <v>TRANSITION</v>
          </cell>
          <cell r="D35" t="str">
            <v>TRANSITION-IT</v>
          </cell>
          <cell r="E35" t="str">
            <v>TECHNOLOGY</v>
          </cell>
          <cell r="J35" t="str">
            <v>Software</v>
          </cell>
          <cell r="K35" t="str">
            <v>USD</v>
          </cell>
          <cell r="M35">
            <v>4201.7142857142853</v>
          </cell>
          <cell r="P35">
            <v>1</v>
          </cell>
          <cell r="Q35">
            <v>0</v>
          </cell>
          <cell r="S35">
            <v>0</v>
          </cell>
          <cell r="T35" t="str">
            <v>Onshore</v>
          </cell>
          <cell r="U35" t="str">
            <v>Internal</v>
          </cell>
        </row>
        <row r="36">
          <cell r="C36" t="str">
            <v>TRANSITION</v>
          </cell>
          <cell r="D36" t="str">
            <v>TRANSITION-IT</v>
          </cell>
          <cell r="E36" t="str">
            <v>TECHNOLOGY</v>
          </cell>
          <cell r="J36" t="str">
            <v>Network</v>
          </cell>
          <cell r="K36" t="str">
            <v>USD</v>
          </cell>
          <cell r="M36">
            <v>2416.9714285714285</v>
          </cell>
          <cell r="P36">
            <v>1</v>
          </cell>
          <cell r="Q36">
            <v>0</v>
          </cell>
          <cell r="S36">
            <v>0</v>
          </cell>
          <cell r="T36" t="str">
            <v>Onshore</v>
          </cell>
          <cell r="U36" t="str">
            <v>Internal</v>
          </cell>
        </row>
        <row r="37">
          <cell r="C37" t="str">
            <v>TRANSITION</v>
          </cell>
          <cell r="D37" t="str">
            <v>TRANSITION-IT</v>
          </cell>
          <cell r="E37" t="str">
            <v>TECHNOLOGY</v>
          </cell>
          <cell r="J37" t="str">
            <v>Network</v>
          </cell>
          <cell r="K37" t="str">
            <v>USD</v>
          </cell>
          <cell r="M37">
            <v>1127.92</v>
          </cell>
          <cell r="P37">
            <v>1</v>
          </cell>
          <cell r="Q37">
            <v>0</v>
          </cell>
          <cell r="S37">
            <v>0</v>
          </cell>
          <cell r="T37" t="str">
            <v>Onshore</v>
          </cell>
          <cell r="U37" t="str">
            <v>Internal</v>
          </cell>
        </row>
        <row r="38">
          <cell r="C38" t="str">
            <v>TRANSITION</v>
          </cell>
          <cell r="D38" t="str">
            <v>TRANSITION-IT</v>
          </cell>
          <cell r="E38" t="str">
            <v>TECHNOLOGY</v>
          </cell>
          <cell r="J38" t="str">
            <v>Software</v>
          </cell>
          <cell r="K38" t="str">
            <v>USD</v>
          </cell>
          <cell r="M38">
            <v>2537.8199999999997</v>
          </cell>
          <cell r="P38">
            <v>1</v>
          </cell>
          <cell r="Q38">
            <v>0</v>
          </cell>
          <cell r="S38">
            <v>0</v>
          </cell>
          <cell r="T38" t="str">
            <v>Onshore</v>
          </cell>
          <cell r="U38" t="str">
            <v>Internal</v>
          </cell>
        </row>
        <row r="39">
          <cell r="C39" t="str">
            <v>TRANSITION</v>
          </cell>
          <cell r="D39" t="str">
            <v>TRANSITION-IT</v>
          </cell>
          <cell r="E39" t="str">
            <v>TECHNOLOGY</v>
          </cell>
          <cell r="J39" t="str">
            <v>Software</v>
          </cell>
          <cell r="K39" t="str">
            <v>USD</v>
          </cell>
          <cell r="M39">
            <v>1973.86</v>
          </cell>
          <cell r="P39">
            <v>1</v>
          </cell>
          <cell r="Q39">
            <v>0</v>
          </cell>
          <cell r="S39">
            <v>0</v>
          </cell>
          <cell r="T39" t="str">
            <v>Onshore</v>
          </cell>
          <cell r="U39" t="str">
            <v>Internal</v>
          </cell>
        </row>
        <row r="40">
          <cell r="C40" t="str">
            <v>TRANSITION</v>
          </cell>
          <cell r="D40" t="str">
            <v>TRANSITION-IT</v>
          </cell>
          <cell r="E40" t="str">
            <v>TECHNOLOGY</v>
          </cell>
          <cell r="J40" t="str">
            <v>Software</v>
          </cell>
          <cell r="K40" t="str">
            <v>USD</v>
          </cell>
          <cell r="M40">
            <v>2819.7999999999997</v>
          </cell>
          <cell r="P40">
            <v>1</v>
          </cell>
          <cell r="Q40">
            <v>0</v>
          </cell>
          <cell r="S40">
            <v>0</v>
          </cell>
          <cell r="T40" t="str">
            <v>Onshore</v>
          </cell>
          <cell r="U40" t="str">
            <v>Internal</v>
          </cell>
        </row>
        <row r="41">
          <cell r="C41" t="str">
            <v>TRANSITION</v>
          </cell>
          <cell r="D41" t="str">
            <v>TRANSITION-IT</v>
          </cell>
          <cell r="E41" t="str">
            <v>TECHNOLOGY</v>
          </cell>
          <cell r="J41" t="str">
            <v>Software</v>
          </cell>
          <cell r="K41" t="str">
            <v>USD</v>
          </cell>
          <cell r="M41">
            <v>2540</v>
          </cell>
          <cell r="P41">
            <v>1</v>
          </cell>
          <cell r="Q41">
            <v>0</v>
          </cell>
          <cell r="S41">
            <v>0</v>
          </cell>
          <cell r="T41" t="str">
            <v>Onshore</v>
          </cell>
          <cell r="U41" t="str">
            <v>Internal</v>
          </cell>
        </row>
        <row r="42">
          <cell r="C42" t="str">
            <v>TRANSITION</v>
          </cell>
          <cell r="D42" t="str">
            <v>TRANSITION-IT</v>
          </cell>
          <cell r="E42" t="str">
            <v>TECHNOLOGY</v>
          </cell>
          <cell r="J42" t="str">
            <v>Software</v>
          </cell>
          <cell r="K42" t="str">
            <v>USD</v>
          </cell>
          <cell r="M42">
            <v>2500</v>
          </cell>
          <cell r="P42">
            <v>1</v>
          </cell>
          <cell r="Q42">
            <v>0</v>
          </cell>
          <cell r="S42">
            <v>0</v>
          </cell>
          <cell r="T42" t="str">
            <v>Onshore</v>
          </cell>
          <cell r="U42" t="str">
            <v>Internal</v>
          </cell>
        </row>
        <row r="43">
          <cell r="K43">
            <v>0</v>
          </cell>
          <cell r="M43">
            <v>0</v>
          </cell>
          <cell r="P43">
            <v>1</v>
          </cell>
          <cell r="Q43">
            <v>0</v>
          </cell>
          <cell r="S43">
            <v>0</v>
          </cell>
          <cell r="T43">
            <v>0</v>
          </cell>
          <cell r="U43">
            <v>0</v>
          </cell>
        </row>
        <row r="44">
          <cell r="C44" t="str">
            <v>TRANSITION</v>
          </cell>
          <cell r="D44" t="str">
            <v>TRANSITION-IT</v>
          </cell>
          <cell r="E44" t="str">
            <v>TECHNOLOGY</v>
          </cell>
          <cell r="J44" t="str">
            <v>Other</v>
          </cell>
          <cell r="K44" t="str">
            <v>USD</v>
          </cell>
          <cell r="M44">
            <v>45720</v>
          </cell>
          <cell r="P44">
            <v>1</v>
          </cell>
          <cell r="Q44">
            <v>0</v>
          </cell>
          <cell r="S44">
            <v>0</v>
          </cell>
          <cell r="T44" t="str">
            <v>Onshore</v>
          </cell>
          <cell r="U44" t="str">
            <v>Internal</v>
          </cell>
        </row>
        <row r="45">
          <cell r="C45" t="str">
            <v>TRANSITION</v>
          </cell>
          <cell r="D45" t="str">
            <v>TRANSITION-IT</v>
          </cell>
          <cell r="E45" t="str">
            <v>TECHNOLOGY</v>
          </cell>
          <cell r="J45" t="str">
            <v>Other</v>
          </cell>
          <cell r="K45" t="str">
            <v>USD</v>
          </cell>
          <cell r="M45">
            <v>15000</v>
          </cell>
          <cell r="P45">
            <v>1</v>
          </cell>
          <cell r="Q45">
            <v>0</v>
          </cell>
          <cell r="S45">
            <v>0</v>
          </cell>
          <cell r="T45" t="str">
            <v>Onshore</v>
          </cell>
          <cell r="U45" t="str">
            <v>Internal</v>
          </cell>
        </row>
        <row r="46">
          <cell r="C46" t="str">
            <v>TRANSITION</v>
          </cell>
          <cell r="D46" t="str">
            <v>TRANSITION-IT</v>
          </cell>
          <cell r="E46" t="str">
            <v>TECHNOLOGY</v>
          </cell>
          <cell r="J46" t="str">
            <v>Other</v>
          </cell>
          <cell r="K46" t="str">
            <v>USD</v>
          </cell>
          <cell r="M46">
            <v>30480</v>
          </cell>
          <cell r="P46">
            <v>1</v>
          </cell>
          <cell r="Q46">
            <v>0</v>
          </cell>
          <cell r="S46">
            <v>0</v>
          </cell>
          <cell r="T46" t="str">
            <v>Onshore</v>
          </cell>
          <cell r="U46" t="str">
            <v>Internal</v>
          </cell>
        </row>
        <row r="47">
          <cell r="C47" t="str">
            <v>TRANSITION</v>
          </cell>
          <cell r="D47" t="str">
            <v>TRANSITION-IT</v>
          </cell>
          <cell r="E47" t="str">
            <v>TECHNOLOGY</v>
          </cell>
          <cell r="J47" t="str">
            <v>Other</v>
          </cell>
          <cell r="K47" t="str">
            <v>USD</v>
          </cell>
          <cell r="M47">
            <v>22500</v>
          </cell>
          <cell r="P47">
            <v>1</v>
          </cell>
          <cell r="Q47">
            <v>0</v>
          </cell>
          <cell r="S47">
            <v>0</v>
          </cell>
          <cell r="T47" t="str">
            <v>Onshore</v>
          </cell>
          <cell r="U47" t="str">
            <v>Internal</v>
          </cell>
        </row>
        <row r="48">
          <cell r="C48" t="str">
            <v>TRANSITION</v>
          </cell>
          <cell r="D48" t="str">
            <v>TRANSITION-IT</v>
          </cell>
          <cell r="E48" t="str">
            <v>TECHNOLOGY</v>
          </cell>
          <cell r="J48" t="str">
            <v>Other</v>
          </cell>
          <cell r="K48" t="str">
            <v>USD</v>
          </cell>
          <cell r="M48">
            <v>0</v>
          </cell>
          <cell r="P48">
            <v>1</v>
          </cell>
          <cell r="Q48">
            <v>0</v>
          </cell>
          <cell r="S48">
            <v>0</v>
          </cell>
          <cell r="T48" t="str">
            <v>Onshore</v>
          </cell>
          <cell r="U48" t="str">
            <v>Internal</v>
          </cell>
        </row>
        <row r="49">
          <cell r="K49">
            <v>0</v>
          </cell>
          <cell r="M49">
            <v>0</v>
          </cell>
          <cell r="P49">
            <v>1</v>
          </cell>
          <cell r="Q49">
            <v>0</v>
          </cell>
          <cell r="S49">
            <v>0</v>
          </cell>
          <cell r="T49">
            <v>0</v>
          </cell>
          <cell r="U49">
            <v>0</v>
          </cell>
        </row>
        <row r="50">
          <cell r="C50" t="str">
            <v>TRANSITION</v>
          </cell>
          <cell r="D50" t="str">
            <v>TRANSITION-IT</v>
          </cell>
          <cell r="E50" t="str">
            <v>TECHNOLOGY</v>
          </cell>
          <cell r="J50" t="str">
            <v>Software</v>
          </cell>
          <cell r="K50" t="str">
            <v>USD</v>
          </cell>
          <cell r="M50">
            <v>5000</v>
          </cell>
          <cell r="P50">
            <v>1</v>
          </cell>
          <cell r="Q50">
            <v>0</v>
          </cell>
          <cell r="S50">
            <v>0</v>
          </cell>
          <cell r="T50" t="str">
            <v>Onshore</v>
          </cell>
          <cell r="U50" t="str">
            <v>Internal</v>
          </cell>
        </row>
        <row r="51">
          <cell r="K51">
            <v>0</v>
          </cell>
          <cell r="M51">
            <v>0</v>
          </cell>
          <cell r="P51">
            <v>1</v>
          </cell>
          <cell r="Q51">
            <v>0</v>
          </cell>
          <cell r="S51">
            <v>0</v>
          </cell>
          <cell r="T51">
            <v>0</v>
          </cell>
          <cell r="U51">
            <v>0</v>
          </cell>
        </row>
        <row r="52">
          <cell r="C52" t="str">
            <v>TRANSITION</v>
          </cell>
          <cell r="D52" t="str">
            <v>TRANSITION-IT</v>
          </cell>
          <cell r="E52" t="str">
            <v>TECHNOLOGY</v>
          </cell>
          <cell r="J52" t="str">
            <v>Software</v>
          </cell>
          <cell r="K52" t="str">
            <v>USD</v>
          </cell>
          <cell r="M52">
            <v>0</v>
          </cell>
          <cell r="P52">
            <v>1</v>
          </cell>
          <cell r="Q52">
            <v>0</v>
          </cell>
          <cell r="S52">
            <v>0</v>
          </cell>
          <cell r="T52" t="str">
            <v>Onshore</v>
          </cell>
          <cell r="U52" t="str">
            <v>Internal</v>
          </cell>
        </row>
        <row r="53">
          <cell r="C53" t="str">
            <v>TRANSITION</v>
          </cell>
          <cell r="D53" t="str">
            <v>TRANSITION-IT</v>
          </cell>
          <cell r="E53" t="str">
            <v>TECHNOLOGY</v>
          </cell>
          <cell r="J53" t="str">
            <v>Software</v>
          </cell>
          <cell r="K53" t="str">
            <v>USD</v>
          </cell>
          <cell r="M53">
            <v>-209132</v>
          </cell>
          <cell r="P53">
            <v>1</v>
          </cell>
          <cell r="Q53">
            <v>0</v>
          </cell>
          <cell r="S53">
            <v>0</v>
          </cell>
          <cell r="T53" t="str">
            <v>Onshore</v>
          </cell>
          <cell r="U53" t="str">
            <v>Internal</v>
          </cell>
        </row>
        <row r="54">
          <cell r="K54">
            <v>0</v>
          </cell>
          <cell r="M54">
            <v>0</v>
          </cell>
          <cell r="P54">
            <v>1</v>
          </cell>
          <cell r="Q54">
            <v>0</v>
          </cell>
          <cell r="S54">
            <v>0</v>
          </cell>
          <cell r="T54">
            <v>0</v>
          </cell>
          <cell r="U54">
            <v>0</v>
          </cell>
        </row>
        <row r="55">
          <cell r="K55">
            <v>0</v>
          </cell>
          <cell r="M55">
            <v>0</v>
          </cell>
          <cell r="P55">
            <v>1</v>
          </cell>
          <cell r="Q55">
            <v>0</v>
          </cell>
          <cell r="S55">
            <v>0</v>
          </cell>
          <cell r="T55">
            <v>0</v>
          </cell>
          <cell r="U55">
            <v>0</v>
          </cell>
        </row>
        <row r="56">
          <cell r="K56">
            <v>0</v>
          </cell>
          <cell r="M56">
            <v>0</v>
          </cell>
          <cell r="P56">
            <v>1</v>
          </cell>
          <cell r="Q56">
            <v>0</v>
          </cell>
          <cell r="S56">
            <v>0</v>
          </cell>
          <cell r="T56">
            <v>0</v>
          </cell>
          <cell r="U56">
            <v>0</v>
          </cell>
        </row>
        <row r="57">
          <cell r="K57">
            <v>0</v>
          </cell>
          <cell r="M57">
            <v>0</v>
          </cell>
          <cell r="P57">
            <v>1</v>
          </cell>
          <cell r="Q57">
            <v>0</v>
          </cell>
          <cell r="S57">
            <v>0</v>
          </cell>
          <cell r="T57">
            <v>0</v>
          </cell>
          <cell r="U57">
            <v>0</v>
          </cell>
        </row>
        <row r="58">
          <cell r="K58">
            <v>0</v>
          </cell>
          <cell r="M58">
            <v>0</v>
          </cell>
          <cell r="P58">
            <v>1</v>
          </cell>
          <cell r="Q58">
            <v>0</v>
          </cell>
          <cell r="S58">
            <v>0</v>
          </cell>
          <cell r="T58">
            <v>0</v>
          </cell>
          <cell r="U58">
            <v>0</v>
          </cell>
        </row>
        <row r="59">
          <cell r="K59">
            <v>0</v>
          </cell>
          <cell r="M59">
            <v>0</v>
          </cell>
          <cell r="P59">
            <v>1</v>
          </cell>
          <cell r="Q59">
            <v>0</v>
          </cell>
          <cell r="S59">
            <v>0</v>
          </cell>
          <cell r="T59">
            <v>0</v>
          </cell>
          <cell r="U59">
            <v>0</v>
          </cell>
        </row>
        <row r="60">
          <cell r="K60">
            <v>0</v>
          </cell>
          <cell r="M60">
            <v>0</v>
          </cell>
          <cell r="P60">
            <v>1</v>
          </cell>
          <cell r="Q60">
            <v>0</v>
          </cell>
          <cell r="S60">
            <v>0</v>
          </cell>
          <cell r="T60">
            <v>0</v>
          </cell>
          <cell r="U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K61" t="str">
            <v>USD</v>
          </cell>
          <cell r="M61">
            <v>5960</v>
          </cell>
          <cell r="P61">
            <v>1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K62">
            <v>0</v>
          </cell>
          <cell r="M62">
            <v>0</v>
          </cell>
          <cell r="P62">
            <v>1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K63" t="str">
            <v>USD</v>
          </cell>
          <cell r="M63">
            <v>0</v>
          </cell>
          <cell r="P63">
            <v>1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K64">
            <v>0</v>
          </cell>
          <cell r="M64">
            <v>0</v>
          </cell>
          <cell r="P64">
            <v>1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K65" t="str">
            <v>USD</v>
          </cell>
          <cell r="M65">
            <v>5727.6</v>
          </cell>
          <cell r="P65">
            <v>1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K66">
            <v>0</v>
          </cell>
          <cell r="M66">
            <v>0</v>
          </cell>
          <cell r="P66">
            <v>1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K67">
            <v>0</v>
          </cell>
          <cell r="M67">
            <v>0</v>
          </cell>
          <cell r="P67">
            <v>1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K68">
            <v>0</v>
          </cell>
          <cell r="M68">
            <v>0</v>
          </cell>
          <cell r="P68">
            <v>1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K69">
            <v>0</v>
          </cell>
          <cell r="M69">
            <v>0</v>
          </cell>
          <cell r="P69">
            <v>1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K70">
            <v>0</v>
          </cell>
          <cell r="M70">
            <v>0</v>
          </cell>
          <cell r="P70">
            <v>1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K71">
            <v>0</v>
          </cell>
          <cell r="M71">
            <v>0</v>
          </cell>
          <cell r="P71">
            <v>1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K72" t="str">
            <v>USD</v>
          </cell>
          <cell r="M72">
            <v>5960</v>
          </cell>
          <cell r="P72">
            <v>1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K73" t="str">
            <v>USD</v>
          </cell>
          <cell r="M73">
            <v>0</v>
          </cell>
          <cell r="P73">
            <v>1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K74">
            <v>0</v>
          </cell>
          <cell r="M74">
            <v>0</v>
          </cell>
          <cell r="P74">
            <v>1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K75">
            <v>0</v>
          </cell>
          <cell r="M75">
            <v>0</v>
          </cell>
          <cell r="P75">
            <v>1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K76">
            <v>0</v>
          </cell>
          <cell r="M76">
            <v>0</v>
          </cell>
          <cell r="P76">
            <v>1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K77">
            <v>0</v>
          </cell>
          <cell r="M77">
            <v>0</v>
          </cell>
          <cell r="P77">
            <v>1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K78">
            <v>0</v>
          </cell>
          <cell r="M78">
            <v>0</v>
          </cell>
          <cell r="P78">
            <v>1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K79">
            <v>0</v>
          </cell>
          <cell r="M79">
            <v>0</v>
          </cell>
          <cell r="P79">
            <v>1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K80">
            <v>0</v>
          </cell>
          <cell r="M80">
            <v>0</v>
          </cell>
          <cell r="P80">
            <v>1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K81" t="str">
            <v>USD</v>
          </cell>
          <cell r="M81">
            <v>845.94</v>
          </cell>
          <cell r="P81">
            <v>1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K82" t="str">
            <v>USD</v>
          </cell>
          <cell r="M82">
            <v>1127.92</v>
          </cell>
          <cell r="P82">
            <v>1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K83" t="str">
            <v>USD</v>
          </cell>
          <cell r="M83">
            <v>2537.8199999999997</v>
          </cell>
          <cell r="P83">
            <v>1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K84" t="str">
            <v>USD</v>
          </cell>
          <cell r="M84">
            <v>1973.86</v>
          </cell>
          <cell r="P84">
            <v>1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K85" t="str">
            <v>USD</v>
          </cell>
          <cell r="M85">
            <v>2819.7999999999997</v>
          </cell>
          <cell r="P85">
            <v>1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K86" t="str">
            <v>USD</v>
          </cell>
          <cell r="M86">
            <v>2544</v>
          </cell>
          <cell r="P86">
            <v>1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K87">
            <v>0</v>
          </cell>
          <cell r="M87">
            <v>0</v>
          </cell>
          <cell r="P87">
            <v>1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K88">
            <v>0</v>
          </cell>
          <cell r="M88">
            <v>0</v>
          </cell>
          <cell r="P88">
            <v>1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K89" t="str">
            <v>USD</v>
          </cell>
          <cell r="M89">
            <v>39000</v>
          </cell>
          <cell r="P89">
            <v>1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K90" t="str">
            <v>USD</v>
          </cell>
          <cell r="M90">
            <v>11430</v>
          </cell>
          <cell r="P90">
            <v>1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K91" t="str">
            <v>USD</v>
          </cell>
          <cell r="M91">
            <v>0</v>
          </cell>
          <cell r="P91">
            <v>1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K92" t="str">
            <v>USD</v>
          </cell>
          <cell r="M92">
            <v>0</v>
          </cell>
          <cell r="P92">
            <v>1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K93" t="str">
            <v>USD</v>
          </cell>
          <cell r="M93">
            <v>1</v>
          </cell>
          <cell r="P93">
            <v>1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K94">
            <v>0</v>
          </cell>
          <cell r="M94">
            <v>0</v>
          </cell>
          <cell r="P94">
            <v>1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K95">
            <v>0</v>
          </cell>
          <cell r="M95">
            <v>0</v>
          </cell>
          <cell r="P95">
            <v>1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K96">
            <v>0</v>
          </cell>
          <cell r="M96">
            <v>0</v>
          </cell>
          <cell r="P96">
            <v>1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K97">
            <v>0</v>
          </cell>
          <cell r="M97">
            <v>0</v>
          </cell>
          <cell r="P97">
            <v>1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K98">
            <v>0</v>
          </cell>
          <cell r="M98">
            <v>0</v>
          </cell>
          <cell r="P98">
            <v>1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K99">
            <v>0</v>
          </cell>
          <cell r="M99">
            <v>0</v>
          </cell>
          <cell r="P99">
            <v>1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K100">
            <v>0</v>
          </cell>
          <cell r="M100">
            <v>0</v>
          </cell>
          <cell r="P100">
            <v>1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K101">
            <v>0</v>
          </cell>
          <cell r="M101">
            <v>0</v>
          </cell>
          <cell r="P101">
            <v>1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K102" t="str">
            <v>USD</v>
          </cell>
          <cell r="M102">
            <v>0</v>
          </cell>
          <cell r="P102">
            <v>1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  <row r="103">
          <cell r="C103" t="str">
            <v>RUN</v>
          </cell>
          <cell r="D103" t="str">
            <v>FX-HEDGING</v>
          </cell>
          <cell r="E103" t="str">
            <v>FX-HEDGING</v>
          </cell>
          <cell r="J103" t="str">
            <v>Other</v>
          </cell>
          <cell r="K103" t="str">
            <v>USD</v>
          </cell>
          <cell r="M103">
            <v>0</v>
          </cell>
          <cell r="P103">
            <v>1</v>
          </cell>
          <cell r="Q103">
            <v>0</v>
          </cell>
          <cell r="S103">
            <v>0</v>
          </cell>
          <cell r="T103" t="str">
            <v>Onshore</v>
          </cell>
          <cell r="U103" t="str">
            <v>Internal</v>
          </cell>
        </row>
        <row r="104">
          <cell r="K104">
            <v>0</v>
          </cell>
          <cell r="M104">
            <v>0</v>
          </cell>
          <cell r="P104">
            <v>1</v>
          </cell>
          <cell r="Q104">
            <v>0</v>
          </cell>
          <cell r="S104">
            <v>0</v>
          </cell>
          <cell r="T104">
            <v>0</v>
          </cell>
          <cell r="U104">
            <v>0</v>
          </cell>
        </row>
        <row r="105">
          <cell r="K105">
            <v>0</v>
          </cell>
          <cell r="M105">
            <v>0</v>
          </cell>
          <cell r="P105">
            <v>1</v>
          </cell>
          <cell r="Q105">
            <v>0</v>
          </cell>
          <cell r="S105">
            <v>0</v>
          </cell>
          <cell r="T105">
            <v>0</v>
          </cell>
          <cell r="U105">
            <v>0</v>
          </cell>
        </row>
        <row r="106">
          <cell r="K106">
            <v>0</v>
          </cell>
          <cell r="M106">
            <v>0</v>
          </cell>
          <cell r="P106">
            <v>1</v>
          </cell>
          <cell r="Q106">
            <v>0</v>
          </cell>
          <cell r="S106">
            <v>0</v>
          </cell>
          <cell r="T106">
            <v>0</v>
          </cell>
          <cell r="U106">
            <v>0</v>
          </cell>
        </row>
        <row r="107">
          <cell r="C107" t="str">
            <v>RUN</v>
          </cell>
          <cell r="D107" t="str">
            <v>MSA Price</v>
          </cell>
          <cell r="E107" t="str">
            <v>TS Funding</v>
          </cell>
          <cell r="J107" t="str">
            <v>Other</v>
          </cell>
          <cell r="K107" t="str">
            <v>USD</v>
          </cell>
          <cell r="M107">
            <v>7.0000000000000005E-8</v>
          </cell>
          <cell r="P107">
            <v>1</v>
          </cell>
          <cell r="Q107">
            <v>0</v>
          </cell>
          <cell r="S107">
            <v>0</v>
          </cell>
          <cell r="T107" t="str">
            <v>Offshore</v>
          </cell>
          <cell r="U107" t="str">
            <v>Internal</v>
          </cell>
        </row>
        <row r="108">
          <cell r="K108">
            <v>0</v>
          </cell>
          <cell r="M108">
            <v>0</v>
          </cell>
          <cell r="P108">
            <v>1</v>
          </cell>
          <cell r="Q108">
            <v>0</v>
          </cell>
          <cell r="S108">
            <v>0</v>
          </cell>
          <cell r="T108">
            <v>0</v>
          </cell>
          <cell r="U108">
            <v>0</v>
          </cell>
        </row>
        <row r="109">
          <cell r="K109">
            <v>0</v>
          </cell>
          <cell r="M109">
            <v>0</v>
          </cell>
          <cell r="P109">
            <v>1</v>
          </cell>
          <cell r="Q109">
            <v>0</v>
          </cell>
          <cell r="S109">
            <v>0</v>
          </cell>
          <cell r="T109">
            <v>0</v>
          </cell>
          <cell r="U109">
            <v>0</v>
          </cell>
        </row>
        <row r="110">
          <cell r="K110">
            <v>0</v>
          </cell>
          <cell r="M110">
            <v>0</v>
          </cell>
          <cell r="P110">
            <v>1</v>
          </cell>
          <cell r="Q110">
            <v>0</v>
          </cell>
          <cell r="S110">
            <v>0</v>
          </cell>
          <cell r="T110">
            <v>0</v>
          </cell>
          <cell r="U110">
            <v>0</v>
          </cell>
        </row>
        <row r="111">
          <cell r="K111">
            <v>0</v>
          </cell>
          <cell r="M111">
            <v>0</v>
          </cell>
          <cell r="P111">
            <v>1</v>
          </cell>
          <cell r="Q111">
            <v>0</v>
          </cell>
          <cell r="S111">
            <v>0</v>
          </cell>
          <cell r="T111">
            <v>0</v>
          </cell>
          <cell r="U111">
            <v>0</v>
          </cell>
        </row>
        <row r="112">
          <cell r="K112">
            <v>0</v>
          </cell>
          <cell r="M112">
            <v>0</v>
          </cell>
          <cell r="P112">
            <v>1</v>
          </cell>
          <cell r="Q112">
            <v>0</v>
          </cell>
          <cell r="S112">
            <v>0</v>
          </cell>
          <cell r="T112">
            <v>0</v>
          </cell>
          <cell r="U112">
            <v>0</v>
          </cell>
        </row>
        <row r="113">
          <cell r="K113">
            <v>0</v>
          </cell>
          <cell r="M113">
            <v>0</v>
          </cell>
          <cell r="P113">
            <v>1</v>
          </cell>
          <cell r="Q113">
            <v>0</v>
          </cell>
          <cell r="S113">
            <v>0</v>
          </cell>
          <cell r="T113">
            <v>0</v>
          </cell>
          <cell r="U113">
            <v>0</v>
          </cell>
        </row>
        <row r="114">
          <cell r="K114">
            <v>0</v>
          </cell>
          <cell r="M114">
            <v>0</v>
          </cell>
          <cell r="P114">
            <v>1</v>
          </cell>
          <cell r="Q114">
            <v>0</v>
          </cell>
          <cell r="S114">
            <v>0</v>
          </cell>
          <cell r="T114">
            <v>0</v>
          </cell>
          <cell r="U114">
            <v>0</v>
          </cell>
        </row>
        <row r="115">
          <cell r="K115">
            <v>0</v>
          </cell>
          <cell r="M115">
            <v>0</v>
          </cell>
          <cell r="P115">
            <v>1</v>
          </cell>
          <cell r="Q115">
            <v>0</v>
          </cell>
          <cell r="S115">
            <v>0</v>
          </cell>
          <cell r="T115">
            <v>0</v>
          </cell>
          <cell r="U115">
            <v>0</v>
          </cell>
        </row>
        <row r="116">
          <cell r="K116">
            <v>0</v>
          </cell>
          <cell r="M116">
            <v>0</v>
          </cell>
          <cell r="P116">
            <v>1</v>
          </cell>
          <cell r="Q116">
            <v>0</v>
          </cell>
          <cell r="S116">
            <v>0</v>
          </cell>
          <cell r="T116">
            <v>0</v>
          </cell>
          <cell r="U116">
            <v>0</v>
          </cell>
        </row>
        <row r="117">
          <cell r="K117">
            <v>0</v>
          </cell>
          <cell r="M117">
            <v>0</v>
          </cell>
          <cell r="P117">
            <v>1</v>
          </cell>
          <cell r="Q117">
            <v>0</v>
          </cell>
          <cell r="S117">
            <v>0</v>
          </cell>
          <cell r="T117">
            <v>0</v>
          </cell>
          <cell r="U117">
            <v>0</v>
          </cell>
        </row>
        <row r="118">
          <cell r="K118">
            <v>0</v>
          </cell>
          <cell r="M118">
            <v>0</v>
          </cell>
          <cell r="P118">
            <v>1</v>
          </cell>
          <cell r="Q118">
            <v>0</v>
          </cell>
          <cell r="S118">
            <v>0</v>
          </cell>
          <cell r="T118">
            <v>0</v>
          </cell>
          <cell r="U118">
            <v>0</v>
          </cell>
        </row>
        <row r="119">
          <cell r="K119">
            <v>0</v>
          </cell>
          <cell r="M119">
            <v>0</v>
          </cell>
          <cell r="P119">
            <v>1</v>
          </cell>
          <cell r="Q119">
            <v>0</v>
          </cell>
          <cell r="S119">
            <v>0</v>
          </cell>
          <cell r="T119">
            <v>0</v>
          </cell>
          <cell r="U119">
            <v>0</v>
          </cell>
        </row>
        <row r="120">
          <cell r="K120">
            <v>0</v>
          </cell>
          <cell r="M120">
            <v>0</v>
          </cell>
          <cell r="P120">
            <v>1</v>
          </cell>
          <cell r="Q120">
            <v>0</v>
          </cell>
          <cell r="S120">
            <v>0</v>
          </cell>
          <cell r="T120">
            <v>0</v>
          </cell>
          <cell r="U120">
            <v>0</v>
          </cell>
        </row>
        <row r="121">
          <cell r="K121">
            <v>0</v>
          </cell>
          <cell r="M121">
            <v>0</v>
          </cell>
          <cell r="P121">
            <v>1</v>
          </cell>
          <cell r="Q121">
            <v>0</v>
          </cell>
          <cell r="S121">
            <v>0</v>
          </cell>
          <cell r="T121">
            <v>0</v>
          </cell>
          <cell r="U121">
            <v>0</v>
          </cell>
        </row>
        <row r="122">
          <cell r="K122">
            <v>0</v>
          </cell>
          <cell r="M122">
            <v>0</v>
          </cell>
          <cell r="P122">
            <v>1</v>
          </cell>
          <cell r="Q122">
            <v>0</v>
          </cell>
          <cell r="S122">
            <v>0</v>
          </cell>
          <cell r="T122">
            <v>0</v>
          </cell>
          <cell r="U122">
            <v>0</v>
          </cell>
        </row>
        <row r="123">
          <cell r="K123">
            <v>0</v>
          </cell>
          <cell r="M123">
            <v>0</v>
          </cell>
          <cell r="P123">
            <v>1</v>
          </cell>
          <cell r="Q123">
            <v>0</v>
          </cell>
          <cell r="S123">
            <v>0</v>
          </cell>
          <cell r="T123">
            <v>0</v>
          </cell>
          <cell r="U123">
            <v>0</v>
          </cell>
        </row>
        <row r="124">
          <cell r="K124">
            <v>0</v>
          </cell>
          <cell r="M124">
            <v>0</v>
          </cell>
          <cell r="P124">
            <v>1</v>
          </cell>
          <cell r="Q124">
            <v>0</v>
          </cell>
          <cell r="S124">
            <v>0</v>
          </cell>
          <cell r="T124">
            <v>0</v>
          </cell>
          <cell r="U124">
            <v>0</v>
          </cell>
        </row>
        <row r="125">
          <cell r="K125">
            <v>0</v>
          </cell>
          <cell r="M125">
            <v>0</v>
          </cell>
          <cell r="P125">
            <v>1</v>
          </cell>
          <cell r="Q125">
            <v>0</v>
          </cell>
          <cell r="S125">
            <v>0</v>
          </cell>
          <cell r="T125">
            <v>0</v>
          </cell>
          <cell r="U125">
            <v>0</v>
          </cell>
        </row>
        <row r="126">
          <cell r="K126">
            <v>0</v>
          </cell>
          <cell r="M126">
            <v>0</v>
          </cell>
          <cell r="P126">
            <v>1</v>
          </cell>
          <cell r="Q126">
            <v>0</v>
          </cell>
          <cell r="S126">
            <v>0</v>
          </cell>
          <cell r="T126">
            <v>0</v>
          </cell>
          <cell r="U126">
            <v>0</v>
          </cell>
        </row>
        <row r="127">
          <cell r="K127">
            <v>0</v>
          </cell>
          <cell r="M127">
            <v>0</v>
          </cell>
          <cell r="P127">
            <v>1</v>
          </cell>
          <cell r="Q127">
            <v>0</v>
          </cell>
          <cell r="S127">
            <v>0</v>
          </cell>
          <cell r="T127">
            <v>0</v>
          </cell>
          <cell r="U127">
            <v>0</v>
          </cell>
        </row>
        <row r="128">
          <cell r="K128">
            <v>0</v>
          </cell>
          <cell r="M128">
            <v>0</v>
          </cell>
          <cell r="P128">
            <v>1</v>
          </cell>
          <cell r="Q128">
            <v>0</v>
          </cell>
          <cell r="S128">
            <v>0</v>
          </cell>
          <cell r="T128">
            <v>0</v>
          </cell>
          <cell r="U128">
            <v>0</v>
          </cell>
        </row>
        <row r="129">
          <cell r="K129">
            <v>0</v>
          </cell>
          <cell r="M129">
            <v>0</v>
          </cell>
          <cell r="P129">
            <v>1</v>
          </cell>
          <cell r="Q129">
            <v>0</v>
          </cell>
          <cell r="S129">
            <v>0</v>
          </cell>
          <cell r="T129">
            <v>0</v>
          </cell>
          <cell r="U129">
            <v>0</v>
          </cell>
        </row>
        <row r="130">
          <cell r="K130">
            <v>0</v>
          </cell>
          <cell r="M130">
            <v>0</v>
          </cell>
          <cell r="P130">
            <v>1</v>
          </cell>
          <cell r="Q130">
            <v>0</v>
          </cell>
          <cell r="S130">
            <v>0</v>
          </cell>
          <cell r="T130">
            <v>0</v>
          </cell>
          <cell r="U130">
            <v>0</v>
          </cell>
        </row>
        <row r="131">
          <cell r="K131">
            <v>0</v>
          </cell>
          <cell r="M131">
            <v>0</v>
          </cell>
          <cell r="P131">
            <v>1</v>
          </cell>
          <cell r="Q131">
            <v>0</v>
          </cell>
          <cell r="S131">
            <v>0</v>
          </cell>
          <cell r="T131">
            <v>0</v>
          </cell>
          <cell r="U131">
            <v>0</v>
          </cell>
        </row>
        <row r="132">
          <cell r="K132">
            <v>0</v>
          </cell>
          <cell r="M132">
            <v>0</v>
          </cell>
          <cell r="P132">
            <v>1</v>
          </cell>
          <cell r="Q132">
            <v>0</v>
          </cell>
          <cell r="S132">
            <v>0</v>
          </cell>
          <cell r="T132">
            <v>0</v>
          </cell>
          <cell r="U132">
            <v>0</v>
          </cell>
        </row>
        <row r="133">
          <cell r="K133">
            <v>0</v>
          </cell>
          <cell r="M133">
            <v>0</v>
          </cell>
          <cell r="P133">
            <v>1</v>
          </cell>
          <cell r="Q133">
            <v>0</v>
          </cell>
          <cell r="S133">
            <v>0</v>
          </cell>
          <cell r="T133">
            <v>0</v>
          </cell>
          <cell r="U133">
            <v>0</v>
          </cell>
        </row>
        <row r="134">
          <cell r="K134">
            <v>0</v>
          </cell>
          <cell r="M134">
            <v>0</v>
          </cell>
          <cell r="P134">
            <v>1</v>
          </cell>
          <cell r="Q134">
            <v>0</v>
          </cell>
          <cell r="S134">
            <v>0</v>
          </cell>
          <cell r="T134">
            <v>0</v>
          </cell>
          <cell r="U134">
            <v>0</v>
          </cell>
        </row>
        <row r="135">
          <cell r="K135">
            <v>0</v>
          </cell>
          <cell r="M135">
            <v>0</v>
          </cell>
          <cell r="P135">
            <v>1</v>
          </cell>
          <cell r="Q135">
            <v>0</v>
          </cell>
          <cell r="S135">
            <v>0</v>
          </cell>
          <cell r="T135">
            <v>0</v>
          </cell>
          <cell r="U135">
            <v>0</v>
          </cell>
        </row>
        <row r="136">
          <cell r="K136">
            <v>0</v>
          </cell>
          <cell r="M136">
            <v>0</v>
          </cell>
          <cell r="P136">
            <v>1</v>
          </cell>
          <cell r="Q136">
            <v>0</v>
          </cell>
          <cell r="S136">
            <v>0</v>
          </cell>
          <cell r="T136">
            <v>0</v>
          </cell>
          <cell r="U136">
            <v>0</v>
          </cell>
        </row>
        <row r="137">
          <cell r="K137">
            <v>0</v>
          </cell>
          <cell r="M137">
            <v>0</v>
          </cell>
          <cell r="P137">
            <v>1</v>
          </cell>
          <cell r="Q137">
            <v>0</v>
          </cell>
          <cell r="S137">
            <v>0</v>
          </cell>
          <cell r="T137">
            <v>0</v>
          </cell>
          <cell r="U137">
            <v>0</v>
          </cell>
        </row>
        <row r="138">
          <cell r="K138">
            <v>0</v>
          </cell>
          <cell r="M138">
            <v>0</v>
          </cell>
          <cell r="P138">
            <v>1</v>
          </cell>
          <cell r="Q138">
            <v>0</v>
          </cell>
          <cell r="S138">
            <v>0</v>
          </cell>
          <cell r="T138">
            <v>0</v>
          </cell>
          <cell r="U138">
            <v>0</v>
          </cell>
        </row>
        <row r="139">
          <cell r="K139">
            <v>0</v>
          </cell>
          <cell r="M139">
            <v>0</v>
          </cell>
          <cell r="P139">
            <v>1</v>
          </cell>
          <cell r="Q139">
            <v>0</v>
          </cell>
          <cell r="S139">
            <v>0</v>
          </cell>
          <cell r="T139">
            <v>0</v>
          </cell>
          <cell r="U139">
            <v>0</v>
          </cell>
        </row>
        <row r="140">
          <cell r="K140">
            <v>0</v>
          </cell>
          <cell r="M140">
            <v>0</v>
          </cell>
          <cell r="P140">
            <v>1</v>
          </cell>
          <cell r="Q140">
            <v>0</v>
          </cell>
          <cell r="S140">
            <v>0</v>
          </cell>
          <cell r="T140">
            <v>0</v>
          </cell>
          <cell r="U140">
            <v>0</v>
          </cell>
        </row>
        <row r="141">
          <cell r="K141">
            <v>0</v>
          </cell>
          <cell r="M141">
            <v>0</v>
          </cell>
          <cell r="P141">
            <v>1</v>
          </cell>
          <cell r="Q141">
            <v>0</v>
          </cell>
          <cell r="S141">
            <v>0</v>
          </cell>
          <cell r="T141">
            <v>0</v>
          </cell>
          <cell r="U141">
            <v>0</v>
          </cell>
        </row>
        <row r="142">
          <cell r="K142">
            <v>0</v>
          </cell>
          <cell r="M142">
            <v>0</v>
          </cell>
          <cell r="P142">
            <v>1</v>
          </cell>
          <cell r="Q142">
            <v>0</v>
          </cell>
          <cell r="S142">
            <v>0</v>
          </cell>
          <cell r="T142">
            <v>0</v>
          </cell>
          <cell r="U142">
            <v>0</v>
          </cell>
        </row>
        <row r="143">
          <cell r="K143">
            <v>0</v>
          </cell>
          <cell r="M143">
            <v>0</v>
          </cell>
          <cell r="P143">
            <v>1</v>
          </cell>
          <cell r="Q143">
            <v>0</v>
          </cell>
          <cell r="S143">
            <v>0</v>
          </cell>
          <cell r="T143">
            <v>0</v>
          </cell>
          <cell r="U143">
            <v>0</v>
          </cell>
        </row>
        <row r="144">
          <cell r="K144">
            <v>0</v>
          </cell>
          <cell r="M144">
            <v>0</v>
          </cell>
          <cell r="P144">
            <v>1</v>
          </cell>
          <cell r="Q144">
            <v>0</v>
          </cell>
          <cell r="S144">
            <v>0</v>
          </cell>
          <cell r="T144">
            <v>0</v>
          </cell>
          <cell r="U144">
            <v>0</v>
          </cell>
        </row>
        <row r="145">
          <cell r="K145">
            <v>0</v>
          </cell>
          <cell r="M145">
            <v>0</v>
          </cell>
          <cell r="P145">
            <v>1</v>
          </cell>
          <cell r="Q145">
            <v>0</v>
          </cell>
          <cell r="S145">
            <v>0</v>
          </cell>
          <cell r="T145">
            <v>0</v>
          </cell>
          <cell r="U145">
            <v>0</v>
          </cell>
        </row>
        <row r="146">
          <cell r="K146">
            <v>0</v>
          </cell>
          <cell r="M146">
            <v>0</v>
          </cell>
          <cell r="P146">
            <v>1</v>
          </cell>
          <cell r="Q146">
            <v>0</v>
          </cell>
          <cell r="S146">
            <v>0</v>
          </cell>
          <cell r="T146">
            <v>0</v>
          </cell>
          <cell r="U146">
            <v>0</v>
          </cell>
        </row>
        <row r="147">
          <cell r="K147">
            <v>0</v>
          </cell>
          <cell r="M147">
            <v>0</v>
          </cell>
          <cell r="P147">
            <v>1</v>
          </cell>
          <cell r="Q147">
            <v>0</v>
          </cell>
          <cell r="S147">
            <v>0</v>
          </cell>
          <cell r="T147">
            <v>0</v>
          </cell>
          <cell r="U147">
            <v>0</v>
          </cell>
        </row>
        <row r="148">
          <cell r="K148">
            <v>0</v>
          </cell>
          <cell r="M148">
            <v>0</v>
          </cell>
          <cell r="P148">
            <v>1</v>
          </cell>
          <cell r="Q148">
            <v>0</v>
          </cell>
          <cell r="S148">
            <v>0</v>
          </cell>
          <cell r="T148">
            <v>0</v>
          </cell>
          <cell r="U148">
            <v>0</v>
          </cell>
        </row>
        <row r="149">
          <cell r="K149">
            <v>0</v>
          </cell>
          <cell r="M149">
            <v>0</v>
          </cell>
          <cell r="P149">
            <v>1</v>
          </cell>
          <cell r="Q149">
            <v>0</v>
          </cell>
          <cell r="S149">
            <v>0</v>
          </cell>
          <cell r="T149">
            <v>0</v>
          </cell>
          <cell r="U149">
            <v>0</v>
          </cell>
        </row>
        <row r="150">
          <cell r="K150">
            <v>0</v>
          </cell>
          <cell r="M150">
            <v>0</v>
          </cell>
          <cell r="P150">
            <v>1</v>
          </cell>
          <cell r="Q150">
            <v>0</v>
          </cell>
          <cell r="S150">
            <v>0</v>
          </cell>
          <cell r="T150">
            <v>0</v>
          </cell>
          <cell r="U150">
            <v>0</v>
          </cell>
        </row>
        <row r="151">
          <cell r="K151">
            <v>0</v>
          </cell>
          <cell r="M151">
            <v>0</v>
          </cell>
          <cell r="P151">
            <v>1</v>
          </cell>
          <cell r="Q151">
            <v>0</v>
          </cell>
          <cell r="S151">
            <v>0</v>
          </cell>
          <cell r="T151">
            <v>0</v>
          </cell>
          <cell r="U151">
            <v>0</v>
          </cell>
        </row>
        <row r="152">
          <cell r="K152">
            <v>0</v>
          </cell>
          <cell r="M152">
            <v>0</v>
          </cell>
          <cell r="P152">
            <v>1</v>
          </cell>
          <cell r="Q152">
            <v>0</v>
          </cell>
          <cell r="S152">
            <v>0</v>
          </cell>
          <cell r="T152">
            <v>0</v>
          </cell>
          <cell r="U152">
            <v>0</v>
          </cell>
        </row>
        <row r="153">
          <cell r="K153">
            <v>0</v>
          </cell>
          <cell r="M153">
            <v>0</v>
          </cell>
          <cell r="P153">
            <v>1</v>
          </cell>
          <cell r="Q153">
            <v>0</v>
          </cell>
          <cell r="S153">
            <v>0</v>
          </cell>
          <cell r="T153">
            <v>0</v>
          </cell>
          <cell r="U153">
            <v>0</v>
          </cell>
        </row>
        <row r="154">
          <cell r="K154">
            <v>0</v>
          </cell>
          <cell r="M154">
            <v>0</v>
          </cell>
          <cell r="P154">
            <v>1</v>
          </cell>
          <cell r="Q154">
            <v>0</v>
          </cell>
          <cell r="S154">
            <v>0</v>
          </cell>
          <cell r="T154">
            <v>0</v>
          </cell>
          <cell r="U154">
            <v>0</v>
          </cell>
        </row>
        <row r="155">
          <cell r="K155">
            <v>0</v>
          </cell>
          <cell r="M155">
            <v>0</v>
          </cell>
          <cell r="P155">
            <v>1</v>
          </cell>
          <cell r="Q155">
            <v>0</v>
          </cell>
          <cell r="S155">
            <v>0</v>
          </cell>
          <cell r="T155">
            <v>0</v>
          </cell>
          <cell r="U155">
            <v>0</v>
          </cell>
        </row>
        <row r="156">
          <cell r="K156">
            <v>0</v>
          </cell>
          <cell r="M156">
            <v>0</v>
          </cell>
          <cell r="P156">
            <v>1</v>
          </cell>
          <cell r="Q156">
            <v>0</v>
          </cell>
          <cell r="S156">
            <v>0</v>
          </cell>
          <cell r="T156">
            <v>0</v>
          </cell>
          <cell r="U156">
            <v>0</v>
          </cell>
        </row>
        <row r="157">
          <cell r="K157">
            <v>0</v>
          </cell>
          <cell r="M157">
            <v>0</v>
          </cell>
          <cell r="P157">
            <v>1</v>
          </cell>
          <cell r="Q157">
            <v>0</v>
          </cell>
          <cell r="S157">
            <v>0</v>
          </cell>
          <cell r="T157">
            <v>0</v>
          </cell>
          <cell r="U157">
            <v>0</v>
          </cell>
        </row>
        <row r="158">
          <cell r="K158">
            <v>0</v>
          </cell>
          <cell r="M158">
            <v>0</v>
          </cell>
          <cell r="P158">
            <v>1</v>
          </cell>
          <cell r="Q158">
            <v>0</v>
          </cell>
          <cell r="S158">
            <v>0</v>
          </cell>
          <cell r="T158">
            <v>0</v>
          </cell>
          <cell r="U158">
            <v>0</v>
          </cell>
        </row>
        <row r="159">
          <cell r="K159">
            <v>0</v>
          </cell>
          <cell r="M159">
            <v>0</v>
          </cell>
          <cell r="P159">
            <v>1</v>
          </cell>
          <cell r="Q159">
            <v>0</v>
          </cell>
          <cell r="S159">
            <v>0</v>
          </cell>
          <cell r="T159">
            <v>0</v>
          </cell>
          <cell r="U159">
            <v>0</v>
          </cell>
        </row>
        <row r="160">
          <cell r="K160">
            <v>0</v>
          </cell>
          <cell r="M160">
            <v>0</v>
          </cell>
          <cell r="P160">
            <v>1</v>
          </cell>
          <cell r="Q160">
            <v>0</v>
          </cell>
          <cell r="S160">
            <v>0</v>
          </cell>
          <cell r="T160">
            <v>0</v>
          </cell>
          <cell r="U160">
            <v>0</v>
          </cell>
        </row>
        <row r="161">
          <cell r="K161">
            <v>0</v>
          </cell>
          <cell r="M161">
            <v>0</v>
          </cell>
          <cell r="P161">
            <v>1</v>
          </cell>
          <cell r="Q161">
            <v>0</v>
          </cell>
          <cell r="S161">
            <v>0</v>
          </cell>
          <cell r="T161">
            <v>0</v>
          </cell>
          <cell r="U161">
            <v>0</v>
          </cell>
        </row>
        <row r="162">
          <cell r="K162">
            <v>0</v>
          </cell>
          <cell r="M162">
            <v>0</v>
          </cell>
          <cell r="P162">
            <v>1</v>
          </cell>
          <cell r="Q162">
            <v>0</v>
          </cell>
          <cell r="S162">
            <v>0</v>
          </cell>
          <cell r="T162">
            <v>0</v>
          </cell>
          <cell r="U162">
            <v>0</v>
          </cell>
        </row>
        <row r="163">
          <cell r="K163">
            <v>0</v>
          </cell>
          <cell r="M163">
            <v>0</v>
          </cell>
          <cell r="P163">
            <v>1</v>
          </cell>
          <cell r="Q163">
            <v>0</v>
          </cell>
          <cell r="S163">
            <v>0</v>
          </cell>
          <cell r="T163">
            <v>0</v>
          </cell>
          <cell r="U163">
            <v>0</v>
          </cell>
        </row>
        <row r="164">
          <cell r="K164">
            <v>0</v>
          </cell>
          <cell r="M164">
            <v>0</v>
          </cell>
          <cell r="P164">
            <v>1</v>
          </cell>
          <cell r="Q164">
            <v>0</v>
          </cell>
          <cell r="S164">
            <v>0</v>
          </cell>
          <cell r="T164">
            <v>0</v>
          </cell>
          <cell r="U164">
            <v>0</v>
          </cell>
        </row>
        <row r="165">
          <cell r="K165">
            <v>0</v>
          </cell>
          <cell r="M165">
            <v>0</v>
          </cell>
          <cell r="P165">
            <v>1</v>
          </cell>
          <cell r="Q165">
            <v>0</v>
          </cell>
          <cell r="S165">
            <v>0</v>
          </cell>
          <cell r="T165">
            <v>0</v>
          </cell>
          <cell r="U165">
            <v>0</v>
          </cell>
        </row>
        <row r="166">
          <cell r="K166">
            <v>0</v>
          </cell>
          <cell r="M166">
            <v>0</v>
          </cell>
          <cell r="P166">
            <v>1</v>
          </cell>
          <cell r="Q166">
            <v>0</v>
          </cell>
          <cell r="S166">
            <v>0</v>
          </cell>
          <cell r="T166">
            <v>0</v>
          </cell>
          <cell r="U166">
            <v>0</v>
          </cell>
        </row>
        <row r="167">
          <cell r="K167">
            <v>0</v>
          </cell>
          <cell r="M167">
            <v>0</v>
          </cell>
          <cell r="P167">
            <v>1</v>
          </cell>
          <cell r="Q167">
            <v>0</v>
          </cell>
          <cell r="S167">
            <v>0</v>
          </cell>
          <cell r="T167">
            <v>0</v>
          </cell>
          <cell r="U167">
            <v>0</v>
          </cell>
        </row>
        <row r="168">
          <cell r="K168">
            <v>0</v>
          </cell>
          <cell r="M168">
            <v>0</v>
          </cell>
          <cell r="P168">
            <v>1</v>
          </cell>
          <cell r="Q168">
            <v>0</v>
          </cell>
          <cell r="S168">
            <v>0</v>
          </cell>
          <cell r="T168">
            <v>0</v>
          </cell>
          <cell r="U168">
            <v>0</v>
          </cell>
        </row>
        <row r="169">
          <cell r="K169">
            <v>0</v>
          </cell>
          <cell r="M169">
            <v>0</v>
          </cell>
          <cell r="P169">
            <v>1</v>
          </cell>
          <cell r="Q169">
            <v>0</v>
          </cell>
          <cell r="S169">
            <v>0</v>
          </cell>
          <cell r="T169">
            <v>0</v>
          </cell>
          <cell r="U169">
            <v>0</v>
          </cell>
        </row>
        <row r="170">
          <cell r="K170">
            <v>0</v>
          </cell>
          <cell r="M170">
            <v>0</v>
          </cell>
          <cell r="P170">
            <v>1</v>
          </cell>
          <cell r="Q170">
            <v>0</v>
          </cell>
          <cell r="S170">
            <v>0</v>
          </cell>
          <cell r="T170">
            <v>0</v>
          </cell>
          <cell r="U170">
            <v>0</v>
          </cell>
        </row>
        <row r="171">
          <cell r="K171">
            <v>0</v>
          </cell>
          <cell r="M171">
            <v>0</v>
          </cell>
          <cell r="P171">
            <v>1</v>
          </cell>
          <cell r="Q171">
            <v>0</v>
          </cell>
          <cell r="S171">
            <v>0</v>
          </cell>
          <cell r="T171">
            <v>0</v>
          </cell>
          <cell r="U171">
            <v>0</v>
          </cell>
        </row>
        <row r="172">
          <cell r="K172">
            <v>0</v>
          </cell>
          <cell r="M172">
            <v>0</v>
          </cell>
          <cell r="P172">
            <v>1</v>
          </cell>
          <cell r="Q172">
            <v>0</v>
          </cell>
          <cell r="S172">
            <v>0</v>
          </cell>
          <cell r="T172">
            <v>0</v>
          </cell>
          <cell r="U172">
            <v>0</v>
          </cell>
        </row>
        <row r="173">
          <cell r="K173">
            <v>0</v>
          </cell>
          <cell r="M173">
            <v>0</v>
          </cell>
          <cell r="P173">
            <v>1</v>
          </cell>
          <cell r="Q173">
            <v>0</v>
          </cell>
          <cell r="S173">
            <v>0</v>
          </cell>
          <cell r="T173">
            <v>0</v>
          </cell>
          <cell r="U173">
            <v>0</v>
          </cell>
        </row>
        <row r="174">
          <cell r="K174">
            <v>0</v>
          </cell>
          <cell r="M174">
            <v>0</v>
          </cell>
          <cell r="P174">
            <v>1</v>
          </cell>
          <cell r="Q174">
            <v>0</v>
          </cell>
          <cell r="S174">
            <v>0</v>
          </cell>
          <cell r="T174">
            <v>0</v>
          </cell>
          <cell r="U174">
            <v>0</v>
          </cell>
        </row>
        <row r="175">
          <cell r="K175">
            <v>0</v>
          </cell>
          <cell r="M175">
            <v>0</v>
          </cell>
          <cell r="P175">
            <v>1</v>
          </cell>
          <cell r="Q175">
            <v>0</v>
          </cell>
          <cell r="S175">
            <v>0</v>
          </cell>
          <cell r="T175">
            <v>0</v>
          </cell>
          <cell r="U175">
            <v>0</v>
          </cell>
        </row>
        <row r="176">
          <cell r="K176">
            <v>0</v>
          </cell>
          <cell r="M176">
            <v>0</v>
          </cell>
          <cell r="P176">
            <v>1</v>
          </cell>
          <cell r="Q176">
            <v>0</v>
          </cell>
          <cell r="S176">
            <v>0</v>
          </cell>
          <cell r="T176">
            <v>0</v>
          </cell>
          <cell r="U176">
            <v>0</v>
          </cell>
        </row>
        <row r="177">
          <cell r="K177">
            <v>0</v>
          </cell>
          <cell r="M177">
            <v>0</v>
          </cell>
          <cell r="P177">
            <v>1</v>
          </cell>
          <cell r="Q177">
            <v>0</v>
          </cell>
          <cell r="S177">
            <v>0</v>
          </cell>
          <cell r="T177">
            <v>0</v>
          </cell>
          <cell r="U177">
            <v>0</v>
          </cell>
        </row>
        <row r="178">
          <cell r="K178">
            <v>0</v>
          </cell>
          <cell r="M178">
            <v>0</v>
          </cell>
          <cell r="P178">
            <v>1</v>
          </cell>
          <cell r="Q178">
            <v>0</v>
          </cell>
          <cell r="S178">
            <v>0</v>
          </cell>
          <cell r="T178">
            <v>0</v>
          </cell>
          <cell r="U178">
            <v>0</v>
          </cell>
        </row>
        <row r="179">
          <cell r="K179">
            <v>0</v>
          </cell>
          <cell r="M179">
            <v>0</v>
          </cell>
          <cell r="P179">
            <v>1</v>
          </cell>
          <cell r="Q179">
            <v>0</v>
          </cell>
          <cell r="S179">
            <v>0</v>
          </cell>
          <cell r="T179">
            <v>0</v>
          </cell>
          <cell r="U179">
            <v>0</v>
          </cell>
        </row>
        <row r="180">
          <cell r="K180">
            <v>0</v>
          </cell>
          <cell r="M180">
            <v>0</v>
          </cell>
          <cell r="P180">
            <v>1</v>
          </cell>
          <cell r="Q180">
            <v>0</v>
          </cell>
          <cell r="S180">
            <v>0</v>
          </cell>
          <cell r="T180">
            <v>0</v>
          </cell>
          <cell r="U180">
            <v>0</v>
          </cell>
        </row>
        <row r="181">
          <cell r="K181">
            <v>0</v>
          </cell>
          <cell r="M181">
            <v>0</v>
          </cell>
          <cell r="P181">
            <v>1</v>
          </cell>
          <cell r="Q181">
            <v>0</v>
          </cell>
          <cell r="S181">
            <v>0</v>
          </cell>
          <cell r="T181">
            <v>0</v>
          </cell>
          <cell r="U181">
            <v>0</v>
          </cell>
        </row>
        <row r="182">
          <cell r="K182">
            <v>0</v>
          </cell>
          <cell r="M182">
            <v>0</v>
          </cell>
          <cell r="P182">
            <v>1</v>
          </cell>
          <cell r="Q182">
            <v>0</v>
          </cell>
          <cell r="S182">
            <v>0</v>
          </cell>
          <cell r="T182">
            <v>0</v>
          </cell>
          <cell r="U182">
            <v>0</v>
          </cell>
        </row>
        <row r="183">
          <cell r="K183">
            <v>0</v>
          </cell>
          <cell r="M183">
            <v>0</v>
          </cell>
          <cell r="P183">
            <v>1</v>
          </cell>
          <cell r="Q183">
            <v>0</v>
          </cell>
          <cell r="S183">
            <v>0</v>
          </cell>
          <cell r="T183">
            <v>0</v>
          </cell>
          <cell r="U183">
            <v>0</v>
          </cell>
        </row>
        <row r="184">
          <cell r="K184">
            <v>0</v>
          </cell>
          <cell r="M184">
            <v>0</v>
          </cell>
          <cell r="P184">
            <v>1</v>
          </cell>
          <cell r="Q184">
            <v>0</v>
          </cell>
          <cell r="S184">
            <v>0</v>
          </cell>
          <cell r="T184">
            <v>0</v>
          </cell>
          <cell r="U184">
            <v>0</v>
          </cell>
        </row>
        <row r="185">
          <cell r="K185">
            <v>0</v>
          </cell>
          <cell r="M185">
            <v>0</v>
          </cell>
          <cell r="P185">
            <v>1</v>
          </cell>
          <cell r="Q185">
            <v>0</v>
          </cell>
          <cell r="S185">
            <v>0</v>
          </cell>
          <cell r="T185">
            <v>0</v>
          </cell>
          <cell r="U185">
            <v>0</v>
          </cell>
        </row>
        <row r="186">
          <cell r="K186">
            <v>0</v>
          </cell>
          <cell r="M186">
            <v>0</v>
          </cell>
          <cell r="P186">
            <v>1</v>
          </cell>
          <cell r="Q186">
            <v>0</v>
          </cell>
          <cell r="S186">
            <v>0</v>
          </cell>
          <cell r="T186">
            <v>0</v>
          </cell>
          <cell r="U186">
            <v>0</v>
          </cell>
        </row>
        <row r="187">
          <cell r="K187">
            <v>0</v>
          </cell>
          <cell r="M187">
            <v>0</v>
          </cell>
          <cell r="P187">
            <v>1</v>
          </cell>
          <cell r="Q187">
            <v>0</v>
          </cell>
          <cell r="S187">
            <v>0</v>
          </cell>
          <cell r="T187">
            <v>0</v>
          </cell>
          <cell r="U187">
            <v>0</v>
          </cell>
        </row>
        <row r="188">
          <cell r="K188">
            <v>0</v>
          </cell>
          <cell r="M188">
            <v>0</v>
          </cell>
          <cell r="P188">
            <v>1</v>
          </cell>
          <cell r="Q188">
            <v>0</v>
          </cell>
          <cell r="S188">
            <v>0</v>
          </cell>
          <cell r="T188">
            <v>0</v>
          </cell>
          <cell r="U188">
            <v>0</v>
          </cell>
        </row>
        <row r="189">
          <cell r="K189">
            <v>0</v>
          </cell>
          <cell r="M189">
            <v>0</v>
          </cell>
          <cell r="P189">
            <v>1</v>
          </cell>
          <cell r="Q189">
            <v>0</v>
          </cell>
          <cell r="S189">
            <v>0</v>
          </cell>
          <cell r="T189">
            <v>0</v>
          </cell>
          <cell r="U189">
            <v>0</v>
          </cell>
        </row>
        <row r="190">
          <cell r="K190">
            <v>0</v>
          </cell>
          <cell r="M190">
            <v>0</v>
          </cell>
          <cell r="P190">
            <v>1</v>
          </cell>
          <cell r="Q190">
            <v>0</v>
          </cell>
          <cell r="S190">
            <v>0</v>
          </cell>
          <cell r="T190">
            <v>0</v>
          </cell>
          <cell r="U190">
            <v>0</v>
          </cell>
        </row>
        <row r="191">
          <cell r="K191">
            <v>0</v>
          </cell>
          <cell r="M191">
            <v>0</v>
          </cell>
          <cell r="P191">
            <v>1</v>
          </cell>
          <cell r="Q191">
            <v>0</v>
          </cell>
          <cell r="S191">
            <v>0</v>
          </cell>
          <cell r="T191">
            <v>0</v>
          </cell>
          <cell r="U191">
            <v>0</v>
          </cell>
        </row>
        <row r="192">
          <cell r="K192">
            <v>0</v>
          </cell>
          <cell r="M192">
            <v>0</v>
          </cell>
          <cell r="P192">
            <v>1</v>
          </cell>
          <cell r="Q192">
            <v>0</v>
          </cell>
          <cell r="S192">
            <v>0</v>
          </cell>
          <cell r="T192">
            <v>0</v>
          </cell>
          <cell r="U192">
            <v>0</v>
          </cell>
        </row>
        <row r="193">
          <cell r="K193">
            <v>0</v>
          </cell>
          <cell r="M193">
            <v>0</v>
          </cell>
          <cell r="P193">
            <v>1</v>
          </cell>
          <cell r="Q193">
            <v>0</v>
          </cell>
          <cell r="S193">
            <v>0</v>
          </cell>
          <cell r="T193">
            <v>0</v>
          </cell>
          <cell r="U193">
            <v>0</v>
          </cell>
        </row>
        <row r="194">
          <cell r="K194">
            <v>0</v>
          </cell>
          <cell r="M194">
            <v>0</v>
          </cell>
          <cell r="P194">
            <v>1</v>
          </cell>
          <cell r="Q194">
            <v>0</v>
          </cell>
          <cell r="S194">
            <v>0</v>
          </cell>
          <cell r="T194">
            <v>0</v>
          </cell>
          <cell r="U194">
            <v>0</v>
          </cell>
        </row>
        <row r="195">
          <cell r="K195">
            <v>0</v>
          </cell>
          <cell r="M195">
            <v>0</v>
          </cell>
          <cell r="P195">
            <v>1</v>
          </cell>
          <cell r="Q195">
            <v>0</v>
          </cell>
          <cell r="S195">
            <v>0</v>
          </cell>
          <cell r="T195">
            <v>0</v>
          </cell>
          <cell r="U195">
            <v>0</v>
          </cell>
        </row>
        <row r="196">
          <cell r="K196">
            <v>0</v>
          </cell>
          <cell r="M196">
            <v>0</v>
          </cell>
          <cell r="P196">
            <v>1</v>
          </cell>
          <cell r="Q196">
            <v>0</v>
          </cell>
          <cell r="S196">
            <v>0</v>
          </cell>
          <cell r="T196">
            <v>0</v>
          </cell>
          <cell r="U196">
            <v>0</v>
          </cell>
        </row>
        <row r="197">
          <cell r="K197">
            <v>0</v>
          </cell>
          <cell r="M197">
            <v>0</v>
          </cell>
          <cell r="P197">
            <v>1</v>
          </cell>
          <cell r="Q197">
            <v>0</v>
          </cell>
          <cell r="S197">
            <v>0</v>
          </cell>
          <cell r="T197">
            <v>0</v>
          </cell>
          <cell r="U197">
            <v>0</v>
          </cell>
        </row>
        <row r="198">
          <cell r="K198">
            <v>0</v>
          </cell>
          <cell r="M198">
            <v>0</v>
          </cell>
          <cell r="P198">
            <v>1</v>
          </cell>
          <cell r="Q198">
            <v>0</v>
          </cell>
          <cell r="S198">
            <v>0</v>
          </cell>
          <cell r="T198">
            <v>0</v>
          </cell>
          <cell r="U198">
            <v>0</v>
          </cell>
        </row>
        <row r="199">
          <cell r="K199">
            <v>0</v>
          </cell>
          <cell r="M199">
            <v>0</v>
          </cell>
          <cell r="P199">
            <v>1</v>
          </cell>
          <cell r="Q199">
            <v>0</v>
          </cell>
          <cell r="S199">
            <v>0</v>
          </cell>
          <cell r="T199">
            <v>0</v>
          </cell>
          <cell r="U199">
            <v>0</v>
          </cell>
        </row>
        <row r="200">
          <cell r="K200">
            <v>0</v>
          </cell>
          <cell r="M200">
            <v>0</v>
          </cell>
          <cell r="P200">
            <v>1</v>
          </cell>
          <cell r="Q200">
            <v>0</v>
          </cell>
          <cell r="S200">
            <v>0</v>
          </cell>
          <cell r="T200">
            <v>0</v>
          </cell>
          <cell r="U200">
            <v>0</v>
          </cell>
        </row>
        <row r="201">
          <cell r="K201">
            <v>0</v>
          </cell>
          <cell r="M201">
            <v>0</v>
          </cell>
          <cell r="P201">
            <v>1</v>
          </cell>
          <cell r="Q201">
            <v>1</v>
          </cell>
          <cell r="S201">
            <v>0</v>
          </cell>
          <cell r="T201">
            <v>0</v>
          </cell>
          <cell r="U201">
            <v>0</v>
          </cell>
        </row>
      </sheetData>
      <sheetData sheetId="35"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</sheetData>
      <sheetData sheetId="36"/>
      <sheetData sheetId="37"/>
      <sheetData sheetId="38">
        <row r="3">
          <cell r="D3">
            <v>0</v>
          </cell>
        </row>
      </sheetData>
      <sheetData sheetId="39"/>
      <sheetData sheetId="40"/>
      <sheetData sheetId="41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ott Final Staff"/>
      <sheetName val="Sheet1"/>
      <sheetName val="Consol IRFS"/>
      <sheetName val="Run Cash"/>
      <sheetName val="Transition Cash"/>
      <sheetName val="Change Log"/>
      <sheetName val="CALCULATION - List Lookup"/>
      <sheetName val="CALCULATION - Globals"/>
      <sheetName val="OUTPUT - Summary KPIs"/>
      <sheetName val="OUTPUT - Summary KPI Evolution"/>
      <sheetName val="OUTPUT - Key Assumptions"/>
      <sheetName val="OUTPUT - Head Count Evolution "/>
      <sheetName val="OUTPUT - IFRS View"/>
      <sheetName val="OUTPUT - Review Financials"/>
      <sheetName val="OUTPUT - Key Pricing Parameters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INPUT - Global Variables"/>
      <sheetName val="INPUT - Pricing Options"/>
      <sheetName val="INPUT - Manual Pricing"/>
      <sheetName val="Cott MSA Fee Schedule"/>
      <sheetName val="INPUT - Standard Compensation"/>
      <sheetName val="INPUT - Staffing Plan"/>
      <sheetName val="INPUT - FTE-Related Expenses"/>
      <sheetName val="INPUT - Other Expenses"/>
      <sheetName val="INPUT - Capital Expenditures"/>
      <sheetName val="Scratch Sheet"/>
      <sheetName val="BPOIndiaRateCard"/>
      <sheetName val="BPO FTEs"/>
      <sheetName val="Price Schedule Exhibit A"/>
      <sheetName val="Scanning"/>
      <sheetName val="Pyrami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Z10">
            <v>5952.3809523809523</v>
          </cell>
        </row>
      </sheetData>
      <sheetData sheetId="8">
        <row r="12">
          <cell r="J12">
            <v>1145931.0000000005</v>
          </cell>
        </row>
      </sheetData>
      <sheetData sheetId="9">
        <row r="1">
          <cell r="A1" t="str">
            <v>CROSSFUNCTIONAL</v>
          </cell>
        </row>
      </sheetData>
      <sheetData sheetId="10">
        <row r="1">
          <cell r="A1" t="str">
            <v>CROSSFUNCTIONAL</v>
          </cell>
          <cell r="C1" t="str">
            <v>Hardware</v>
          </cell>
          <cell r="D1" t="str">
            <v>All Service Lines</v>
          </cell>
          <cell r="E1" t="str">
            <v>All towers</v>
          </cell>
          <cell r="F1" t="str">
            <v>All sources</v>
          </cell>
          <cell r="G1">
            <v>1</v>
          </cell>
          <cell r="I1" t="str">
            <v>Contract-Year</v>
          </cell>
          <cell r="J1">
            <v>1</v>
          </cell>
          <cell r="M1" t="str">
            <v>USD</v>
          </cell>
          <cell r="O1" t="str">
            <v>Onshore</v>
          </cell>
          <cell r="U1" t="str">
            <v>CODEc v6.3.11</v>
          </cell>
          <cell r="Y1" t="str">
            <v>Internal</v>
          </cell>
          <cell r="Z1" t="str">
            <v>CGE</v>
          </cell>
          <cell r="AA1">
            <v>0.47583075605022612</v>
          </cell>
          <cell r="AB1">
            <v>0.18202926383498549</v>
          </cell>
          <cell r="AC1">
            <v>0.18202926383498549</v>
          </cell>
          <cell r="AD1">
            <v>0.18202926383498549</v>
          </cell>
          <cell r="AE1">
            <v>0.14809702466724498</v>
          </cell>
          <cell r="AF1">
            <v>0.2046845190541004</v>
          </cell>
          <cell r="AG1">
            <v>0</v>
          </cell>
        </row>
        <row r="2">
          <cell r="C2" t="str">
            <v>Software</v>
          </cell>
          <cell r="D2" t="str">
            <v>FINANCING</v>
          </cell>
          <cell r="E2" t="str">
            <v>CROSSFUNCTIONAL</v>
          </cell>
          <cell r="F2" t="str">
            <v>CG-US</v>
          </cell>
          <cell r="G2">
            <v>2</v>
          </cell>
          <cell r="I2" t="str">
            <v>Calendar-Year</v>
          </cell>
          <cell r="J2">
            <v>0</v>
          </cell>
          <cell r="M2" t="str">
            <v>GBP</v>
          </cell>
          <cell r="O2" t="str">
            <v>Offshore</v>
          </cell>
          <cell r="Y2" t="str">
            <v>External</v>
          </cell>
          <cell r="Z2" t="str">
            <v>CGA</v>
          </cell>
          <cell r="AA2">
            <v>0.23279492585526021</v>
          </cell>
          <cell r="AB2">
            <v>0.24382728676269302</v>
          </cell>
          <cell r="AC2">
            <v>0.24382728676269302</v>
          </cell>
          <cell r="AD2">
            <v>0.24382728676269302</v>
          </cell>
          <cell r="AE2">
            <v>0.28419982100066293</v>
          </cell>
          <cell r="AG2">
            <v>0</v>
          </cell>
        </row>
        <row r="3">
          <cell r="C3" t="str">
            <v>Network</v>
          </cell>
          <cell r="D3" t="str">
            <v>TRANSITION</v>
          </cell>
          <cell r="E3" t="str">
            <v>OTC-OTC</v>
          </cell>
          <cell r="F3" t="str">
            <v>SUBCONTRACTOR</v>
          </cell>
          <cell r="G3">
            <v>3</v>
          </cell>
          <cell r="M3" t="str">
            <v>EUR</v>
          </cell>
          <cell r="Z3" t="str">
            <v>AOS</v>
          </cell>
          <cell r="AA3">
            <v>0.25474784864731165</v>
          </cell>
          <cell r="AB3">
            <v>0.22060752751430771</v>
          </cell>
          <cell r="AC3">
            <v>0.22060752751430771</v>
          </cell>
          <cell r="AD3">
            <v>0.22060752751430771</v>
          </cell>
          <cell r="AE3">
            <v>0.21074881002970033</v>
          </cell>
          <cell r="AF3">
            <v>0.2046845190541004</v>
          </cell>
          <cell r="AG3">
            <v>0</v>
          </cell>
        </row>
        <row r="4">
          <cell r="C4" t="str">
            <v>Lease</v>
          </cell>
          <cell r="D4" t="str">
            <v>RUN</v>
          </cell>
          <cell r="E4" t="str">
            <v>P2P-AP</v>
          </cell>
          <cell r="F4" t="str">
            <v>BPO-INDIAFA</v>
          </cell>
          <cell r="G4">
            <v>4</v>
          </cell>
          <cell r="M4" t="str">
            <v>CAD</v>
          </cell>
          <cell r="Z4" t="str">
            <v>BPO</v>
          </cell>
          <cell r="AE4">
            <v>0.29398947163593347</v>
          </cell>
          <cell r="AG4">
            <v>0</v>
          </cell>
        </row>
        <row r="5">
          <cell r="C5" t="str">
            <v>3rd-party</v>
          </cell>
          <cell r="D5" t="str">
            <v>FX-HEDGING</v>
          </cell>
          <cell r="E5" t="str">
            <v>RTR-GL</v>
          </cell>
          <cell r="F5" t="str">
            <v>FINANCING</v>
          </cell>
          <cell r="G5">
            <v>5</v>
          </cell>
          <cell r="M5" t="str">
            <v>INR</v>
          </cell>
          <cell r="Z5" t="str">
            <v>CE</v>
          </cell>
          <cell r="AA5">
            <v>0.15373443983402491</v>
          </cell>
          <cell r="AB5">
            <v>0.23949730700179533</v>
          </cell>
          <cell r="AC5">
            <v>0.23949730700179533</v>
          </cell>
          <cell r="AD5">
            <v>0.23949730700179533</v>
          </cell>
          <cell r="AG5">
            <v>0</v>
          </cell>
        </row>
        <row r="6">
          <cell r="C6" t="str">
            <v>Travel</v>
          </cell>
          <cell r="D6" t="str">
            <v>Service Line 5</v>
          </cell>
          <cell r="E6" t="str">
            <v>PROGRAMMGMT</v>
          </cell>
          <cell r="F6" t="str">
            <v>TECHNOLOGY</v>
          </cell>
          <cell r="G6">
            <v>6</v>
          </cell>
          <cell r="M6" t="str">
            <v>CNY</v>
          </cell>
          <cell r="Z6" t="str">
            <v>ITO PL</v>
          </cell>
          <cell r="AB6">
            <v>0.14704677405387542</v>
          </cell>
          <cell r="AC6">
            <v>0.14704677405387542</v>
          </cell>
          <cell r="AD6">
            <v>0.14704677405387542</v>
          </cell>
          <cell r="AG6">
            <v>0</v>
          </cell>
        </row>
        <row r="7">
          <cell r="C7" t="str">
            <v>FTE-related</v>
          </cell>
          <cell r="D7" t="str">
            <v>Service Line 6</v>
          </cell>
          <cell r="E7" t="str">
            <v>PROCUREMENT</v>
          </cell>
          <cell r="F7" t="str">
            <v>US-TE</v>
          </cell>
          <cell r="G7">
            <v>7</v>
          </cell>
          <cell r="M7" t="str">
            <v>PLN</v>
          </cell>
          <cell r="Z7" t="str">
            <v>UK</v>
          </cell>
          <cell r="AA7">
            <v>0.40247674314255633</v>
          </cell>
          <cell r="AB7">
            <v>0.21415386147130225</v>
          </cell>
          <cell r="AC7">
            <v>0.21415386147130225</v>
          </cell>
          <cell r="AD7">
            <v>0.21415386147130225</v>
          </cell>
          <cell r="AG7">
            <v>0</v>
          </cell>
        </row>
        <row r="8">
          <cell r="C8" t="str">
            <v>Passthrough</v>
          </cell>
          <cell r="D8" t="str">
            <v>Service Line 7</v>
          </cell>
          <cell r="E8" t="str">
            <v>FINANCING</v>
          </cell>
          <cell r="F8" t="str">
            <v>INDIA-TE</v>
          </cell>
          <cell r="G8">
            <v>8</v>
          </cell>
          <cell r="M8" t="str">
            <v>BRL</v>
          </cell>
          <cell r="Z8" t="str">
            <v>ASPIRE</v>
          </cell>
          <cell r="AA8">
            <v>0.27176598657759332</v>
          </cell>
          <cell r="AB8">
            <v>3.8487371997526117E-2</v>
          </cell>
          <cell r="AC8">
            <v>3.8487371997526117E-2</v>
          </cell>
          <cell r="AD8">
            <v>3.8487371997526117E-2</v>
          </cell>
          <cell r="AE8">
            <v>0</v>
          </cell>
          <cell r="AF8">
            <v>0.26449617456810132</v>
          </cell>
          <cell r="AG8">
            <v>0</v>
          </cell>
        </row>
        <row r="9">
          <cell r="C9" t="str">
            <v>Incremental SG&amp;A</v>
          </cell>
          <cell r="D9" t="str">
            <v>CG-US</v>
          </cell>
          <cell r="E9" t="str">
            <v>TRANSITION-IT</v>
          </cell>
          <cell r="F9" t="str">
            <v>FX-HEDGING</v>
          </cell>
          <cell r="G9">
            <v>9</v>
          </cell>
          <cell r="M9" t="str">
            <v>SEK</v>
          </cell>
          <cell r="Z9" t="str">
            <v>France</v>
          </cell>
          <cell r="AA9">
            <v>0.30861135747515328</v>
          </cell>
          <cell r="AB9">
            <v>0.21991324853488808</v>
          </cell>
          <cell r="AC9">
            <v>0.21991324853488808</v>
          </cell>
          <cell r="AD9">
            <v>0.21991324853488808</v>
          </cell>
          <cell r="AE9">
            <v>1</v>
          </cell>
          <cell r="AF9">
            <v>1</v>
          </cell>
          <cell r="AG9">
            <v>0</v>
          </cell>
        </row>
        <row r="10">
          <cell r="C10" t="str">
            <v>Other</v>
          </cell>
          <cell r="D10" t="str">
            <v>SUBCONTRACTOR</v>
          </cell>
          <cell r="E10" t="str">
            <v>RUN-IT</v>
          </cell>
          <cell r="F10" t="str">
            <v>TS Funding</v>
          </cell>
          <cell r="G10">
            <v>10</v>
          </cell>
          <cell r="M10" t="str">
            <v>CHF</v>
          </cell>
          <cell r="Z10" t="str">
            <v>BUS</v>
          </cell>
          <cell r="AA10">
            <v>0.13485940448371589</v>
          </cell>
          <cell r="AB10">
            <v>-0.22100112623374113</v>
          </cell>
          <cell r="AC10">
            <v>-0.22100112623374113</v>
          </cell>
          <cell r="AD10">
            <v>-0.22100112623374113</v>
          </cell>
          <cell r="AE10">
            <v>1</v>
          </cell>
          <cell r="AF10">
            <v>-0.23768695191956085</v>
          </cell>
          <cell r="AG10">
            <v>0</v>
          </cell>
        </row>
        <row r="11">
          <cell r="D11" t="str">
            <v>BPO-INDIAFA</v>
          </cell>
          <cell r="E11" t="str">
            <v>SUPPLYCHAIN</v>
          </cell>
          <cell r="F11" t="str">
            <v>Source 10</v>
          </cell>
          <cell r="Z11" t="str">
            <v>Belux</v>
          </cell>
          <cell r="AA11">
            <v>0.36308719761760871</v>
          </cell>
          <cell r="AB11">
            <v>0.20499352872835191</v>
          </cell>
          <cell r="AC11">
            <v>0.20499352872835191</v>
          </cell>
          <cell r="AD11">
            <v>0.20499352872835191</v>
          </cell>
          <cell r="AE11">
            <v>1</v>
          </cell>
          <cell r="AF11">
            <v>1</v>
          </cell>
          <cell r="AG11">
            <v>0</v>
          </cell>
        </row>
        <row r="12">
          <cell r="D12" t="str">
            <v>FINANCING</v>
          </cell>
          <cell r="E12" t="str">
            <v>FX-HEDGING</v>
          </cell>
          <cell r="F12" t="str">
            <v>Source 11</v>
          </cell>
          <cell r="Z12" t="str">
            <v>NL</v>
          </cell>
          <cell r="AA12">
            <v>0.39470968830454978</v>
          </cell>
          <cell r="AB12">
            <v>0.27420330995325942</v>
          </cell>
          <cell r="AC12">
            <v>0.27420330995325942</v>
          </cell>
          <cell r="AD12">
            <v>0.27420330995325942</v>
          </cell>
          <cell r="AE12">
            <v>1</v>
          </cell>
          <cell r="AF12">
            <v>1</v>
          </cell>
          <cell r="AG12">
            <v>0</v>
          </cell>
        </row>
        <row r="13">
          <cell r="D13" t="str">
            <v>TECHNOLOGY</v>
          </cell>
          <cell r="E13" t="str">
            <v>INDIA-COLA-FEE</v>
          </cell>
          <cell r="F13" t="str">
            <v>Source 12</v>
          </cell>
          <cell r="Z13" t="str">
            <v>Benelux</v>
          </cell>
          <cell r="AA13">
            <v>0.38534918339225105</v>
          </cell>
          <cell r="AB13">
            <v>0.26689256209506984</v>
          </cell>
          <cell r="AC13">
            <v>0.26689256209506984</v>
          </cell>
          <cell r="AD13">
            <v>0.26689256209506984</v>
          </cell>
          <cell r="AE13">
            <v>1</v>
          </cell>
          <cell r="AF13">
            <v>1</v>
          </cell>
          <cell r="AG13">
            <v>0</v>
          </cell>
        </row>
        <row r="14">
          <cell r="D14" t="str">
            <v>US-TE</v>
          </cell>
          <cell r="E14" t="str">
            <v>US-COLA-FEE</v>
          </cell>
          <cell r="F14" t="str">
            <v>Source 13</v>
          </cell>
          <cell r="AA14" t="str">
            <v>AM</v>
          </cell>
          <cell r="AB14" t="str">
            <v>DCS</v>
          </cell>
          <cell r="AC14" t="str">
            <v>DDS</v>
          </cell>
          <cell r="AD14" t="str">
            <v>NIS</v>
          </cell>
          <cell r="AE14" t="str">
            <v>BPO</v>
          </cell>
          <cell r="AF14" t="str">
            <v>AD</v>
          </cell>
          <cell r="AG14" t="str">
            <v>P&amp;C</v>
          </cell>
        </row>
        <row r="15">
          <cell r="D15" t="str">
            <v>INDIA-TE</v>
          </cell>
          <cell r="E15" t="str">
            <v>MSA Price</v>
          </cell>
          <cell r="F15" t="str">
            <v>Source 14</v>
          </cell>
        </row>
        <row r="16">
          <cell r="D16" t="str">
            <v>FX-HEDGING</v>
          </cell>
          <cell r="E16" t="str">
            <v>Tower 15</v>
          </cell>
          <cell r="F16" t="str">
            <v>Source 15</v>
          </cell>
        </row>
      </sheetData>
      <sheetData sheetId="11">
        <row r="8"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1</v>
          </cell>
          <cell r="AI8">
            <v>1</v>
          </cell>
          <cell r="AJ8">
            <v>1</v>
          </cell>
          <cell r="AK8">
            <v>1</v>
          </cell>
          <cell r="AL8">
            <v>1</v>
          </cell>
          <cell r="AM8">
            <v>1</v>
          </cell>
          <cell r="AN8">
            <v>1</v>
          </cell>
          <cell r="AO8">
            <v>1</v>
          </cell>
          <cell r="AP8">
            <v>1</v>
          </cell>
          <cell r="AQ8">
            <v>1</v>
          </cell>
          <cell r="AR8">
            <v>1</v>
          </cell>
          <cell r="AS8">
            <v>1</v>
          </cell>
          <cell r="AT8">
            <v>2</v>
          </cell>
          <cell r="AU8">
            <v>2</v>
          </cell>
          <cell r="AV8">
            <v>2</v>
          </cell>
          <cell r="AW8">
            <v>2</v>
          </cell>
          <cell r="AX8">
            <v>2</v>
          </cell>
          <cell r="AY8">
            <v>2</v>
          </cell>
          <cell r="AZ8">
            <v>2</v>
          </cell>
          <cell r="BA8">
            <v>2</v>
          </cell>
          <cell r="BB8">
            <v>2</v>
          </cell>
          <cell r="BC8">
            <v>2</v>
          </cell>
          <cell r="BD8">
            <v>2</v>
          </cell>
          <cell r="BE8">
            <v>2</v>
          </cell>
          <cell r="BF8">
            <v>3</v>
          </cell>
          <cell r="BG8">
            <v>3</v>
          </cell>
          <cell r="BH8">
            <v>3</v>
          </cell>
          <cell r="BI8">
            <v>3</v>
          </cell>
          <cell r="BJ8">
            <v>3</v>
          </cell>
          <cell r="BK8">
            <v>3</v>
          </cell>
          <cell r="BL8">
            <v>3</v>
          </cell>
          <cell r="BM8">
            <v>3</v>
          </cell>
          <cell r="BN8">
            <v>3</v>
          </cell>
          <cell r="BO8">
            <v>3</v>
          </cell>
          <cell r="BP8">
            <v>3</v>
          </cell>
          <cell r="BQ8">
            <v>3</v>
          </cell>
          <cell r="BR8">
            <v>4</v>
          </cell>
          <cell r="BS8">
            <v>4</v>
          </cell>
          <cell r="BT8">
            <v>4</v>
          </cell>
          <cell r="BU8">
            <v>4</v>
          </cell>
          <cell r="BV8">
            <v>4</v>
          </cell>
          <cell r="BW8">
            <v>4</v>
          </cell>
          <cell r="BX8">
            <v>4</v>
          </cell>
          <cell r="BY8">
            <v>4</v>
          </cell>
          <cell r="BZ8">
            <v>4</v>
          </cell>
          <cell r="CA8">
            <v>4</v>
          </cell>
          <cell r="CB8">
            <v>4</v>
          </cell>
          <cell r="CC8">
            <v>4</v>
          </cell>
          <cell r="CD8">
            <v>5</v>
          </cell>
          <cell r="CE8">
            <v>5</v>
          </cell>
          <cell r="CF8">
            <v>5</v>
          </cell>
          <cell r="CG8">
            <v>5</v>
          </cell>
          <cell r="CH8">
            <v>5</v>
          </cell>
          <cell r="CI8">
            <v>5</v>
          </cell>
          <cell r="CJ8">
            <v>5</v>
          </cell>
          <cell r="CK8">
            <v>5</v>
          </cell>
          <cell r="CL8">
            <v>5</v>
          </cell>
          <cell r="CM8">
            <v>5</v>
          </cell>
          <cell r="CN8">
            <v>5</v>
          </cell>
          <cell r="CO8">
            <v>5</v>
          </cell>
          <cell r="CP8">
            <v>6</v>
          </cell>
          <cell r="CQ8">
            <v>6</v>
          </cell>
          <cell r="CR8">
            <v>6</v>
          </cell>
          <cell r="CS8">
            <v>6</v>
          </cell>
          <cell r="CT8">
            <v>6</v>
          </cell>
          <cell r="CU8">
            <v>6</v>
          </cell>
          <cell r="CV8">
            <v>6</v>
          </cell>
          <cell r="CW8">
            <v>6</v>
          </cell>
          <cell r="CX8">
            <v>6</v>
          </cell>
          <cell r="CY8">
            <v>6</v>
          </cell>
          <cell r="CZ8">
            <v>6</v>
          </cell>
          <cell r="DA8">
            <v>6</v>
          </cell>
          <cell r="DB8">
            <v>7</v>
          </cell>
          <cell r="DC8">
            <v>7</v>
          </cell>
          <cell r="DD8">
            <v>7</v>
          </cell>
          <cell r="DE8">
            <v>7</v>
          </cell>
          <cell r="DF8">
            <v>7</v>
          </cell>
          <cell r="DG8">
            <v>7</v>
          </cell>
          <cell r="DH8">
            <v>7</v>
          </cell>
          <cell r="DI8">
            <v>7</v>
          </cell>
          <cell r="DJ8">
            <v>7</v>
          </cell>
          <cell r="DK8">
            <v>7</v>
          </cell>
          <cell r="DL8">
            <v>7</v>
          </cell>
          <cell r="DM8">
            <v>7</v>
          </cell>
          <cell r="DN8">
            <v>8</v>
          </cell>
          <cell r="DO8">
            <v>8</v>
          </cell>
          <cell r="DP8">
            <v>8</v>
          </cell>
          <cell r="DQ8">
            <v>8</v>
          </cell>
          <cell r="DR8">
            <v>8</v>
          </cell>
          <cell r="DS8">
            <v>8</v>
          </cell>
          <cell r="DT8">
            <v>8</v>
          </cell>
          <cell r="DU8">
            <v>8</v>
          </cell>
          <cell r="DV8">
            <v>8</v>
          </cell>
          <cell r="DW8">
            <v>8</v>
          </cell>
          <cell r="DX8">
            <v>8</v>
          </cell>
          <cell r="DY8">
            <v>8</v>
          </cell>
          <cell r="DZ8">
            <v>9</v>
          </cell>
          <cell r="EA8">
            <v>9</v>
          </cell>
          <cell r="EB8">
            <v>9</v>
          </cell>
          <cell r="EC8">
            <v>9</v>
          </cell>
          <cell r="ED8">
            <v>9</v>
          </cell>
          <cell r="EE8">
            <v>9</v>
          </cell>
          <cell r="EF8">
            <v>9</v>
          </cell>
          <cell r="EG8">
            <v>9</v>
          </cell>
          <cell r="EH8">
            <v>9</v>
          </cell>
          <cell r="EI8">
            <v>9</v>
          </cell>
          <cell r="EJ8">
            <v>9</v>
          </cell>
          <cell r="EK8">
            <v>9</v>
          </cell>
        </row>
        <row r="9">
          <cell r="D9" t="str">
            <v>CG-US</v>
          </cell>
          <cell r="V9">
            <v>1</v>
          </cell>
          <cell r="W9">
            <v>1</v>
          </cell>
          <cell r="X9">
            <v>1</v>
          </cell>
          <cell r="Y9">
            <v>1</v>
          </cell>
          <cell r="Z9">
            <v>1</v>
          </cell>
          <cell r="AA9">
            <v>1</v>
          </cell>
          <cell r="AB9">
            <v>1</v>
          </cell>
          <cell r="AC9">
            <v>1</v>
          </cell>
          <cell r="AD9">
            <v>1</v>
          </cell>
          <cell r="AE9">
            <v>1</v>
          </cell>
          <cell r="AF9">
            <v>1</v>
          </cell>
          <cell r="AG9">
            <v>1</v>
          </cell>
          <cell r="AH9">
            <v>1.0149999999999999</v>
          </cell>
          <cell r="AI9">
            <v>1.0149999999999999</v>
          </cell>
          <cell r="AJ9">
            <v>1.0149999999999999</v>
          </cell>
          <cell r="AK9">
            <v>1.0149999999999999</v>
          </cell>
          <cell r="AL9">
            <v>1.0149999999999999</v>
          </cell>
          <cell r="AM9">
            <v>1.0149999999999999</v>
          </cell>
          <cell r="AN9">
            <v>1.0149999999999999</v>
          </cell>
          <cell r="AO9">
            <v>1.0149999999999999</v>
          </cell>
          <cell r="AP9">
            <v>1.0149999999999999</v>
          </cell>
          <cell r="AQ9">
            <v>1.0149999999999999</v>
          </cell>
          <cell r="AR9">
            <v>1.0149999999999999</v>
          </cell>
          <cell r="AS9">
            <v>1.0149999999999999</v>
          </cell>
          <cell r="AT9">
            <v>1.0302249999999997</v>
          </cell>
          <cell r="AU9">
            <v>1.0302249999999997</v>
          </cell>
          <cell r="AV9">
            <v>1.0302249999999997</v>
          </cell>
          <cell r="AW9">
            <v>1.0302249999999997</v>
          </cell>
          <cell r="AX9">
            <v>1.0302249999999997</v>
          </cell>
          <cell r="AY9">
            <v>1.0302249999999997</v>
          </cell>
          <cell r="AZ9">
            <v>1.0302249999999997</v>
          </cell>
          <cell r="BA9">
            <v>1.0302249999999997</v>
          </cell>
          <cell r="BB9">
            <v>1.0302249999999997</v>
          </cell>
          <cell r="BC9">
            <v>1.0302249999999997</v>
          </cell>
          <cell r="BD9">
            <v>1.0302249999999997</v>
          </cell>
          <cell r="BE9">
            <v>1.0302249999999997</v>
          </cell>
          <cell r="BF9">
            <v>1.0456783749999996</v>
          </cell>
          <cell r="BG9">
            <v>1.0456783749999996</v>
          </cell>
          <cell r="BH9">
            <v>1.0456783749999996</v>
          </cell>
          <cell r="BI9">
            <v>1.0456783749999996</v>
          </cell>
          <cell r="BJ9">
            <v>1.0456783749999996</v>
          </cell>
          <cell r="BK9">
            <v>1.0456783749999996</v>
          </cell>
          <cell r="BL9">
            <v>1.0456783749999996</v>
          </cell>
          <cell r="BM9">
            <v>1.0456783749999996</v>
          </cell>
          <cell r="BN9">
            <v>1.0456783749999996</v>
          </cell>
          <cell r="BO9">
            <v>1.0456783749999996</v>
          </cell>
          <cell r="BP9">
            <v>1.0456783749999996</v>
          </cell>
          <cell r="BQ9">
            <v>1.0456783749999996</v>
          </cell>
          <cell r="BR9">
            <v>1.0613635506249994</v>
          </cell>
          <cell r="BS9">
            <v>1.0613635506249994</v>
          </cell>
          <cell r="BT9">
            <v>1.0613635506249994</v>
          </cell>
          <cell r="BU9">
            <v>1.0613635506249994</v>
          </cell>
          <cell r="BV9">
            <v>1.0613635506249994</v>
          </cell>
          <cell r="BW9">
            <v>1.0613635506249994</v>
          </cell>
          <cell r="BX9">
            <v>1.0613635506249994</v>
          </cell>
          <cell r="BY9">
            <v>1.0613635506249994</v>
          </cell>
          <cell r="BZ9">
            <v>1.0613635506249994</v>
          </cell>
          <cell r="CA9">
            <v>1.0613635506249994</v>
          </cell>
          <cell r="CB9">
            <v>1.0613635506249994</v>
          </cell>
          <cell r="CC9">
            <v>1.0613635506249994</v>
          </cell>
          <cell r="CD9">
            <v>1.0772840038843743</v>
          </cell>
          <cell r="CE9">
            <v>1.0772840038843743</v>
          </cell>
          <cell r="CF9">
            <v>1.0772840038843743</v>
          </cell>
          <cell r="CG9">
            <v>1.0772840038843743</v>
          </cell>
          <cell r="CH9">
            <v>1.0772840038843743</v>
          </cell>
          <cell r="CI9">
            <v>1.0772840038843743</v>
          </cell>
          <cell r="CJ9">
            <v>1.0772840038843743</v>
          </cell>
          <cell r="CK9">
            <v>1.0772840038843743</v>
          </cell>
          <cell r="CL9">
            <v>1.0772840038843743</v>
          </cell>
          <cell r="CM9">
            <v>1.0772840038843743</v>
          </cell>
          <cell r="CN9">
            <v>1.0772840038843743</v>
          </cell>
          <cell r="CO9">
            <v>1.0772840038843743</v>
          </cell>
          <cell r="CP9">
            <v>1.0934432639426397</v>
          </cell>
          <cell r="CQ9">
            <v>1.0934432639426397</v>
          </cell>
          <cell r="CR9">
            <v>1.0934432639426397</v>
          </cell>
          <cell r="CS9">
            <v>1.0934432639426397</v>
          </cell>
          <cell r="CT9">
            <v>1.0934432639426397</v>
          </cell>
          <cell r="CU9">
            <v>1.0934432639426397</v>
          </cell>
          <cell r="CV9">
            <v>1.0934432639426397</v>
          </cell>
          <cell r="CW9">
            <v>1.0934432639426397</v>
          </cell>
          <cell r="CX9">
            <v>1.0934432639426397</v>
          </cell>
          <cell r="CY9">
            <v>1.0934432639426397</v>
          </cell>
          <cell r="CZ9">
            <v>1.0934432639426397</v>
          </cell>
          <cell r="DA9">
            <v>1.0934432639426397</v>
          </cell>
          <cell r="DB9">
            <v>1.1098449129017791</v>
          </cell>
          <cell r="DC9">
            <v>1.1098449129017791</v>
          </cell>
          <cell r="DD9">
            <v>1.1098449129017791</v>
          </cell>
          <cell r="DE9">
            <v>1.1098449129017791</v>
          </cell>
          <cell r="DF9">
            <v>1.1098449129017791</v>
          </cell>
          <cell r="DG9">
            <v>1.1098449129017791</v>
          </cell>
          <cell r="DH9">
            <v>1.1098449129017791</v>
          </cell>
          <cell r="DI9">
            <v>1.1098449129017791</v>
          </cell>
          <cell r="DJ9">
            <v>1.1098449129017791</v>
          </cell>
          <cell r="DK9">
            <v>1.1098449129017791</v>
          </cell>
          <cell r="DL9">
            <v>1.1098449129017791</v>
          </cell>
          <cell r="DM9">
            <v>1.1098449129017791</v>
          </cell>
          <cell r="DN9">
            <v>1.1098449129017791</v>
          </cell>
          <cell r="DO9">
            <v>1.1098449129017791</v>
          </cell>
          <cell r="DP9">
            <v>1.1098449129017791</v>
          </cell>
          <cell r="DQ9">
            <v>1.1098449129017791</v>
          </cell>
          <cell r="DR9">
            <v>1.1098449129017791</v>
          </cell>
          <cell r="DS9">
            <v>1.1098449129017791</v>
          </cell>
          <cell r="DT9">
            <v>1.1098449129017791</v>
          </cell>
          <cell r="DU9">
            <v>1.1098449129017791</v>
          </cell>
          <cell r="DV9">
            <v>1.1098449129017791</v>
          </cell>
          <cell r="DW9">
            <v>1.1098449129017791</v>
          </cell>
          <cell r="DX9">
            <v>1.1098449129017791</v>
          </cell>
          <cell r="DY9">
            <v>1.1098449129017791</v>
          </cell>
          <cell r="DZ9">
            <v>1.1098449129017791</v>
          </cell>
          <cell r="EA9">
            <v>1.1098449129017791</v>
          </cell>
          <cell r="EB9">
            <v>1.1098449129017791</v>
          </cell>
          <cell r="EC9">
            <v>1.1098449129017791</v>
          </cell>
          <cell r="ED9">
            <v>1.1098449129017791</v>
          </cell>
          <cell r="EE9">
            <v>1.1098449129017791</v>
          </cell>
          <cell r="EF9">
            <v>1.1098449129017791</v>
          </cell>
          <cell r="EG9">
            <v>1.1098449129017791</v>
          </cell>
          <cell r="EH9">
            <v>1.1098449129017791</v>
          </cell>
          <cell r="EI9">
            <v>1.1098449129017791</v>
          </cell>
          <cell r="EJ9">
            <v>1.1098449129017791</v>
          </cell>
          <cell r="EK9">
            <v>1.1098449129017791</v>
          </cell>
        </row>
        <row r="10">
          <cell r="D10" t="str">
            <v>SUBCONTRACTOR</v>
          </cell>
          <cell r="V10">
            <v>1</v>
          </cell>
          <cell r="W10">
            <v>1</v>
          </cell>
          <cell r="X10">
            <v>1</v>
          </cell>
          <cell r="Y10">
            <v>1</v>
          </cell>
          <cell r="Z10">
            <v>1</v>
          </cell>
          <cell r="AA10">
            <v>1</v>
          </cell>
          <cell r="AB10">
            <v>1</v>
          </cell>
          <cell r="AC10">
            <v>1</v>
          </cell>
          <cell r="AD10">
            <v>1</v>
          </cell>
          <cell r="AE10">
            <v>1</v>
          </cell>
          <cell r="AF10">
            <v>1</v>
          </cell>
          <cell r="AG10">
            <v>1</v>
          </cell>
          <cell r="AH10">
            <v>1</v>
          </cell>
          <cell r="AI10">
            <v>1</v>
          </cell>
          <cell r="AJ10">
            <v>1</v>
          </cell>
          <cell r="AK10">
            <v>1</v>
          </cell>
          <cell r="AL10">
            <v>1</v>
          </cell>
          <cell r="AM10">
            <v>1</v>
          </cell>
          <cell r="AN10">
            <v>1</v>
          </cell>
          <cell r="AO10">
            <v>1</v>
          </cell>
          <cell r="AP10">
            <v>1</v>
          </cell>
          <cell r="AQ10">
            <v>1</v>
          </cell>
          <cell r="AR10">
            <v>1</v>
          </cell>
          <cell r="AS10">
            <v>1</v>
          </cell>
          <cell r="AT10">
            <v>1</v>
          </cell>
          <cell r="AU10">
            <v>1</v>
          </cell>
          <cell r="AV10">
            <v>1</v>
          </cell>
          <cell r="AW10">
            <v>1</v>
          </cell>
          <cell r="AX10">
            <v>1</v>
          </cell>
          <cell r="AY10">
            <v>1</v>
          </cell>
          <cell r="AZ10">
            <v>1</v>
          </cell>
          <cell r="BA10">
            <v>1</v>
          </cell>
          <cell r="BB10">
            <v>1</v>
          </cell>
          <cell r="BC10">
            <v>1</v>
          </cell>
          <cell r="BD10">
            <v>1</v>
          </cell>
          <cell r="BE10">
            <v>1</v>
          </cell>
          <cell r="BF10">
            <v>1</v>
          </cell>
          <cell r="BG10">
            <v>1</v>
          </cell>
          <cell r="BH10">
            <v>1</v>
          </cell>
          <cell r="BI10">
            <v>1</v>
          </cell>
          <cell r="BJ10">
            <v>1</v>
          </cell>
          <cell r="BK10">
            <v>1</v>
          </cell>
          <cell r="BL10">
            <v>1</v>
          </cell>
          <cell r="BM10">
            <v>1</v>
          </cell>
          <cell r="BN10">
            <v>1</v>
          </cell>
          <cell r="BO10">
            <v>1</v>
          </cell>
          <cell r="BP10">
            <v>1</v>
          </cell>
          <cell r="BQ10">
            <v>1</v>
          </cell>
          <cell r="BR10">
            <v>1</v>
          </cell>
          <cell r="BS10">
            <v>1</v>
          </cell>
          <cell r="BT10">
            <v>1</v>
          </cell>
          <cell r="BU10">
            <v>1</v>
          </cell>
          <cell r="BV10">
            <v>1</v>
          </cell>
          <cell r="BW10">
            <v>1</v>
          </cell>
          <cell r="BX10">
            <v>1</v>
          </cell>
          <cell r="BY10">
            <v>1</v>
          </cell>
          <cell r="BZ10">
            <v>1</v>
          </cell>
          <cell r="CA10">
            <v>1</v>
          </cell>
          <cell r="CB10">
            <v>1</v>
          </cell>
          <cell r="CC10">
            <v>1</v>
          </cell>
          <cell r="CD10">
            <v>1</v>
          </cell>
          <cell r="CE10">
            <v>1</v>
          </cell>
          <cell r="CF10">
            <v>1</v>
          </cell>
          <cell r="CG10">
            <v>1</v>
          </cell>
          <cell r="CH10">
            <v>1</v>
          </cell>
          <cell r="CI10">
            <v>1</v>
          </cell>
          <cell r="CJ10">
            <v>1</v>
          </cell>
          <cell r="CK10">
            <v>1</v>
          </cell>
          <cell r="CL10">
            <v>1</v>
          </cell>
          <cell r="CM10">
            <v>1</v>
          </cell>
          <cell r="CN10">
            <v>1</v>
          </cell>
          <cell r="CO10">
            <v>1</v>
          </cell>
          <cell r="CP10">
            <v>1</v>
          </cell>
          <cell r="CQ10">
            <v>1</v>
          </cell>
          <cell r="CR10">
            <v>1</v>
          </cell>
          <cell r="CS10">
            <v>1</v>
          </cell>
          <cell r="CT10">
            <v>1</v>
          </cell>
          <cell r="CU10">
            <v>1</v>
          </cell>
          <cell r="CV10">
            <v>1</v>
          </cell>
          <cell r="CW10">
            <v>1</v>
          </cell>
          <cell r="CX10">
            <v>1</v>
          </cell>
          <cell r="CY10">
            <v>1</v>
          </cell>
          <cell r="CZ10">
            <v>1</v>
          </cell>
          <cell r="DA10">
            <v>1</v>
          </cell>
          <cell r="DB10">
            <v>1</v>
          </cell>
          <cell r="DC10">
            <v>1</v>
          </cell>
          <cell r="DD10">
            <v>1</v>
          </cell>
          <cell r="DE10">
            <v>1</v>
          </cell>
          <cell r="DF10">
            <v>1</v>
          </cell>
          <cell r="DG10">
            <v>1</v>
          </cell>
          <cell r="DH10">
            <v>1</v>
          </cell>
          <cell r="DI10">
            <v>1</v>
          </cell>
          <cell r="DJ10">
            <v>1</v>
          </cell>
          <cell r="DK10">
            <v>1</v>
          </cell>
          <cell r="DL10">
            <v>1</v>
          </cell>
          <cell r="DM10">
            <v>1</v>
          </cell>
          <cell r="DN10">
            <v>1</v>
          </cell>
          <cell r="DO10">
            <v>1</v>
          </cell>
          <cell r="DP10">
            <v>1</v>
          </cell>
          <cell r="DQ10">
            <v>1</v>
          </cell>
          <cell r="DR10">
            <v>1</v>
          </cell>
          <cell r="DS10">
            <v>1</v>
          </cell>
          <cell r="DT10">
            <v>1</v>
          </cell>
          <cell r="DU10">
            <v>1</v>
          </cell>
          <cell r="DV10">
            <v>1</v>
          </cell>
          <cell r="DW10">
            <v>1</v>
          </cell>
          <cell r="DX10">
            <v>1</v>
          </cell>
          <cell r="DY10">
            <v>1</v>
          </cell>
          <cell r="DZ10">
            <v>1</v>
          </cell>
          <cell r="EA10">
            <v>1</v>
          </cell>
          <cell r="EB10">
            <v>1</v>
          </cell>
          <cell r="EC10">
            <v>1</v>
          </cell>
          <cell r="ED10">
            <v>1</v>
          </cell>
          <cell r="EE10">
            <v>1</v>
          </cell>
          <cell r="EF10">
            <v>1</v>
          </cell>
          <cell r="EG10">
            <v>1</v>
          </cell>
          <cell r="EH10">
            <v>1</v>
          </cell>
          <cell r="EI10">
            <v>1</v>
          </cell>
          <cell r="EJ10">
            <v>1</v>
          </cell>
          <cell r="EK10">
            <v>1</v>
          </cell>
        </row>
        <row r="11">
          <cell r="D11" t="str">
            <v>BPO-INDIAFA</v>
          </cell>
          <cell r="V11">
            <v>1</v>
          </cell>
          <cell r="W11">
            <v>1</v>
          </cell>
          <cell r="X11">
            <v>1</v>
          </cell>
          <cell r="Y11">
            <v>1</v>
          </cell>
          <cell r="Z11">
            <v>1</v>
          </cell>
          <cell r="AA11">
            <v>1</v>
          </cell>
          <cell r="AB11">
            <v>1</v>
          </cell>
          <cell r="AC11">
            <v>1</v>
          </cell>
          <cell r="AD11">
            <v>1</v>
          </cell>
          <cell r="AE11">
            <v>1</v>
          </cell>
          <cell r="AF11">
            <v>1</v>
          </cell>
          <cell r="AG11">
            <v>1</v>
          </cell>
          <cell r="AH11">
            <v>1.0225</v>
          </cell>
          <cell r="AI11">
            <v>1.0225</v>
          </cell>
          <cell r="AJ11">
            <v>1.0225</v>
          </cell>
          <cell r="AK11">
            <v>1.0225</v>
          </cell>
          <cell r="AL11">
            <v>1.0225</v>
          </cell>
          <cell r="AM11">
            <v>1.0225</v>
          </cell>
          <cell r="AN11">
            <v>1.0225</v>
          </cell>
          <cell r="AO11">
            <v>1.0225</v>
          </cell>
          <cell r="AP11">
            <v>1.0225</v>
          </cell>
          <cell r="AQ11">
            <v>1.0225</v>
          </cell>
          <cell r="AR11">
            <v>1.0225</v>
          </cell>
          <cell r="AS11">
            <v>1.0225</v>
          </cell>
          <cell r="AT11">
            <v>1.0455062499999999</v>
          </cell>
          <cell r="AU11">
            <v>1.0455062499999999</v>
          </cell>
          <cell r="AV11">
            <v>1.0455062499999999</v>
          </cell>
          <cell r="AW11">
            <v>1.0455062499999999</v>
          </cell>
          <cell r="AX11">
            <v>1.0455062499999999</v>
          </cell>
          <cell r="AY11">
            <v>1.0455062499999999</v>
          </cell>
          <cell r="AZ11">
            <v>1.0455062499999999</v>
          </cell>
          <cell r="BA11">
            <v>1.0455062499999999</v>
          </cell>
          <cell r="BB11">
            <v>1.0455062499999999</v>
          </cell>
          <cell r="BC11">
            <v>1.0455062499999999</v>
          </cell>
          <cell r="BD11">
            <v>1.0455062499999999</v>
          </cell>
          <cell r="BE11">
            <v>1.0455062499999999</v>
          </cell>
          <cell r="BF11">
            <v>1.0690301406249998</v>
          </cell>
          <cell r="BG11">
            <v>1.0690301406249998</v>
          </cell>
          <cell r="BH11">
            <v>1.0690301406249998</v>
          </cell>
          <cell r="BI11">
            <v>1.0690301406249998</v>
          </cell>
          <cell r="BJ11">
            <v>1.0690301406249998</v>
          </cell>
          <cell r="BK11">
            <v>1.0690301406249998</v>
          </cell>
          <cell r="BL11">
            <v>1.0690301406249998</v>
          </cell>
          <cell r="BM11">
            <v>1.0690301406249998</v>
          </cell>
          <cell r="BN11">
            <v>1.0690301406249998</v>
          </cell>
          <cell r="BO11">
            <v>1.0690301406249998</v>
          </cell>
          <cell r="BP11">
            <v>1.0690301406249998</v>
          </cell>
          <cell r="BQ11">
            <v>1.0690301406249998</v>
          </cell>
          <cell r="BR11">
            <v>1.0930833187890623</v>
          </cell>
          <cell r="BS11">
            <v>1.0930833187890623</v>
          </cell>
          <cell r="BT11">
            <v>1.0930833187890623</v>
          </cell>
          <cell r="BU11">
            <v>1.0930833187890623</v>
          </cell>
          <cell r="BV11">
            <v>1.0930833187890623</v>
          </cell>
          <cell r="BW11">
            <v>1.0930833187890623</v>
          </cell>
          <cell r="BX11">
            <v>1.0930833187890623</v>
          </cell>
          <cell r="BY11">
            <v>1.0930833187890623</v>
          </cell>
          <cell r="BZ11">
            <v>1.0930833187890623</v>
          </cell>
          <cell r="CA11">
            <v>1.0930833187890623</v>
          </cell>
          <cell r="CB11">
            <v>1.0930833187890623</v>
          </cell>
          <cell r="CC11">
            <v>1.0930833187890623</v>
          </cell>
          <cell r="CD11">
            <v>1.1176776934618162</v>
          </cell>
          <cell r="CE11">
            <v>1.1176776934618162</v>
          </cell>
          <cell r="CF11">
            <v>1.1176776934618162</v>
          </cell>
          <cell r="CG11">
            <v>1.1176776934618162</v>
          </cell>
          <cell r="CH11">
            <v>1.1176776934618162</v>
          </cell>
          <cell r="CI11">
            <v>1.1176776934618162</v>
          </cell>
          <cell r="CJ11">
            <v>1.1176776934618162</v>
          </cell>
          <cell r="CK11">
            <v>1.1176776934618162</v>
          </cell>
          <cell r="CL11">
            <v>1.1176776934618162</v>
          </cell>
          <cell r="CM11">
            <v>1.1176776934618162</v>
          </cell>
          <cell r="CN11">
            <v>1.1176776934618162</v>
          </cell>
          <cell r="CO11">
            <v>1.1176776934618162</v>
          </cell>
          <cell r="CP11">
            <v>1.142825441564707</v>
          </cell>
          <cell r="CQ11">
            <v>1.142825441564707</v>
          </cell>
          <cell r="CR11">
            <v>1.142825441564707</v>
          </cell>
          <cell r="CS11">
            <v>1.142825441564707</v>
          </cell>
          <cell r="CT11">
            <v>1.142825441564707</v>
          </cell>
          <cell r="CU11">
            <v>1.142825441564707</v>
          </cell>
          <cell r="CV11">
            <v>1.142825441564707</v>
          </cell>
          <cell r="CW11">
            <v>1.142825441564707</v>
          </cell>
          <cell r="CX11">
            <v>1.142825441564707</v>
          </cell>
          <cell r="CY11">
            <v>1.142825441564707</v>
          </cell>
          <cell r="CZ11">
            <v>1.142825441564707</v>
          </cell>
          <cell r="DA11">
            <v>1.142825441564707</v>
          </cell>
          <cell r="DB11">
            <v>1.1685390139999128</v>
          </cell>
          <cell r="DC11">
            <v>1.1685390139999128</v>
          </cell>
          <cell r="DD11">
            <v>1.1685390139999128</v>
          </cell>
          <cell r="DE11">
            <v>1.1685390139999128</v>
          </cell>
          <cell r="DF11">
            <v>1.1685390139999128</v>
          </cell>
          <cell r="DG11">
            <v>1.1685390139999128</v>
          </cell>
          <cell r="DH11">
            <v>1.1685390139999128</v>
          </cell>
          <cell r="DI11">
            <v>1.1685390139999128</v>
          </cell>
          <cell r="DJ11">
            <v>1.1685390139999128</v>
          </cell>
          <cell r="DK11">
            <v>1.1685390139999128</v>
          </cell>
          <cell r="DL11">
            <v>1.1685390139999128</v>
          </cell>
          <cell r="DM11">
            <v>1.1685390139999128</v>
          </cell>
          <cell r="DN11">
            <v>1.1685390139999128</v>
          </cell>
          <cell r="DO11">
            <v>1.1685390139999128</v>
          </cell>
          <cell r="DP11">
            <v>1.1685390139999128</v>
          </cell>
          <cell r="DQ11">
            <v>1.1685390139999128</v>
          </cell>
          <cell r="DR11">
            <v>1.1685390139999128</v>
          </cell>
          <cell r="DS11">
            <v>1.1685390139999128</v>
          </cell>
          <cell r="DT11">
            <v>1.1685390139999128</v>
          </cell>
          <cell r="DU11">
            <v>1.1685390139999128</v>
          </cell>
          <cell r="DV11">
            <v>1.1685390139999128</v>
          </cell>
          <cell r="DW11">
            <v>1.1685390139999128</v>
          </cell>
          <cell r="DX11">
            <v>1.1685390139999128</v>
          </cell>
          <cell r="DY11">
            <v>1.1685390139999128</v>
          </cell>
          <cell r="DZ11">
            <v>1.1685390139999128</v>
          </cell>
          <cell r="EA11">
            <v>1.1685390139999128</v>
          </cell>
          <cell r="EB11">
            <v>1.1685390139999128</v>
          </cell>
          <cell r="EC11">
            <v>1.1685390139999128</v>
          </cell>
          <cell r="ED11">
            <v>1.1685390139999128</v>
          </cell>
          <cell r="EE11">
            <v>1.1685390139999128</v>
          </cell>
          <cell r="EF11">
            <v>1.1685390139999128</v>
          </cell>
          <cell r="EG11">
            <v>1.1685390139999128</v>
          </cell>
          <cell r="EH11">
            <v>1.1685390139999128</v>
          </cell>
          <cell r="EI11">
            <v>1.1685390139999128</v>
          </cell>
          <cell r="EJ11">
            <v>1.1685390139999128</v>
          </cell>
          <cell r="EK11">
            <v>1.1685390139999128</v>
          </cell>
        </row>
        <row r="12">
          <cell r="D12" t="str">
            <v>FINANCING</v>
          </cell>
          <cell r="V12">
            <v>1</v>
          </cell>
          <cell r="W12">
            <v>1</v>
          </cell>
          <cell r="X12">
            <v>1</v>
          </cell>
          <cell r="Y12">
            <v>1</v>
          </cell>
          <cell r="Z12">
            <v>1</v>
          </cell>
          <cell r="AA12">
            <v>1</v>
          </cell>
          <cell r="AB12">
            <v>1</v>
          </cell>
          <cell r="AC12">
            <v>1</v>
          </cell>
          <cell r="AD12">
            <v>1</v>
          </cell>
          <cell r="AE12">
            <v>1</v>
          </cell>
          <cell r="AF12">
            <v>1</v>
          </cell>
          <cell r="AG12">
            <v>1</v>
          </cell>
          <cell r="AH12">
            <v>1</v>
          </cell>
          <cell r="AI12">
            <v>1</v>
          </cell>
          <cell r="AJ12">
            <v>1</v>
          </cell>
          <cell r="AK12">
            <v>1</v>
          </cell>
          <cell r="AL12">
            <v>1</v>
          </cell>
          <cell r="AM12">
            <v>1</v>
          </cell>
          <cell r="AN12">
            <v>1</v>
          </cell>
          <cell r="AO12">
            <v>1</v>
          </cell>
          <cell r="AP12">
            <v>1</v>
          </cell>
          <cell r="AQ12">
            <v>1</v>
          </cell>
          <cell r="AR12">
            <v>1</v>
          </cell>
          <cell r="AS12">
            <v>1</v>
          </cell>
          <cell r="AT12">
            <v>1</v>
          </cell>
          <cell r="AU12">
            <v>1</v>
          </cell>
          <cell r="AV12">
            <v>1</v>
          </cell>
          <cell r="AW12">
            <v>1</v>
          </cell>
          <cell r="AX12">
            <v>1</v>
          </cell>
          <cell r="AY12">
            <v>1</v>
          </cell>
          <cell r="AZ12">
            <v>1</v>
          </cell>
          <cell r="BA12">
            <v>1</v>
          </cell>
          <cell r="BB12">
            <v>1</v>
          </cell>
          <cell r="BC12">
            <v>1</v>
          </cell>
          <cell r="BD12">
            <v>1</v>
          </cell>
          <cell r="BE12">
            <v>1</v>
          </cell>
          <cell r="BF12">
            <v>1</v>
          </cell>
          <cell r="BG12">
            <v>1</v>
          </cell>
          <cell r="BH12">
            <v>1</v>
          </cell>
          <cell r="BI12">
            <v>1</v>
          </cell>
          <cell r="BJ12">
            <v>1</v>
          </cell>
          <cell r="BK12">
            <v>1</v>
          </cell>
          <cell r="BL12">
            <v>1</v>
          </cell>
          <cell r="BM12">
            <v>1</v>
          </cell>
          <cell r="BN12">
            <v>1</v>
          </cell>
          <cell r="BO12">
            <v>1</v>
          </cell>
          <cell r="BP12">
            <v>1</v>
          </cell>
          <cell r="BQ12">
            <v>1</v>
          </cell>
          <cell r="BR12">
            <v>1</v>
          </cell>
          <cell r="BS12">
            <v>1</v>
          </cell>
          <cell r="BT12">
            <v>1</v>
          </cell>
          <cell r="BU12">
            <v>1</v>
          </cell>
          <cell r="BV12">
            <v>1</v>
          </cell>
          <cell r="BW12">
            <v>1</v>
          </cell>
          <cell r="BX12">
            <v>1</v>
          </cell>
          <cell r="BY12">
            <v>1</v>
          </cell>
          <cell r="BZ12">
            <v>1</v>
          </cell>
          <cell r="CA12">
            <v>1</v>
          </cell>
          <cell r="CB12">
            <v>1</v>
          </cell>
          <cell r="CC12">
            <v>1</v>
          </cell>
          <cell r="CD12">
            <v>1</v>
          </cell>
          <cell r="CE12">
            <v>1</v>
          </cell>
          <cell r="CF12">
            <v>1</v>
          </cell>
          <cell r="CG12">
            <v>1</v>
          </cell>
          <cell r="CH12">
            <v>1</v>
          </cell>
          <cell r="CI12">
            <v>1</v>
          </cell>
          <cell r="CJ12">
            <v>1</v>
          </cell>
          <cell r="CK12">
            <v>1</v>
          </cell>
          <cell r="CL12">
            <v>1</v>
          </cell>
          <cell r="CM12">
            <v>1</v>
          </cell>
          <cell r="CN12">
            <v>1</v>
          </cell>
          <cell r="CO12">
            <v>1</v>
          </cell>
          <cell r="CP12">
            <v>1</v>
          </cell>
          <cell r="CQ12">
            <v>1</v>
          </cell>
          <cell r="CR12">
            <v>1</v>
          </cell>
          <cell r="CS12">
            <v>1</v>
          </cell>
          <cell r="CT12">
            <v>1</v>
          </cell>
          <cell r="CU12">
            <v>1</v>
          </cell>
          <cell r="CV12">
            <v>1</v>
          </cell>
          <cell r="CW12">
            <v>1</v>
          </cell>
          <cell r="CX12">
            <v>1</v>
          </cell>
          <cell r="CY12">
            <v>1</v>
          </cell>
          <cell r="CZ12">
            <v>1</v>
          </cell>
          <cell r="DA12">
            <v>1</v>
          </cell>
          <cell r="DB12">
            <v>1</v>
          </cell>
          <cell r="DC12">
            <v>1</v>
          </cell>
          <cell r="DD12">
            <v>1</v>
          </cell>
          <cell r="DE12">
            <v>1</v>
          </cell>
          <cell r="DF12">
            <v>1</v>
          </cell>
          <cell r="DG12">
            <v>1</v>
          </cell>
          <cell r="DH12">
            <v>1</v>
          </cell>
          <cell r="DI12">
            <v>1</v>
          </cell>
          <cell r="DJ12">
            <v>1</v>
          </cell>
          <cell r="DK12">
            <v>1</v>
          </cell>
          <cell r="DL12">
            <v>1</v>
          </cell>
          <cell r="DM12">
            <v>1</v>
          </cell>
          <cell r="DN12">
            <v>1</v>
          </cell>
          <cell r="DO12">
            <v>1</v>
          </cell>
          <cell r="DP12">
            <v>1</v>
          </cell>
          <cell r="DQ12">
            <v>1</v>
          </cell>
          <cell r="DR12">
            <v>1</v>
          </cell>
          <cell r="DS12">
            <v>1</v>
          </cell>
          <cell r="DT12">
            <v>1</v>
          </cell>
          <cell r="DU12">
            <v>1</v>
          </cell>
          <cell r="DV12">
            <v>1</v>
          </cell>
          <cell r="DW12">
            <v>1</v>
          </cell>
          <cell r="DX12">
            <v>1</v>
          </cell>
          <cell r="DY12">
            <v>1</v>
          </cell>
          <cell r="DZ12">
            <v>1</v>
          </cell>
          <cell r="EA12">
            <v>1</v>
          </cell>
          <cell r="EB12">
            <v>1</v>
          </cell>
          <cell r="EC12">
            <v>1</v>
          </cell>
          <cell r="ED12">
            <v>1</v>
          </cell>
          <cell r="EE12">
            <v>1</v>
          </cell>
          <cell r="EF12">
            <v>1</v>
          </cell>
          <cell r="EG12">
            <v>1</v>
          </cell>
          <cell r="EH12">
            <v>1</v>
          </cell>
          <cell r="EI12">
            <v>1</v>
          </cell>
          <cell r="EJ12">
            <v>1</v>
          </cell>
          <cell r="EK12">
            <v>1</v>
          </cell>
        </row>
        <row r="13">
          <cell r="D13" t="str">
            <v>TECHNOLOGY</v>
          </cell>
          <cell r="V13">
            <v>1</v>
          </cell>
          <cell r="W13">
            <v>1</v>
          </cell>
          <cell r="X13">
            <v>1</v>
          </cell>
          <cell r="Y13">
            <v>1</v>
          </cell>
          <cell r="Z13">
            <v>1</v>
          </cell>
          <cell r="AA13">
            <v>1</v>
          </cell>
          <cell r="AB13">
            <v>1</v>
          </cell>
          <cell r="AC13">
            <v>1</v>
          </cell>
          <cell r="AD13">
            <v>1</v>
          </cell>
          <cell r="AE13">
            <v>1</v>
          </cell>
          <cell r="AF13">
            <v>1</v>
          </cell>
          <cell r="AG13">
            <v>1</v>
          </cell>
          <cell r="AH13">
            <v>1</v>
          </cell>
          <cell r="AI13">
            <v>1</v>
          </cell>
          <cell r="AJ13">
            <v>1</v>
          </cell>
          <cell r="AK13">
            <v>1</v>
          </cell>
          <cell r="AL13">
            <v>1</v>
          </cell>
          <cell r="AM13">
            <v>1</v>
          </cell>
          <cell r="AN13">
            <v>1</v>
          </cell>
          <cell r="AO13">
            <v>1</v>
          </cell>
          <cell r="AP13">
            <v>1</v>
          </cell>
          <cell r="AQ13">
            <v>1</v>
          </cell>
          <cell r="AR13">
            <v>1</v>
          </cell>
          <cell r="AS13">
            <v>1</v>
          </cell>
          <cell r="AT13">
            <v>1</v>
          </cell>
          <cell r="AU13">
            <v>1</v>
          </cell>
          <cell r="AV13">
            <v>1</v>
          </cell>
          <cell r="AW13">
            <v>1</v>
          </cell>
          <cell r="AX13">
            <v>1</v>
          </cell>
          <cell r="AY13">
            <v>1</v>
          </cell>
          <cell r="AZ13">
            <v>1</v>
          </cell>
          <cell r="BA13">
            <v>1</v>
          </cell>
          <cell r="BB13">
            <v>1</v>
          </cell>
          <cell r="BC13">
            <v>1</v>
          </cell>
          <cell r="BD13">
            <v>1</v>
          </cell>
          <cell r="BE13">
            <v>1</v>
          </cell>
          <cell r="BF13">
            <v>1</v>
          </cell>
          <cell r="BG13">
            <v>1</v>
          </cell>
          <cell r="BH13">
            <v>1</v>
          </cell>
          <cell r="BI13">
            <v>1</v>
          </cell>
          <cell r="BJ13">
            <v>1</v>
          </cell>
          <cell r="BK13">
            <v>1</v>
          </cell>
          <cell r="BL13">
            <v>1</v>
          </cell>
          <cell r="BM13">
            <v>1</v>
          </cell>
          <cell r="BN13">
            <v>1</v>
          </cell>
          <cell r="BO13">
            <v>1</v>
          </cell>
          <cell r="BP13">
            <v>1</v>
          </cell>
          <cell r="BQ13">
            <v>1</v>
          </cell>
          <cell r="BR13">
            <v>1</v>
          </cell>
          <cell r="BS13">
            <v>1</v>
          </cell>
          <cell r="BT13">
            <v>1</v>
          </cell>
          <cell r="BU13">
            <v>1</v>
          </cell>
          <cell r="BV13">
            <v>1</v>
          </cell>
          <cell r="BW13">
            <v>1</v>
          </cell>
          <cell r="BX13">
            <v>1</v>
          </cell>
          <cell r="BY13">
            <v>1</v>
          </cell>
          <cell r="BZ13">
            <v>1</v>
          </cell>
          <cell r="CA13">
            <v>1</v>
          </cell>
          <cell r="CB13">
            <v>1</v>
          </cell>
          <cell r="CC13">
            <v>1</v>
          </cell>
          <cell r="CD13">
            <v>1</v>
          </cell>
          <cell r="CE13">
            <v>1</v>
          </cell>
          <cell r="CF13">
            <v>1</v>
          </cell>
          <cell r="CG13">
            <v>1</v>
          </cell>
          <cell r="CH13">
            <v>1</v>
          </cell>
          <cell r="CI13">
            <v>1</v>
          </cell>
          <cell r="CJ13">
            <v>1</v>
          </cell>
          <cell r="CK13">
            <v>1</v>
          </cell>
          <cell r="CL13">
            <v>1</v>
          </cell>
          <cell r="CM13">
            <v>1</v>
          </cell>
          <cell r="CN13">
            <v>1</v>
          </cell>
          <cell r="CO13">
            <v>1</v>
          </cell>
          <cell r="CP13">
            <v>1</v>
          </cell>
          <cell r="CQ13">
            <v>1</v>
          </cell>
          <cell r="CR13">
            <v>1</v>
          </cell>
          <cell r="CS13">
            <v>1</v>
          </cell>
          <cell r="CT13">
            <v>1</v>
          </cell>
          <cell r="CU13">
            <v>1</v>
          </cell>
          <cell r="CV13">
            <v>1</v>
          </cell>
          <cell r="CW13">
            <v>1</v>
          </cell>
          <cell r="CX13">
            <v>1</v>
          </cell>
          <cell r="CY13">
            <v>1</v>
          </cell>
          <cell r="CZ13">
            <v>1</v>
          </cell>
          <cell r="DA13">
            <v>1</v>
          </cell>
          <cell r="DB13">
            <v>1</v>
          </cell>
          <cell r="DC13">
            <v>1</v>
          </cell>
          <cell r="DD13">
            <v>1</v>
          </cell>
          <cell r="DE13">
            <v>1</v>
          </cell>
          <cell r="DF13">
            <v>1</v>
          </cell>
          <cell r="DG13">
            <v>1</v>
          </cell>
          <cell r="DH13">
            <v>1</v>
          </cell>
          <cell r="DI13">
            <v>1</v>
          </cell>
          <cell r="DJ13">
            <v>1</v>
          </cell>
          <cell r="DK13">
            <v>1</v>
          </cell>
          <cell r="DL13">
            <v>1</v>
          </cell>
          <cell r="DM13">
            <v>1</v>
          </cell>
          <cell r="DN13">
            <v>1</v>
          </cell>
          <cell r="DO13">
            <v>1</v>
          </cell>
          <cell r="DP13">
            <v>1</v>
          </cell>
          <cell r="DQ13">
            <v>1</v>
          </cell>
          <cell r="DR13">
            <v>1</v>
          </cell>
          <cell r="DS13">
            <v>1</v>
          </cell>
          <cell r="DT13">
            <v>1</v>
          </cell>
          <cell r="DU13">
            <v>1</v>
          </cell>
          <cell r="DV13">
            <v>1</v>
          </cell>
          <cell r="DW13">
            <v>1</v>
          </cell>
          <cell r="DX13">
            <v>1</v>
          </cell>
          <cell r="DY13">
            <v>1</v>
          </cell>
          <cell r="DZ13">
            <v>1</v>
          </cell>
          <cell r="EA13">
            <v>1</v>
          </cell>
          <cell r="EB13">
            <v>1</v>
          </cell>
          <cell r="EC13">
            <v>1</v>
          </cell>
          <cell r="ED13">
            <v>1</v>
          </cell>
          <cell r="EE13">
            <v>1</v>
          </cell>
          <cell r="EF13">
            <v>1</v>
          </cell>
          <cell r="EG13">
            <v>1</v>
          </cell>
          <cell r="EH13">
            <v>1</v>
          </cell>
          <cell r="EI13">
            <v>1</v>
          </cell>
          <cell r="EJ13">
            <v>1</v>
          </cell>
          <cell r="EK13">
            <v>1</v>
          </cell>
        </row>
        <row r="14">
          <cell r="D14" t="str">
            <v>US-TE</v>
          </cell>
          <cell r="V14">
            <v>1</v>
          </cell>
          <cell r="W14">
            <v>1</v>
          </cell>
          <cell r="X14">
            <v>1</v>
          </cell>
          <cell r="Y14">
            <v>1</v>
          </cell>
          <cell r="Z14">
            <v>1</v>
          </cell>
          <cell r="AA14">
            <v>1</v>
          </cell>
          <cell r="AB14">
            <v>1</v>
          </cell>
          <cell r="AC14">
            <v>1</v>
          </cell>
          <cell r="AD14">
            <v>1</v>
          </cell>
          <cell r="AE14">
            <v>1</v>
          </cell>
          <cell r="AF14">
            <v>1</v>
          </cell>
          <cell r="AG14">
            <v>1</v>
          </cell>
          <cell r="AH14">
            <v>1</v>
          </cell>
          <cell r="AI14">
            <v>1</v>
          </cell>
          <cell r="AJ14">
            <v>1</v>
          </cell>
          <cell r="AK14">
            <v>1</v>
          </cell>
          <cell r="AL14">
            <v>1</v>
          </cell>
          <cell r="AM14">
            <v>1</v>
          </cell>
          <cell r="AN14">
            <v>1</v>
          </cell>
          <cell r="AO14">
            <v>1</v>
          </cell>
          <cell r="AP14">
            <v>1</v>
          </cell>
          <cell r="AQ14">
            <v>1</v>
          </cell>
          <cell r="AR14">
            <v>1</v>
          </cell>
          <cell r="AS14">
            <v>1</v>
          </cell>
          <cell r="AT14">
            <v>1</v>
          </cell>
          <cell r="AU14">
            <v>1</v>
          </cell>
          <cell r="AV14">
            <v>1</v>
          </cell>
          <cell r="AW14">
            <v>1</v>
          </cell>
          <cell r="AX14">
            <v>1</v>
          </cell>
          <cell r="AY14">
            <v>1</v>
          </cell>
          <cell r="AZ14">
            <v>1</v>
          </cell>
          <cell r="BA14">
            <v>1</v>
          </cell>
          <cell r="BB14">
            <v>1</v>
          </cell>
          <cell r="BC14">
            <v>1</v>
          </cell>
          <cell r="BD14">
            <v>1</v>
          </cell>
          <cell r="BE14">
            <v>1</v>
          </cell>
          <cell r="BF14">
            <v>1</v>
          </cell>
          <cell r="BG14">
            <v>1</v>
          </cell>
          <cell r="BH14">
            <v>1</v>
          </cell>
          <cell r="BI14">
            <v>1</v>
          </cell>
          <cell r="BJ14">
            <v>1</v>
          </cell>
          <cell r="BK14">
            <v>1</v>
          </cell>
          <cell r="BL14">
            <v>1</v>
          </cell>
          <cell r="BM14">
            <v>1</v>
          </cell>
          <cell r="BN14">
            <v>1</v>
          </cell>
          <cell r="BO14">
            <v>1</v>
          </cell>
          <cell r="BP14">
            <v>1</v>
          </cell>
          <cell r="BQ14">
            <v>1</v>
          </cell>
          <cell r="BR14">
            <v>1</v>
          </cell>
          <cell r="BS14">
            <v>1</v>
          </cell>
          <cell r="BT14">
            <v>1</v>
          </cell>
          <cell r="BU14">
            <v>1</v>
          </cell>
          <cell r="BV14">
            <v>1</v>
          </cell>
          <cell r="BW14">
            <v>1</v>
          </cell>
          <cell r="BX14">
            <v>1</v>
          </cell>
          <cell r="BY14">
            <v>1</v>
          </cell>
          <cell r="BZ14">
            <v>1</v>
          </cell>
          <cell r="CA14">
            <v>1</v>
          </cell>
          <cell r="CB14">
            <v>1</v>
          </cell>
          <cell r="CC14">
            <v>1</v>
          </cell>
          <cell r="CD14">
            <v>1</v>
          </cell>
          <cell r="CE14">
            <v>1</v>
          </cell>
          <cell r="CF14">
            <v>1</v>
          </cell>
          <cell r="CG14">
            <v>1</v>
          </cell>
          <cell r="CH14">
            <v>1</v>
          </cell>
          <cell r="CI14">
            <v>1</v>
          </cell>
          <cell r="CJ14">
            <v>1</v>
          </cell>
          <cell r="CK14">
            <v>1</v>
          </cell>
          <cell r="CL14">
            <v>1</v>
          </cell>
          <cell r="CM14">
            <v>1</v>
          </cell>
          <cell r="CN14">
            <v>1</v>
          </cell>
          <cell r="CO14">
            <v>1</v>
          </cell>
          <cell r="CP14">
            <v>1</v>
          </cell>
          <cell r="CQ14">
            <v>1</v>
          </cell>
          <cell r="CR14">
            <v>1</v>
          </cell>
          <cell r="CS14">
            <v>1</v>
          </cell>
          <cell r="CT14">
            <v>1</v>
          </cell>
          <cell r="CU14">
            <v>1</v>
          </cell>
          <cell r="CV14">
            <v>1</v>
          </cell>
          <cell r="CW14">
            <v>1</v>
          </cell>
          <cell r="CX14">
            <v>1</v>
          </cell>
          <cell r="CY14">
            <v>1</v>
          </cell>
          <cell r="CZ14">
            <v>1</v>
          </cell>
          <cell r="DA14">
            <v>1</v>
          </cell>
          <cell r="DB14">
            <v>1</v>
          </cell>
          <cell r="DC14">
            <v>1</v>
          </cell>
          <cell r="DD14">
            <v>1</v>
          </cell>
          <cell r="DE14">
            <v>1</v>
          </cell>
          <cell r="DF14">
            <v>1</v>
          </cell>
          <cell r="DG14">
            <v>1</v>
          </cell>
          <cell r="DH14">
            <v>1</v>
          </cell>
          <cell r="DI14">
            <v>1</v>
          </cell>
          <cell r="DJ14">
            <v>1</v>
          </cell>
          <cell r="DK14">
            <v>1</v>
          </cell>
          <cell r="DL14">
            <v>1</v>
          </cell>
          <cell r="DM14">
            <v>1</v>
          </cell>
          <cell r="DN14">
            <v>1</v>
          </cell>
          <cell r="DO14">
            <v>1</v>
          </cell>
          <cell r="DP14">
            <v>1</v>
          </cell>
          <cell r="DQ14">
            <v>1</v>
          </cell>
          <cell r="DR14">
            <v>1</v>
          </cell>
          <cell r="DS14">
            <v>1</v>
          </cell>
          <cell r="DT14">
            <v>1</v>
          </cell>
          <cell r="DU14">
            <v>1</v>
          </cell>
          <cell r="DV14">
            <v>1</v>
          </cell>
          <cell r="DW14">
            <v>1</v>
          </cell>
          <cell r="DX14">
            <v>1</v>
          </cell>
          <cell r="DY14">
            <v>1</v>
          </cell>
          <cell r="DZ14">
            <v>1</v>
          </cell>
          <cell r="EA14">
            <v>1</v>
          </cell>
          <cell r="EB14">
            <v>1</v>
          </cell>
          <cell r="EC14">
            <v>1</v>
          </cell>
          <cell r="ED14">
            <v>1</v>
          </cell>
          <cell r="EE14">
            <v>1</v>
          </cell>
          <cell r="EF14">
            <v>1</v>
          </cell>
          <cell r="EG14">
            <v>1</v>
          </cell>
          <cell r="EH14">
            <v>1</v>
          </cell>
          <cell r="EI14">
            <v>1</v>
          </cell>
          <cell r="EJ14">
            <v>1</v>
          </cell>
          <cell r="EK14">
            <v>1</v>
          </cell>
        </row>
        <row r="15">
          <cell r="D15" t="str">
            <v>INDIA-TE</v>
          </cell>
          <cell r="V15">
            <v>1</v>
          </cell>
          <cell r="W15">
            <v>1</v>
          </cell>
          <cell r="X15">
            <v>1</v>
          </cell>
          <cell r="Y15">
            <v>1</v>
          </cell>
          <cell r="Z15">
            <v>1</v>
          </cell>
          <cell r="AA15">
            <v>1</v>
          </cell>
          <cell r="AB15">
            <v>1</v>
          </cell>
          <cell r="AC15">
            <v>1</v>
          </cell>
          <cell r="AD15">
            <v>1</v>
          </cell>
          <cell r="AE15">
            <v>1</v>
          </cell>
          <cell r="AF15">
            <v>1</v>
          </cell>
          <cell r="AG15">
            <v>1</v>
          </cell>
          <cell r="AH15">
            <v>1</v>
          </cell>
          <cell r="AI15">
            <v>1</v>
          </cell>
          <cell r="AJ15">
            <v>1</v>
          </cell>
          <cell r="AK15">
            <v>1</v>
          </cell>
          <cell r="AL15">
            <v>1</v>
          </cell>
          <cell r="AM15">
            <v>1</v>
          </cell>
          <cell r="AN15">
            <v>1</v>
          </cell>
          <cell r="AO15">
            <v>1</v>
          </cell>
          <cell r="AP15">
            <v>1</v>
          </cell>
          <cell r="AQ15">
            <v>1</v>
          </cell>
          <cell r="AR15">
            <v>1</v>
          </cell>
          <cell r="AS15">
            <v>1</v>
          </cell>
          <cell r="AT15">
            <v>1</v>
          </cell>
          <cell r="AU15">
            <v>1</v>
          </cell>
          <cell r="AV15">
            <v>1</v>
          </cell>
          <cell r="AW15">
            <v>1</v>
          </cell>
          <cell r="AX15">
            <v>1</v>
          </cell>
          <cell r="AY15">
            <v>1</v>
          </cell>
          <cell r="AZ15">
            <v>1</v>
          </cell>
          <cell r="BA15">
            <v>1</v>
          </cell>
          <cell r="BB15">
            <v>1</v>
          </cell>
          <cell r="BC15">
            <v>1</v>
          </cell>
          <cell r="BD15">
            <v>1</v>
          </cell>
          <cell r="BE15">
            <v>1</v>
          </cell>
          <cell r="BF15">
            <v>1</v>
          </cell>
          <cell r="BG15">
            <v>1</v>
          </cell>
          <cell r="BH15">
            <v>1</v>
          </cell>
          <cell r="BI15">
            <v>1</v>
          </cell>
          <cell r="BJ15">
            <v>1</v>
          </cell>
          <cell r="BK15">
            <v>1</v>
          </cell>
          <cell r="BL15">
            <v>1</v>
          </cell>
          <cell r="BM15">
            <v>1</v>
          </cell>
          <cell r="BN15">
            <v>1</v>
          </cell>
          <cell r="BO15">
            <v>1</v>
          </cell>
          <cell r="BP15">
            <v>1</v>
          </cell>
          <cell r="BQ15">
            <v>1</v>
          </cell>
          <cell r="BR15">
            <v>1</v>
          </cell>
          <cell r="BS15">
            <v>1</v>
          </cell>
          <cell r="BT15">
            <v>1</v>
          </cell>
          <cell r="BU15">
            <v>1</v>
          </cell>
          <cell r="BV15">
            <v>1</v>
          </cell>
          <cell r="BW15">
            <v>1</v>
          </cell>
          <cell r="BX15">
            <v>1</v>
          </cell>
          <cell r="BY15">
            <v>1</v>
          </cell>
          <cell r="BZ15">
            <v>1</v>
          </cell>
          <cell r="CA15">
            <v>1</v>
          </cell>
          <cell r="CB15">
            <v>1</v>
          </cell>
          <cell r="CC15">
            <v>1</v>
          </cell>
          <cell r="CD15">
            <v>1</v>
          </cell>
          <cell r="CE15">
            <v>1</v>
          </cell>
          <cell r="CF15">
            <v>1</v>
          </cell>
          <cell r="CG15">
            <v>1</v>
          </cell>
          <cell r="CH15">
            <v>1</v>
          </cell>
          <cell r="CI15">
            <v>1</v>
          </cell>
          <cell r="CJ15">
            <v>1</v>
          </cell>
          <cell r="CK15">
            <v>1</v>
          </cell>
          <cell r="CL15">
            <v>1</v>
          </cell>
          <cell r="CM15">
            <v>1</v>
          </cell>
          <cell r="CN15">
            <v>1</v>
          </cell>
          <cell r="CO15">
            <v>1</v>
          </cell>
          <cell r="CP15">
            <v>1</v>
          </cell>
          <cell r="CQ15">
            <v>1</v>
          </cell>
          <cell r="CR15">
            <v>1</v>
          </cell>
          <cell r="CS15">
            <v>1</v>
          </cell>
          <cell r="CT15">
            <v>1</v>
          </cell>
          <cell r="CU15">
            <v>1</v>
          </cell>
          <cell r="CV15">
            <v>1</v>
          </cell>
          <cell r="CW15">
            <v>1</v>
          </cell>
          <cell r="CX15">
            <v>1</v>
          </cell>
          <cell r="CY15">
            <v>1</v>
          </cell>
          <cell r="CZ15">
            <v>1</v>
          </cell>
          <cell r="DA15">
            <v>1</v>
          </cell>
          <cell r="DB15">
            <v>1</v>
          </cell>
          <cell r="DC15">
            <v>1</v>
          </cell>
          <cell r="DD15">
            <v>1</v>
          </cell>
          <cell r="DE15">
            <v>1</v>
          </cell>
          <cell r="DF15">
            <v>1</v>
          </cell>
          <cell r="DG15">
            <v>1</v>
          </cell>
          <cell r="DH15">
            <v>1</v>
          </cell>
          <cell r="DI15">
            <v>1</v>
          </cell>
          <cell r="DJ15">
            <v>1</v>
          </cell>
          <cell r="DK15">
            <v>1</v>
          </cell>
          <cell r="DL15">
            <v>1</v>
          </cell>
          <cell r="DM15">
            <v>1</v>
          </cell>
          <cell r="DN15">
            <v>1</v>
          </cell>
          <cell r="DO15">
            <v>1</v>
          </cell>
          <cell r="DP15">
            <v>1</v>
          </cell>
          <cell r="DQ15">
            <v>1</v>
          </cell>
          <cell r="DR15">
            <v>1</v>
          </cell>
          <cell r="DS15">
            <v>1</v>
          </cell>
          <cell r="DT15">
            <v>1</v>
          </cell>
          <cell r="DU15">
            <v>1</v>
          </cell>
          <cell r="DV15">
            <v>1</v>
          </cell>
          <cell r="DW15">
            <v>1</v>
          </cell>
          <cell r="DX15">
            <v>1</v>
          </cell>
          <cell r="DY15">
            <v>1</v>
          </cell>
          <cell r="DZ15">
            <v>1</v>
          </cell>
          <cell r="EA15">
            <v>1</v>
          </cell>
          <cell r="EB15">
            <v>1</v>
          </cell>
          <cell r="EC15">
            <v>1</v>
          </cell>
          <cell r="ED15">
            <v>1</v>
          </cell>
          <cell r="EE15">
            <v>1</v>
          </cell>
          <cell r="EF15">
            <v>1</v>
          </cell>
          <cell r="EG15">
            <v>1</v>
          </cell>
          <cell r="EH15">
            <v>1</v>
          </cell>
          <cell r="EI15">
            <v>1</v>
          </cell>
          <cell r="EJ15">
            <v>1</v>
          </cell>
          <cell r="EK15">
            <v>1</v>
          </cell>
        </row>
        <row r="16">
          <cell r="D16" t="str">
            <v>FX-HEDGING</v>
          </cell>
          <cell r="V16">
            <v>1</v>
          </cell>
          <cell r="W16">
            <v>1</v>
          </cell>
          <cell r="X16">
            <v>1</v>
          </cell>
          <cell r="Y16">
            <v>1</v>
          </cell>
          <cell r="Z16">
            <v>1</v>
          </cell>
          <cell r="AA16">
            <v>1</v>
          </cell>
          <cell r="AB16">
            <v>1</v>
          </cell>
          <cell r="AC16">
            <v>1</v>
          </cell>
          <cell r="AD16">
            <v>1</v>
          </cell>
          <cell r="AE16">
            <v>1</v>
          </cell>
          <cell r="AF16">
            <v>1</v>
          </cell>
          <cell r="AG16">
            <v>1</v>
          </cell>
          <cell r="AH16">
            <v>1</v>
          </cell>
          <cell r="AI16">
            <v>1</v>
          </cell>
          <cell r="AJ16">
            <v>1</v>
          </cell>
          <cell r="AK16">
            <v>1</v>
          </cell>
          <cell r="AL16">
            <v>1</v>
          </cell>
          <cell r="AM16">
            <v>1</v>
          </cell>
          <cell r="AN16">
            <v>1</v>
          </cell>
          <cell r="AO16">
            <v>1</v>
          </cell>
          <cell r="AP16">
            <v>1</v>
          </cell>
          <cell r="AQ16">
            <v>1</v>
          </cell>
          <cell r="AR16">
            <v>1</v>
          </cell>
          <cell r="AS16">
            <v>1</v>
          </cell>
          <cell r="AT16">
            <v>1</v>
          </cell>
          <cell r="AU16">
            <v>1</v>
          </cell>
          <cell r="AV16">
            <v>1</v>
          </cell>
          <cell r="AW16">
            <v>1</v>
          </cell>
          <cell r="AX16">
            <v>1</v>
          </cell>
          <cell r="AY16">
            <v>1</v>
          </cell>
          <cell r="AZ16">
            <v>1</v>
          </cell>
          <cell r="BA16">
            <v>1</v>
          </cell>
          <cell r="BB16">
            <v>1</v>
          </cell>
          <cell r="BC16">
            <v>1</v>
          </cell>
          <cell r="BD16">
            <v>1</v>
          </cell>
          <cell r="BE16">
            <v>1</v>
          </cell>
          <cell r="BF16">
            <v>1</v>
          </cell>
          <cell r="BG16">
            <v>1</v>
          </cell>
          <cell r="BH16">
            <v>1</v>
          </cell>
          <cell r="BI16">
            <v>1</v>
          </cell>
          <cell r="BJ16">
            <v>1</v>
          </cell>
          <cell r="BK16">
            <v>1</v>
          </cell>
          <cell r="BL16">
            <v>1</v>
          </cell>
          <cell r="BM16">
            <v>1</v>
          </cell>
          <cell r="BN16">
            <v>1</v>
          </cell>
          <cell r="BO16">
            <v>1</v>
          </cell>
          <cell r="BP16">
            <v>1</v>
          </cell>
          <cell r="BQ16">
            <v>1</v>
          </cell>
          <cell r="BR16">
            <v>1</v>
          </cell>
          <cell r="BS16">
            <v>1</v>
          </cell>
          <cell r="BT16">
            <v>1</v>
          </cell>
          <cell r="BU16">
            <v>1</v>
          </cell>
          <cell r="BV16">
            <v>1</v>
          </cell>
          <cell r="BW16">
            <v>1</v>
          </cell>
          <cell r="BX16">
            <v>1</v>
          </cell>
          <cell r="BY16">
            <v>1</v>
          </cell>
          <cell r="BZ16">
            <v>1</v>
          </cell>
          <cell r="CA16">
            <v>1</v>
          </cell>
          <cell r="CB16">
            <v>1</v>
          </cell>
          <cell r="CC16">
            <v>1</v>
          </cell>
          <cell r="CD16">
            <v>1</v>
          </cell>
          <cell r="CE16">
            <v>1</v>
          </cell>
          <cell r="CF16">
            <v>1</v>
          </cell>
          <cell r="CG16">
            <v>1</v>
          </cell>
          <cell r="CH16">
            <v>1</v>
          </cell>
          <cell r="CI16">
            <v>1</v>
          </cell>
          <cell r="CJ16">
            <v>1</v>
          </cell>
          <cell r="CK16">
            <v>1</v>
          </cell>
          <cell r="CL16">
            <v>1</v>
          </cell>
          <cell r="CM16">
            <v>1</v>
          </cell>
          <cell r="CN16">
            <v>1</v>
          </cell>
          <cell r="CO16">
            <v>1</v>
          </cell>
          <cell r="CP16">
            <v>1</v>
          </cell>
          <cell r="CQ16">
            <v>1</v>
          </cell>
          <cell r="CR16">
            <v>1</v>
          </cell>
          <cell r="CS16">
            <v>1</v>
          </cell>
          <cell r="CT16">
            <v>1</v>
          </cell>
          <cell r="CU16">
            <v>1</v>
          </cell>
          <cell r="CV16">
            <v>1</v>
          </cell>
          <cell r="CW16">
            <v>1</v>
          </cell>
          <cell r="CX16">
            <v>1</v>
          </cell>
          <cell r="CY16">
            <v>1</v>
          </cell>
          <cell r="CZ16">
            <v>1</v>
          </cell>
          <cell r="DA16">
            <v>1</v>
          </cell>
          <cell r="DB16">
            <v>1</v>
          </cell>
          <cell r="DC16">
            <v>1</v>
          </cell>
          <cell r="DD16">
            <v>1</v>
          </cell>
          <cell r="DE16">
            <v>1</v>
          </cell>
          <cell r="DF16">
            <v>1</v>
          </cell>
          <cell r="DG16">
            <v>1</v>
          </cell>
          <cell r="DH16">
            <v>1</v>
          </cell>
          <cell r="DI16">
            <v>1</v>
          </cell>
          <cell r="DJ16">
            <v>1</v>
          </cell>
          <cell r="DK16">
            <v>1</v>
          </cell>
          <cell r="DL16">
            <v>1</v>
          </cell>
          <cell r="DM16">
            <v>1</v>
          </cell>
          <cell r="DN16">
            <v>1</v>
          </cell>
          <cell r="DO16">
            <v>1</v>
          </cell>
          <cell r="DP16">
            <v>1</v>
          </cell>
          <cell r="DQ16">
            <v>1</v>
          </cell>
          <cell r="DR16">
            <v>1</v>
          </cell>
          <cell r="DS16">
            <v>1</v>
          </cell>
          <cell r="DT16">
            <v>1</v>
          </cell>
          <cell r="DU16">
            <v>1</v>
          </cell>
          <cell r="DV16">
            <v>1</v>
          </cell>
          <cell r="DW16">
            <v>1</v>
          </cell>
          <cell r="DX16">
            <v>1</v>
          </cell>
          <cell r="DY16">
            <v>1</v>
          </cell>
          <cell r="DZ16">
            <v>1</v>
          </cell>
          <cell r="EA16">
            <v>1</v>
          </cell>
          <cell r="EB16">
            <v>1</v>
          </cell>
          <cell r="EC16">
            <v>1</v>
          </cell>
          <cell r="ED16">
            <v>1</v>
          </cell>
          <cell r="EE16">
            <v>1</v>
          </cell>
          <cell r="EF16">
            <v>1</v>
          </cell>
          <cell r="EG16">
            <v>1</v>
          </cell>
          <cell r="EH16">
            <v>1</v>
          </cell>
          <cell r="EI16">
            <v>1</v>
          </cell>
          <cell r="EJ16">
            <v>1</v>
          </cell>
          <cell r="EK16">
            <v>1</v>
          </cell>
        </row>
        <row r="17">
          <cell r="D17" t="str">
            <v>TS Funding</v>
          </cell>
          <cell r="V17">
            <v>1</v>
          </cell>
          <cell r="W17">
            <v>1</v>
          </cell>
          <cell r="X17">
            <v>1</v>
          </cell>
          <cell r="Y17">
            <v>1</v>
          </cell>
          <cell r="Z17">
            <v>1</v>
          </cell>
          <cell r="AA17">
            <v>1</v>
          </cell>
          <cell r="AB17">
            <v>1</v>
          </cell>
          <cell r="AC17">
            <v>1</v>
          </cell>
          <cell r="AD17">
            <v>1</v>
          </cell>
          <cell r="AE17">
            <v>1</v>
          </cell>
          <cell r="AF17">
            <v>1</v>
          </cell>
          <cell r="AG17">
            <v>1</v>
          </cell>
          <cell r="AH17">
            <v>1</v>
          </cell>
          <cell r="AI17">
            <v>1</v>
          </cell>
          <cell r="AJ17">
            <v>1</v>
          </cell>
          <cell r="AK17">
            <v>1</v>
          </cell>
          <cell r="AL17">
            <v>1</v>
          </cell>
          <cell r="AM17">
            <v>1</v>
          </cell>
          <cell r="AN17">
            <v>1</v>
          </cell>
          <cell r="AO17">
            <v>1</v>
          </cell>
          <cell r="AP17">
            <v>1</v>
          </cell>
          <cell r="AQ17">
            <v>1</v>
          </cell>
          <cell r="AR17">
            <v>1</v>
          </cell>
          <cell r="AS17">
            <v>1</v>
          </cell>
          <cell r="AT17">
            <v>1</v>
          </cell>
          <cell r="AU17">
            <v>1</v>
          </cell>
          <cell r="AV17">
            <v>1</v>
          </cell>
          <cell r="AW17">
            <v>1</v>
          </cell>
          <cell r="AX17">
            <v>1</v>
          </cell>
          <cell r="AY17">
            <v>1</v>
          </cell>
          <cell r="AZ17">
            <v>1</v>
          </cell>
          <cell r="BA17">
            <v>1</v>
          </cell>
          <cell r="BB17">
            <v>1</v>
          </cell>
          <cell r="BC17">
            <v>1</v>
          </cell>
          <cell r="BD17">
            <v>1</v>
          </cell>
          <cell r="BE17">
            <v>1</v>
          </cell>
          <cell r="BF17">
            <v>1</v>
          </cell>
          <cell r="BG17">
            <v>1</v>
          </cell>
          <cell r="BH17">
            <v>1</v>
          </cell>
          <cell r="BI17">
            <v>1</v>
          </cell>
          <cell r="BJ17">
            <v>1</v>
          </cell>
          <cell r="BK17">
            <v>1</v>
          </cell>
          <cell r="BL17">
            <v>1</v>
          </cell>
          <cell r="BM17">
            <v>1</v>
          </cell>
          <cell r="BN17">
            <v>1</v>
          </cell>
          <cell r="BO17">
            <v>1</v>
          </cell>
          <cell r="BP17">
            <v>1</v>
          </cell>
          <cell r="BQ17">
            <v>1</v>
          </cell>
          <cell r="BR17">
            <v>1</v>
          </cell>
          <cell r="BS17">
            <v>1</v>
          </cell>
          <cell r="BT17">
            <v>1</v>
          </cell>
          <cell r="BU17">
            <v>1</v>
          </cell>
          <cell r="BV17">
            <v>1</v>
          </cell>
          <cell r="BW17">
            <v>1</v>
          </cell>
          <cell r="BX17">
            <v>1</v>
          </cell>
          <cell r="BY17">
            <v>1</v>
          </cell>
          <cell r="BZ17">
            <v>1</v>
          </cell>
          <cell r="CA17">
            <v>1</v>
          </cell>
          <cell r="CB17">
            <v>1</v>
          </cell>
          <cell r="CC17">
            <v>1</v>
          </cell>
          <cell r="CD17">
            <v>1</v>
          </cell>
          <cell r="CE17">
            <v>1</v>
          </cell>
          <cell r="CF17">
            <v>1</v>
          </cell>
          <cell r="CG17">
            <v>1</v>
          </cell>
          <cell r="CH17">
            <v>1</v>
          </cell>
          <cell r="CI17">
            <v>1</v>
          </cell>
          <cell r="CJ17">
            <v>1</v>
          </cell>
          <cell r="CK17">
            <v>1</v>
          </cell>
          <cell r="CL17">
            <v>1</v>
          </cell>
          <cell r="CM17">
            <v>1</v>
          </cell>
          <cell r="CN17">
            <v>1</v>
          </cell>
          <cell r="CO17">
            <v>1</v>
          </cell>
          <cell r="CP17">
            <v>1</v>
          </cell>
          <cell r="CQ17">
            <v>1</v>
          </cell>
          <cell r="CR17">
            <v>1</v>
          </cell>
          <cell r="CS17">
            <v>1</v>
          </cell>
          <cell r="CT17">
            <v>1</v>
          </cell>
          <cell r="CU17">
            <v>1</v>
          </cell>
          <cell r="CV17">
            <v>1</v>
          </cell>
          <cell r="CW17">
            <v>1</v>
          </cell>
          <cell r="CX17">
            <v>1</v>
          </cell>
          <cell r="CY17">
            <v>1</v>
          </cell>
          <cell r="CZ17">
            <v>1</v>
          </cell>
          <cell r="DA17">
            <v>1</v>
          </cell>
          <cell r="DB17">
            <v>1</v>
          </cell>
          <cell r="DC17">
            <v>1</v>
          </cell>
          <cell r="DD17">
            <v>1</v>
          </cell>
          <cell r="DE17">
            <v>1</v>
          </cell>
          <cell r="DF17">
            <v>1</v>
          </cell>
          <cell r="DG17">
            <v>1</v>
          </cell>
          <cell r="DH17">
            <v>1</v>
          </cell>
          <cell r="DI17">
            <v>1</v>
          </cell>
          <cell r="DJ17">
            <v>1</v>
          </cell>
          <cell r="DK17">
            <v>1</v>
          </cell>
          <cell r="DL17">
            <v>1</v>
          </cell>
          <cell r="DM17">
            <v>1</v>
          </cell>
          <cell r="DN17">
            <v>1</v>
          </cell>
          <cell r="DO17">
            <v>1</v>
          </cell>
          <cell r="DP17">
            <v>1</v>
          </cell>
          <cell r="DQ17">
            <v>1</v>
          </cell>
          <cell r="DR17">
            <v>1</v>
          </cell>
          <cell r="DS17">
            <v>1</v>
          </cell>
          <cell r="DT17">
            <v>1</v>
          </cell>
          <cell r="DU17">
            <v>1</v>
          </cell>
          <cell r="DV17">
            <v>1</v>
          </cell>
          <cell r="DW17">
            <v>1</v>
          </cell>
          <cell r="DX17">
            <v>1</v>
          </cell>
          <cell r="DY17">
            <v>1</v>
          </cell>
          <cell r="DZ17">
            <v>1</v>
          </cell>
          <cell r="EA17">
            <v>1</v>
          </cell>
          <cell r="EB17">
            <v>1</v>
          </cell>
          <cell r="EC17">
            <v>1</v>
          </cell>
          <cell r="ED17">
            <v>1</v>
          </cell>
          <cell r="EE17">
            <v>1</v>
          </cell>
          <cell r="EF17">
            <v>1</v>
          </cell>
          <cell r="EG17">
            <v>1</v>
          </cell>
          <cell r="EH17">
            <v>1</v>
          </cell>
          <cell r="EI17">
            <v>1</v>
          </cell>
          <cell r="EJ17">
            <v>1</v>
          </cell>
          <cell r="EK17">
            <v>1</v>
          </cell>
        </row>
        <row r="18">
          <cell r="D18" t="str">
            <v>Source 10</v>
          </cell>
          <cell r="V18">
            <v>1</v>
          </cell>
          <cell r="W18">
            <v>1</v>
          </cell>
          <cell r="X18">
            <v>1</v>
          </cell>
          <cell r="Y18">
            <v>1</v>
          </cell>
          <cell r="Z18">
            <v>1</v>
          </cell>
          <cell r="AA18">
            <v>1</v>
          </cell>
          <cell r="AB18">
            <v>1</v>
          </cell>
          <cell r="AC18">
            <v>1</v>
          </cell>
          <cell r="AD18">
            <v>1</v>
          </cell>
          <cell r="AE18">
            <v>1</v>
          </cell>
          <cell r="AF18">
            <v>1</v>
          </cell>
          <cell r="AG18">
            <v>1</v>
          </cell>
          <cell r="AH18">
            <v>1</v>
          </cell>
          <cell r="AI18">
            <v>1</v>
          </cell>
          <cell r="AJ18">
            <v>1</v>
          </cell>
          <cell r="AK18">
            <v>1</v>
          </cell>
          <cell r="AL18">
            <v>1</v>
          </cell>
          <cell r="AM18">
            <v>1</v>
          </cell>
          <cell r="AN18">
            <v>1</v>
          </cell>
          <cell r="AO18">
            <v>1</v>
          </cell>
          <cell r="AP18">
            <v>1</v>
          </cell>
          <cell r="AQ18">
            <v>1</v>
          </cell>
          <cell r="AR18">
            <v>1</v>
          </cell>
          <cell r="AS18">
            <v>1</v>
          </cell>
          <cell r="AT18">
            <v>1</v>
          </cell>
          <cell r="AU18">
            <v>1</v>
          </cell>
          <cell r="AV18">
            <v>1</v>
          </cell>
          <cell r="AW18">
            <v>1</v>
          </cell>
          <cell r="AX18">
            <v>1</v>
          </cell>
          <cell r="AY18">
            <v>1</v>
          </cell>
          <cell r="AZ18">
            <v>1</v>
          </cell>
          <cell r="BA18">
            <v>1</v>
          </cell>
          <cell r="BB18">
            <v>1</v>
          </cell>
          <cell r="BC18">
            <v>1</v>
          </cell>
          <cell r="BD18">
            <v>1</v>
          </cell>
          <cell r="BE18">
            <v>1</v>
          </cell>
          <cell r="BF18">
            <v>1</v>
          </cell>
          <cell r="BG18">
            <v>1</v>
          </cell>
          <cell r="BH18">
            <v>1</v>
          </cell>
          <cell r="BI18">
            <v>1</v>
          </cell>
          <cell r="BJ18">
            <v>1</v>
          </cell>
          <cell r="BK18">
            <v>1</v>
          </cell>
          <cell r="BL18">
            <v>1</v>
          </cell>
          <cell r="BM18">
            <v>1</v>
          </cell>
          <cell r="BN18">
            <v>1</v>
          </cell>
          <cell r="BO18">
            <v>1</v>
          </cell>
          <cell r="BP18">
            <v>1</v>
          </cell>
          <cell r="BQ18">
            <v>1</v>
          </cell>
          <cell r="BR18">
            <v>1</v>
          </cell>
          <cell r="BS18">
            <v>1</v>
          </cell>
          <cell r="BT18">
            <v>1</v>
          </cell>
          <cell r="BU18">
            <v>1</v>
          </cell>
          <cell r="BV18">
            <v>1</v>
          </cell>
          <cell r="BW18">
            <v>1</v>
          </cell>
          <cell r="BX18">
            <v>1</v>
          </cell>
          <cell r="BY18">
            <v>1</v>
          </cell>
          <cell r="BZ18">
            <v>1</v>
          </cell>
          <cell r="CA18">
            <v>1</v>
          </cell>
          <cell r="CB18">
            <v>1</v>
          </cell>
          <cell r="CC18">
            <v>1</v>
          </cell>
          <cell r="CD18">
            <v>1</v>
          </cell>
          <cell r="CE18">
            <v>1</v>
          </cell>
          <cell r="CF18">
            <v>1</v>
          </cell>
          <cell r="CG18">
            <v>1</v>
          </cell>
          <cell r="CH18">
            <v>1</v>
          </cell>
          <cell r="CI18">
            <v>1</v>
          </cell>
          <cell r="CJ18">
            <v>1</v>
          </cell>
          <cell r="CK18">
            <v>1</v>
          </cell>
          <cell r="CL18">
            <v>1</v>
          </cell>
          <cell r="CM18">
            <v>1</v>
          </cell>
          <cell r="CN18">
            <v>1</v>
          </cell>
          <cell r="CO18">
            <v>1</v>
          </cell>
          <cell r="CP18">
            <v>1</v>
          </cell>
          <cell r="CQ18">
            <v>1</v>
          </cell>
          <cell r="CR18">
            <v>1</v>
          </cell>
          <cell r="CS18">
            <v>1</v>
          </cell>
          <cell r="CT18">
            <v>1</v>
          </cell>
          <cell r="CU18">
            <v>1</v>
          </cell>
          <cell r="CV18">
            <v>1</v>
          </cell>
          <cell r="CW18">
            <v>1</v>
          </cell>
          <cell r="CX18">
            <v>1</v>
          </cell>
          <cell r="CY18">
            <v>1</v>
          </cell>
          <cell r="CZ18">
            <v>1</v>
          </cell>
          <cell r="DA18">
            <v>1</v>
          </cell>
          <cell r="DB18">
            <v>1</v>
          </cell>
          <cell r="DC18">
            <v>1</v>
          </cell>
          <cell r="DD18">
            <v>1</v>
          </cell>
          <cell r="DE18">
            <v>1</v>
          </cell>
          <cell r="DF18">
            <v>1</v>
          </cell>
          <cell r="DG18">
            <v>1</v>
          </cell>
          <cell r="DH18">
            <v>1</v>
          </cell>
          <cell r="DI18">
            <v>1</v>
          </cell>
          <cell r="DJ18">
            <v>1</v>
          </cell>
          <cell r="DK18">
            <v>1</v>
          </cell>
          <cell r="DL18">
            <v>1</v>
          </cell>
          <cell r="DM18">
            <v>1</v>
          </cell>
          <cell r="DN18">
            <v>1</v>
          </cell>
          <cell r="DO18">
            <v>1</v>
          </cell>
          <cell r="DP18">
            <v>1</v>
          </cell>
          <cell r="DQ18">
            <v>1</v>
          </cell>
          <cell r="DR18">
            <v>1</v>
          </cell>
          <cell r="DS18">
            <v>1</v>
          </cell>
          <cell r="DT18">
            <v>1</v>
          </cell>
          <cell r="DU18">
            <v>1</v>
          </cell>
          <cell r="DV18">
            <v>1</v>
          </cell>
          <cell r="DW18">
            <v>1</v>
          </cell>
          <cell r="DX18">
            <v>1</v>
          </cell>
          <cell r="DY18">
            <v>1</v>
          </cell>
          <cell r="DZ18">
            <v>1</v>
          </cell>
          <cell r="EA18">
            <v>1</v>
          </cell>
          <cell r="EB18">
            <v>1</v>
          </cell>
          <cell r="EC18">
            <v>1</v>
          </cell>
          <cell r="ED18">
            <v>1</v>
          </cell>
          <cell r="EE18">
            <v>1</v>
          </cell>
          <cell r="EF18">
            <v>1</v>
          </cell>
          <cell r="EG18">
            <v>1</v>
          </cell>
          <cell r="EH18">
            <v>1</v>
          </cell>
          <cell r="EI18">
            <v>1</v>
          </cell>
          <cell r="EJ18">
            <v>1</v>
          </cell>
          <cell r="EK18">
            <v>1</v>
          </cell>
        </row>
        <row r="19">
          <cell r="D19" t="str">
            <v>Source 11</v>
          </cell>
          <cell r="V19">
            <v>1</v>
          </cell>
          <cell r="W19">
            <v>1</v>
          </cell>
          <cell r="X19">
            <v>1</v>
          </cell>
          <cell r="Y19">
            <v>1</v>
          </cell>
          <cell r="Z19">
            <v>1</v>
          </cell>
          <cell r="AA19">
            <v>1</v>
          </cell>
          <cell r="AB19">
            <v>1</v>
          </cell>
          <cell r="AC19">
            <v>1</v>
          </cell>
          <cell r="AD19">
            <v>1</v>
          </cell>
          <cell r="AE19">
            <v>1</v>
          </cell>
          <cell r="AF19">
            <v>1</v>
          </cell>
          <cell r="AG19">
            <v>1</v>
          </cell>
          <cell r="AH19">
            <v>1</v>
          </cell>
          <cell r="AI19">
            <v>1</v>
          </cell>
          <cell r="AJ19">
            <v>1</v>
          </cell>
          <cell r="AK19">
            <v>1</v>
          </cell>
          <cell r="AL19">
            <v>1</v>
          </cell>
          <cell r="AM19">
            <v>1</v>
          </cell>
          <cell r="AN19">
            <v>1</v>
          </cell>
          <cell r="AO19">
            <v>1</v>
          </cell>
          <cell r="AP19">
            <v>1</v>
          </cell>
          <cell r="AQ19">
            <v>1</v>
          </cell>
          <cell r="AR19">
            <v>1</v>
          </cell>
          <cell r="AS19">
            <v>1</v>
          </cell>
          <cell r="AT19">
            <v>1</v>
          </cell>
          <cell r="AU19">
            <v>1</v>
          </cell>
          <cell r="AV19">
            <v>1</v>
          </cell>
          <cell r="AW19">
            <v>1</v>
          </cell>
          <cell r="AX19">
            <v>1</v>
          </cell>
          <cell r="AY19">
            <v>1</v>
          </cell>
          <cell r="AZ19">
            <v>1</v>
          </cell>
          <cell r="BA19">
            <v>1</v>
          </cell>
          <cell r="BB19">
            <v>1</v>
          </cell>
          <cell r="BC19">
            <v>1</v>
          </cell>
          <cell r="BD19">
            <v>1</v>
          </cell>
          <cell r="BE19">
            <v>1</v>
          </cell>
          <cell r="BF19">
            <v>1</v>
          </cell>
          <cell r="BG19">
            <v>1</v>
          </cell>
          <cell r="BH19">
            <v>1</v>
          </cell>
          <cell r="BI19">
            <v>1</v>
          </cell>
          <cell r="BJ19">
            <v>1</v>
          </cell>
          <cell r="BK19">
            <v>1</v>
          </cell>
          <cell r="BL19">
            <v>1</v>
          </cell>
          <cell r="BM19">
            <v>1</v>
          </cell>
          <cell r="BN19">
            <v>1</v>
          </cell>
          <cell r="BO19">
            <v>1</v>
          </cell>
          <cell r="BP19">
            <v>1</v>
          </cell>
          <cell r="BQ19">
            <v>1</v>
          </cell>
          <cell r="BR19">
            <v>1</v>
          </cell>
          <cell r="BS19">
            <v>1</v>
          </cell>
          <cell r="BT19">
            <v>1</v>
          </cell>
          <cell r="BU19">
            <v>1</v>
          </cell>
          <cell r="BV19">
            <v>1</v>
          </cell>
          <cell r="BW19">
            <v>1</v>
          </cell>
          <cell r="BX19">
            <v>1</v>
          </cell>
          <cell r="BY19">
            <v>1</v>
          </cell>
          <cell r="BZ19">
            <v>1</v>
          </cell>
          <cell r="CA19">
            <v>1</v>
          </cell>
          <cell r="CB19">
            <v>1</v>
          </cell>
          <cell r="CC19">
            <v>1</v>
          </cell>
          <cell r="CD19">
            <v>1</v>
          </cell>
          <cell r="CE19">
            <v>1</v>
          </cell>
          <cell r="CF19">
            <v>1</v>
          </cell>
          <cell r="CG19">
            <v>1</v>
          </cell>
          <cell r="CH19">
            <v>1</v>
          </cell>
          <cell r="CI19">
            <v>1</v>
          </cell>
          <cell r="CJ19">
            <v>1</v>
          </cell>
          <cell r="CK19">
            <v>1</v>
          </cell>
          <cell r="CL19">
            <v>1</v>
          </cell>
          <cell r="CM19">
            <v>1</v>
          </cell>
          <cell r="CN19">
            <v>1</v>
          </cell>
          <cell r="CO19">
            <v>1</v>
          </cell>
          <cell r="CP19">
            <v>1</v>
          </cell>
          <cell r="CQ19">
            <v>1</v>
          </cell>
          <cell r="CR19">
            <v>1</v>
          </cell>
          <cell r="CS19">
            <v>1</v>
          </cell>
          <cell r="CT19">
            <v>1</v>
          </cell>
          <cell r="CU19">
            <v>1</v>
          </cell>
          <cell r="CV19">
            <v>1</v>
          </cell>
          <cell r="CW19">
            <v>1</v>
          </cell>
          <cell r="CX19">
            <v>1</v>
          </cell>
          <cell r="CY19">
            <v>1</v>
          </cell>
          <cell r="CZ19">
            <v>1</v>
          </cell>
          <cell r="DA19">
            <v>1</v>
          </cell>
          <cell r="DB19">
            <v>1</v>
          </cell>
          <cell r="DC19">
            <v>1</v>
          </cell>
          <cell r="DD19">
            <v>1</v>
          </cell>
          <cell r="DE19">
            <v>1</v>
          </cell>
          <cell r="DF19">
            <v>1</v>
          </cell>
          <cell r="DG19">
            <v>1</v>
          </cell>
          <cell r="DH19">
            <v>1</v>
          </cell>
          <cell r="DI19">
            <v>1</v>
          </cell>
          <cell r="DJ19">
            <v>1</v>
          </cell>
          <cell r="DK19">
            <v>1</v>
          </cell>
          <cell r="DL19">
            <v>1</v>
          </cell>
          <cell r="DM19">
            <v>1</v>
          </cell>
          <cell r="DN19">
            <v>1</v>
          </cell>
          <cell r="DO19">
            <v>1</v>
          </cell>
          <cell r="DP19">
            <v>1</v>
          </cell>
          <cell r="DQ19">
            <v>1</v>
          </cell>
          <cell r="DR19">
            <v>1</v>
          </cell>
          <cell r="DS19">
            <v>1</v>
          </cell>
          <cell r="DT19">
            <v>1</v>
          </cell>
          <cell r="DU19">
            <v>1</v>
          </cell>
          <cell r="DV19">
            <v>1</v>
          </cell>
          <cell r="DW19">
            <v>1</v>
          </cell>
          <cell r="DX19">
            <v>1</v>
          </cell>
          <cell r="DY19">
            <v>1</v>
          </cell>
          <cell r="DZ19">
            <v>1</v>
          </cell>
          <cell r="EA19">
            <v>1</v>
          </cell>
          <cell r="EB19">
            <v>1</v>
          </cell>
          <cell r="EC19">
            <v>1</v>
          </cell>
          <cell r="ED19">
            <v>1</v>
          </cell>
          <cell r="EE19">
            <v>1</v>
          </cell>
          <cell r="EF19">
            <v>1</v>
          </cell>
          <cell r="EG19">
            <v>1</v>
          </cell>
          <cell r="EH19">
            <v>1</v>
          </cell>
          <cell r="EI19">
            <v>1</v>
          </cell>
          <cell r="EJ19">
            <v>1</v>
          </cell>
          <cell r="EK19">
            <v>1</v>
          </cell>
        </row>
        <row r="20">
          <cell r="D20" t="str">
            <v>Source 12</v>
          </cell>
          <cell r="V20">
            <v>1</v>
          </cell>
          <cell r="W20">
            <v>1</v>
          </cell>
          <cell r="X20">
            <v>1</v>
          </cell>
          <cell r="Y20">
            <v>1</v>
          </cell>
          <cell r="Z20">
            <v>1</v>
          </cell>
          <cell r="AA20">
            <v>1</v>
          </cell>
          <cell r="AB20">
            <v>1</v>
          </cell>
          <cell r="AC20">
            <v>1</v>
          </cell>
          <cell r="AD20">
            <v>1</v>
          </cell>
          <cell r="AE20">
            <v>1</v>
          </cell>
          <cell r="AF20">
            <v>1</v>
          </cell>
          <cell r="AG20">
            <v>1</v>
          </cell>
          <cell r="AH20">
            <v>1</v>
          </cell>
          <cell r="AI20">
            <v>1</v>
          </cell>
          <cell r="AJ20">
            <v>1</v>
          </cell>
          <cell r="AK20">
            <v>1</v>
          </cell>
          <cell r="AL20">
            <v>1</v>
          </cell>
          <cell r="AM20">
            <v>1</v>
          </cell>
          <cell r="AN20">
            <v>1</v>
          </cell>
          <cell r="AO20">
            <v>1</v>
          </cell>
          <cell r="AP20">
            <v>1</v>
          </cell>
          <cell r="AQ20">
            <v>1</v>
          </cell>
          <cell r="AR20">
            <v>1</v>
          </cell>
          <cell r="AS20">
            <v>1</v>
          </cell>
          <cell r="AT20">
            <v>1</v>
          </cell>
          <cell r="AU20">
            <v>1</v>
          </cell>
          <cell r="AV20">
            <v>1</v>
          </cell>
          <cell r="AW20">
            <v>1</v>
          </cell>
          <cell r="AX20">
            <v>1</v>
          </cell>
          <cell r="AY20">
            <v>1</v>
          </cell>
          <cell r="AZ20">
            <v>1</v>
          </cell>
          <cell r="BA20">
            <v>1</v>
          </cell>
          <cell r="BB20">
            <v>1</v>
          </cell>
          <cell r="BC20">
            <v>1</v>
          </cell>
          <cell r="BD20">
            <v>1</v>
          </cell>
          <cell r="BE20">
            <v>1</v>
          </cell>
          <cell r="BF20">
            <v>1</v>
          </cell>
          <cell r="BG20">
            <v>1</v>
          </cell>
          <cell r="BH20">
            <v>1</v>
          </cell>
          <cell r="BI20">
            <v>1</v>
          </cell>
          <cell r="BJ20">
            <v>1</v>
          </cell>
          <cell r="BK20">
            <v>1</v>
          </cell>
          <cell r="BL20">
            <v>1</v>
          </cell>
          <cell r="BM20">
            <v>1</v>
          </cell>
          <cell r="BN20">
            <v>1</v>
          </cell>
          <cell r="BO20">
            <v>1</v>
          </cell>
          <cell r="BP20">
            <v>1</v>
          </cell>
          <cell r="BQ20">
            <v>1</v>
          </cell>
          <cell r="BR20">
            <v>1</v>
          </cell>
          <cell r="BS20">
            <v>1</v>
          </cell>
          <cell r="BT20">
            <v>1</v>
          </cell>
          <cell r="BU20">
            <v>1</v>
          </cell>
          <cell r="BV20">
            <v>1</v>
          </cell>
          <cell r="BW20">
            <v>1</v>
          </cell>
          <cell r="BX20">
            <v>1</v>
          </cell>
          <cell r="BY20">
            <v>1</v>
          </cell>
          <cell r="BZ20">
            <v>1</v>
          </cell>
          <cell r="CA20">
            <v>1</v>
          </cell>
          <cell r="CB20">
            <v>1</v>
          </cell>
          <cell r="CC20">
            <v>1</v>
          </cell>
          <cell r="CD20">
            <v>1</v>
          </cell>
          <cell r="CE20">
            <v>1</v>
          </cell>
          <cell r="CF20">
            <v>1</v>
          </cell>
          <cell r="CG20">
            <v>1</v>
          </cell>
          <cell r="CH20">
            <v>1</v>
          </cell>
          <cell r="CI20">
            <v>1</v>
          </cell>
          <cell r="CJ20">
            <v>1</v>
          </cell>
          <cell r="CK20">
            <v>1</v>
          </cell>
          <cell r="CL20">
            <v>1</v>
          </cell>
          <cell r="CM20">
            <v>1</v>
          </cell>
          <cell r="CN20">
            <v>1</v>
          </cell>
          <cell r="CO20">
            <v>1</v>
          </cell>
          <cell r="CP20">
            <v>1</v>
          </cell>
          <cell r="CQ20">
            <v>1</v>
          </cell>
          <cell r="CR20">
            <v>1</v>
          </cell>
          <cell r="CS20">
            <v>1</v>
          </cell>
          <cell r="CT20">
            <v>1</v>
          </cell>
          <cell r="CU20">
            <v>1</v>
          </cell>
          <cell r="CV20">
            <v>1</v>
          </cell>
          <cell r="CW20">
            <v>1</v>
          </cell>
          <cell r="CX20">
            <v>1</v>
          </cell>
          <cell r="CY20">
            <v>1</v>
          </cell>
          <cell r="CZ20">
            <v>1</v>
          </cell>
          <cell r="DA20">
            <v>1</v>
          </cell>
          <cell r="DB20">
            <v>1</v>
          </cell>
          <cell r="DC20">
            <v>1</v>
          </cell>
          <cell r="DD20">
            <v>1</v>
          </cell>
          <cell r="DE20">
            <v>1</v>
          </cell>
          <cell r="DF20">
            <v>1</v>
          </cell>
          <cell r="DG20">
            <v>1</v>
          </cell>
          <cell r="DH20">
            <v>1</v>
          </cell>
          <cell r="DI20">
            <v>1</v>
          </cell>
          <cell r="DJ20">
            <v>1</v>
          </cell>
          <cell r="DK20">
            <v>1</v>
          </cell>
          <cell r="DL20">
            <v>1</v>
          </cell>
          <cell r="DM20">
            <v>1</v>
          </cell>
          <cell r="DN20">
            <v>1</v>
          </cell>
          <cell r="DO20">
            <v>1</v>
          </cell>
          <cell r="DP20">
            <v>1</v>
          </cell>
          <cell r="DQ20">
            <v>1</v>
          </cell>
          <cell r="DR20">
            <v>1</v>
          </cell>
          <cell r="DS20">
            <v>1</v>
          </cell>
          <cell r="DT20">
            <v>1</v>
          </cell>
          <cell r="DU20">
            <v>1</v>
          </cell>
          <cell r="DV20">
            <v>1</v>
          </cell>
          <cell r="DW20">
            <v>1</v>
          </cell>
          <cell r="DX20">
            <v>1</v>
          </cell>
          <cell r="DY20">
            <v>1</v>
          </cell>
          <cell r="DZ20">
            <v>1</v>
          </cell>
          <cell r="EA20">
            <v>1</v>
          </cell>
          <cell r="EB20">
            <v>1</v>
          </cell>
          <cell r="EC20">
            <v>1</v>
          </cell>
          <cell r="ED20">
            <v>1</v>
          </cell>
          <cell r="EE20">
            <v>1</v>
          </cell>
          <cell r="EF20">
            <v>1</v>
          </cell>
          <cell r="EG20">
            <v>1</v>
          </cell>
          <cell r="EH20">
            <v>1</v>
          </cell>
          <cell r="EI20">
            <v>1</v>
          </cell>
          <cell r="EJ20">
            <v>1</v>
          </cell>
          <cell r="EK20">
            <v>1</v>
          </cell>
        </row>
        <row r="21">
          <cell r="D21" t="str">
            <v>Source 13</v>
          </cell>
          <cell r="V21">
            <v>1</v>
          </cell>
          <cell r="W21">
            <v>1</v>
          </cell>
          <cell r="X21">
            <v>1</v>
          </cell>
          <cell r="Y21">
            <v>1</v>
          </cell>
          <cell r="Z21">
            <v>1</v>
          </cell>
          <cell r="AA21">
            <v>1</v>
          </cell>
          <cell r="AB21">
            <v>1</v>
          </cell>
          <cell r="AC21">
            <v>1</v>
          </cell>
          <cell r="AD21">
            <v>1</v>
          </cell>
          <cell r="AE21">
            <v>1</v>
          </cell>
          <cell r="AF21">
            <v>1</v>
          </cell>
          <cell r="AG21">
            <v>1</v>
          </cell>
          <cell r="AH21">
            <v>1</v>
          </cell>
          <cell r="AI21">
            <v>1</v>
          </cell>
          <cell r="AJ21">
            <v>1</v>
          </cell>
          <cell r="AK21">
            <v>1</v>
          </cell>
          <cell r="AL21">
            <v>1</v>
          </cell>
          <cell r="AM21">
            <v>1</v>
          </cell>
          <cell r="AN21">
            <v>1</v>
          </cell>
          <cell r="AO21">
            <v>1</v>
          </cell>
          <cell r="AP21">
            <v>1</v>
          </cell>
          <cell r="AQ21">
            <v>1</v>
          </cell>
          <cell r="AR21">
            <v>1</v>
          </cell>
          <cell r="AS21">
            <v>1</v>
          </cell>
          <cell r="AT21">
            <v>1</v>
          </cell>
          <cell r="AU21">
            <v>1</v>
          </cell>
          <cell r="AV21">
            <v>1</v>
          </cell>
          <cell r="AW21">
            <v>1</v>
          </cell>
          <cell r="AX21">
            <v>1</v>
          </cell>
          <cell r="AY21">
            <v>1</v>
          </cell>
          <cell r="AZ21">
            <v>1</v>
          </cell>
          <cell r="BA21">
            <v>1</v>
          </cell>
          <cell r="BB21">
            <v>1</v>
          </cell>
          <cell r="BC21">
            <v>1</v>
          </cell>
          <cell r="BD21">
            <v>1</v>
          </cell>
          <cell r="BE21">
            <v>1</v>
          </cell>
          <cell r="BF21">
            <v>1</v>
          </cell>
          <cell r="BG21">
            <v>1</v>
          </cell>
          <cell r="BH21">
            <v>1</v>
          </cell>
          <cell r="BI21">
            <v>1</v>
          </cell>
          <cell r="BJ21">
            <v>1</v>
          </cell>
          <cell r="BK21">
            <v>1</v>
          </cell>
          <cell r="BL21">
            <v>1</v>
          </cell>
          <cell r="BM21">
            <v>1</v>
          </cell>
          <cell r="BN21">
            <v>1</v>
          </cell>
          <cell r="BO21">
            <v>1</v>
          </cell>
          <cell r="BP21">
            <v>1</v>
          </cell>
          <cell r="BQ21">
            <v>1</v>
          </cell>
          <cell r="BR21">
            <v>1</v>
          </cell>
          <cell r="BS21">
            <v>1</v>
          </cell>
          <cell r="BT21">
            <v>1</v>
          </cell>
          <cell r="BU21">
            <v>1</v>
          </cell>
          <cell r="BV21">
            <v>1</v>
          </cell>
          <cell r="BW21">
            <v>1</v>
          </cell>
          <cell r="BX21">
            <v>1</v>
          </cell>
          <cell r="BY21">
            <v>1</v>
          </cell>
          <cell r="BZ21">
            <v>1</v>
          </cell>
          <cell r="CA21">
            <v>1</v>
          </cell>
          <cell r="CB21">
            <v>1</v>
          </cell>
          <cell r="CC21">
            <v>1</v>
          </cell>
          <cell r="CD21">
            <v>1</v>
          </cell>
          <cell r="CE21">
            <v>1</v>
          </cell>
          <cell r="CF21">
            <v>1</v>
          </cell>
          <cell r="CG21">
            <v>1</v>
          </cell>
          <cell r="CH21">
            <v>1</v>
          </cell>
          <cell r="CI21">
            <v>1</v>
          </cell>
          <cell r="CJ21">
            <v>1</v>
          </cell>
          <cell r="CK21">
            <v>1</v>
          </cell>
          <cell r="CL21">
            <v>1</v>
          </cell>
          <cell r="CM21">
            <v>1</v>
          </cell>
          <cell r="CN21">
            <v>1</v>
          </cell>
          <cell r="CO21">
            <v>1</v>
          </cell>
          <cell r="CP21">
            <v>1</v>
          </cell>
          <cell r="CQ21">
            <v>1</v>
          </cell>
          <cell r="CR21">
            <v>1</v>
          </cell>
          <cell r="CS21">
            <v>1</v>
          </cell>
          <cell r="CT21">
            <v>1</v>
          </cell>
          <cell r="CU21">
            <v>1</v>
          </cell>
          <cell r="CV21">
            <v>1</v>
          </cell>
          <cell r="CW21">
            <v>1</v>
          </cell>
          <cell r="CX21">
            <v>1</v>
          </cell>
          <cell r="CY21">
            <v>1</v>
          </cell>
          <cell r="CZ21">
            <v>1</v>
          </cell>
          <cell r="DA21">
            <v>1</v>
          </cell>
          <cell r="DB21">
            <v>1</v>
          </cell>
          <cell r="DC21">
            <v>1</v>
          </cell>
          <cell r="DD21">
            <v>1</v>
          </cell>
          <cell r="DE21">
            <v>1</v>
          </cell>
          <cell r="DF21">
            <v>1</v>
          </cell>
          <cell r="DG21">
            <v>1</v>
          </cell>
          <cell r="DH21">
            <v>1</v>
          </cell>
          <cell r="DI21">
            <v>1</v>
          </cell>
          <cell r="DJ21">
            <v>1</v>
          </cell>
          <cell r="DK21">
            <v>1</v>
          </cell>
          <cell r="DL21">
            <v>1</v>
          </cell>
          <cell r="DM21">
            <v>1</v>
          </cell>
          <cell r="DN21">
            <v>1</v>
          </cell>
          <cell r="DO21">
            <v>1</v>
          </cell>
          <cell r="DP21">
            <v>1</v>
          </cell>
          <cell r="DQ21">
            <v>1</v>
          </cell>
          <cell r="DR21">
            <v>1</v>
          </cell>
          <cell r="DS21">
            <v>1</v>
          </cell>
          <cell r="DT21">
            <v>1</v>
          </cell>
          <cell r="DU21">
            <v>1</v>
          </cell>
          <cell r="DV21">
            <v>1</v>
          </cell>
          <cell r="DW21">
            <v>1</v>
          </cell>
          <cell r="DX21">
            <v>1</v>
          </cell>
          <cell r="DY21">
            <v>1</v>
          </cell>
          <cell r="DZ21">
            <v>1</v>
          </cell>
          <cell r="EA21">
            <v>1</v>
          </cell>
          <cell r="EB21">
            <v>1</v>
          </cell>
          <cell r="EC21">
            <v>1</v>
          </cell>
          <cell r="ED21">
            <v>1</v>
          </cell>
          <cell r="EE21">
            <v>1</v>
          </cell>
          <cell r="EF21">
            <v>1</v>
          </cell>
          <cell r="EG21">
            <v>1</v>
          </cell>
          <cell r="EH21">
            <v>1</v>
          </cell>
          <cell r="EI21">
            <v>1</v>
          </cell>
          <cell r="EJ21">
            <v>1</v>
          </cell>
          <cell r="EK21">
            <v>1</v>
          </cell>
        </row>
        <row r="22">
          <cell r="D22" t="str">
            <v>Source 14</v>
          </cell>
          <cell r="V22">
            <v>1</v>
          </cell>
          <cell r="W22">
            <v>1</v>
          </cell>
          <cell r="X22">
            <v>1</v>
          </cell>
          <cell r="Y22">
            <v>1</v>
          </cell>
          <cell r="Z22">
            <v>1</v>
          </cell>
          <cell r="AA22">
            <v>1</v>
          </cell>
          <cell r="AB22">
            <v>1</v>
          </cell>
          <cell r="AC22">
            <v>1</v>
          </cell>
          <cell r="AD22">
            <v>1</v>
          </cell>
          <cell r="AE22">
            <v>1</v>
          </cell>
          <cell r="AF22">
            <v>1</v>
          </cell>
          <cell r="AG22">
            <v>1</v>
          </cell>
          <cell r="AH22">
            <v>1</v>
          </cell>
          <cell r="AI22">
            <v>1</v>
          </cell>
          <cell r="AJ22">
            <v>1</v>
          </cell>
          <cell r="AK22">
            <v>1</v>
          </cell>
          <cell r="AL22">
            <v>1</v>
          </cell>
          <cell r="AM22">
            <v>1</v>
          </cell>
          <cell r="AN22">
            <v>1</v>
          </cell>
          <cell r="AO22">
            <v>1</v>
          </cell>
          <cell r="AP22">
            <v>1</v>
          </cell>
          <cell r="AQ22">
            <v>1</v>
          </cell>
          <cell r="AR22">
            <v>1</v>
          </cell>
          <cell r="AS22">
            <v>1</v>
          </cell>
          <cell r="AT22">
            <v>1</v>
          </cell>
          <cell r="AU22">
            <v>1</v>
          </cell>
          <cell r="AV22">
            <v>1</v>
          </cell>
          <cell r="AW22">
            <v>1</v>
          </cell>
          <cell r="AX22">
            <v>1</v>
          </cell>
          <cell r="AY22">
            <v>1</v>
          </cell>
          <cell r="AZ22">
            <v>1</v>
          </cell>
          <cell r="BA22">
            <v>1</v>
          </cell>
          <cell r="BB22">
            <v>1</v>
          </cell>
          <cell r="BC22">
            <v>1</v>
          </cell>
          <cell r="BD22">
            <v>1</v>
          </cell>
          <cell r="BE22">
            <v>1</v>
          </cell>
          <cell r="BF22">
            <v>1</v>
          </cell>
          <cell r="BG22">
            <v>1</v>
          </cell>
          <cell r="BH22">
            <v>1</v>
          </cell>
          <cell r="BI22">
            <v>1</v>
          </cell>
          <cell r="BJ22">
            <v>1</v>
          </cell>
          <cell r="BK22">
            <v>1</v>
          </cell>
          <cell r="BL22">
            <v>1</v>
          </cell>
          <cell r="BM22">
            <v>1</v>
          </cell>
          <cell r="BN22">
            <v>1</v>
          </cell>
          <cell r="BO22">
            <v>1</v>
          </cell>
          <cell r="BP22">
            <v>1</v>
          </cell>
          <cell r="BQ22">
            <v>1</v>
          </cell>
          <cell r="BR22">
            <v>1</v>
          </cell>
          <cell r="BS22">
            <v>1</v>
          </cell>
          <cell r="BT22">
            <v>1</v>
          </cell>
          <cell r="BU22">
            <v>1</v>
          </cell>
          <cell r="BV22">
            <v>1</v>
          </cell>
          <cell r="BW22">
            <v>1</v>
          </cell>
          <cell r="BX22">
            <v>1</v>
          </cell>
          <cell r="BY22">
            <v>1</v>
          </cell>
          <cell r="BZ22">
            <v>1</v>
          </cell>
          <cell r="CA22">
            <v>1</v>
          </cell>
          <cell r="CB22">
            <v>1</v>
          </cell>
          <cell r="CC22">
            <v>1</v>
          </cell>
          <cell r="CD22">
            <v>1</v>
          </cell>
          <cell r="CE22">
            <v>1</v>
          </cell>
          <cell r="CF22">
            <v>1</v>
          </cell>
          <cell r="CG22">
            <v>1</v>
          </cell>
          <cell r="CH22">
            <v>1</v>
          </cell>
          <cell r="CI22">
            <v>1</v>
          </cell>
          <cell r="CJ22">
            <v>1</v>
          </cell>
          <cell r="CK22">
            <v>1</v>
          </cell>
          <cell r="CL22">
            <v>1</v>
          </cell>
          <cell r="CM22">
            <v>1</v>
          </cell>
          <cell r="CN22">
            <v>1</v>
          </cell>
          <cell r="CO22">
            <v>1</v>
          </cell>
          <cell r="CP22">
            <v>1</v>
          </cell>
          <cell r="CQ22">
            <v>1</v>
          </cell>
          <cell r="CR22">
            <v>1</v>
          </cell>
          <cell r="CS22">
            <v>1</v>
          </cell>
          <cell r="CT22">
            <v>1</v>
          </cell>
          <cell r="CU22">
            <v>1</v>
          </cell>
          <cell r="CV22">
            <v>1</v>
          </cell>
          <cell r="CW22">
            <v>1</v>
          </cell>
          <cell r="CX22">
            <v>1</v>
          </cell>
          <cell r="CY22">
            <v>1</v>
          </cell>
          <cell r="CZ22">
            <v>1</v>
          </cell>
          <cell r="DA22">
            <v>1</v>
          </cell>
          <cell r="DB22">
            <v>1</v>
          </cell>
          <cell r="DC22">
            <v>1</v>
          </cell>
          <cell r="DD22">
            <v>1</v>
          </cell>
          <cell r="DE22">
            <v>1</v>
          </cell>
          <cell r="DF22">
            <v>1</v>
          </cell>
          <cell r="DG22">
            <v>1</v>
          </cell>
          <cell r="DH22">
            <v>1</v>
          </cell>
          <cell r="DI22">
            <v>1</v>
          </cell>
          <cell r="DJ22">
            <v>1</v>
          </cell>
          <cell r="DK22">
            <v>1</v>
          </cell>
          <cell r="DL22">
            <v>1</v>
          </cell>
          <cell r="DM22">
            <v>1</v>
          </cell>
          <cell r="DN22">
            <v>1</v>
          </cell>
          <cell r="DO22">
            <v>1</v>
          </cell>
          <cell r="DP22">
            <v>1</v>
          </cell>
          <cell r="DQ22">
            <v>1</v>
          </cell>
          <cell r="DR22">
            <v>1</v>
          </cell>
          <cell r="DS22">
            <v>1</v>
          </cell>
          <cell r="DT22">
            <v>1</v>
          </cell>
          <cell r="DU22">
            <v>1</v>
          </cell>
          <cell r="DV22">
            <v>1</v>
          </cell>
          <cell r="DW22">
            <v>1</v>
          </cell>
          <cell r="DX22">
            <v>1</v>
          </cell>
          <cell r="DY22">
            <v>1</v>
          </cell>
          <cell r="DZ22">
            <v>1</v>
          </cell>
          <cell r="EA22">
            <v>1</v>
          </cell>
          <cell r="EB22">
            <v>1</v>
          </cell>
          <cell r="EC22">
            <v>1</v>
          </cell>
          <cell r="ED22">
            <v>1</v>
          </cell>
          <cell r="EE22">
            <v>1</v>
          </cell>
          <cell r="EF22">
            <v>1</v>
          </cell>
          <cell r="EG22">
            <v>1</v>
          </cell>
          <cell r="EH22">
            <v>1</v>
          </cell>
          <cell r="EI22">
            <v>1</v>
          </cell>
          <cell r="EJ22">
            <v>1</v>
          </cell>
          <cell r="EK22">
            <v>1</v>
          </cell>
        </row>
        <row r="23">
          <cell r="D23" t="str">
            <v>Source 15</v>
          </cell>
          <cell r="V23">
            <v>1</v>
          </cell>
          <cell r="W23">
            <v>1</v>
          </cell>
          <cell r="X23">
            <v>1</v>
          </cell>
          <cell r="Y23">
            <v>1</v>
          </cell>
          <cell r="Z23">
            <v>1</v>
          </cell>
          <cell r="AA23">
            <v>1</v>
          </cell>
          <cell r="AB23">
            <v>1</v>
          </cell>
          <cell r="AC23">
            <v>1</v>
          </cell>
          <cell r="AD23">
            <v>1</v>
          </cell>
          <cell r="AE23">
            <v>1</v>
          </cell>
          <cell r="AF23">
            <v>1</v>
          </cell>
          <cell r="AG23">
            <v>1</v>
          </cell>
          <cell r="AH23">
            <v>1</v>
          </cell>
          <cell r="AI23">
            <v>1</v>
          </cell>
          <cell r="AJ23">
            <v>1</v>
          </cell>
          <cell r="AK23">
            <v>1</v>
          </cell>
          <cell r="AL23">
            <v>1</v>
          </cell>
          <cell r="AM23">
            <v>1</v>
          </cell>
          <cell r="AN23">
            <v>1</v>
          </cell>
          <cell r="AO23">
            <v>1</v>
          </cell>
          <cell r="AP23">
            <v>1</v>
          </cell>
          <cell r="AQ23">
            <v>1</v>
          </cell>
          <cell r="AR23">
            <v>1</v>
          </cell>
          <cell r="AS23">
            <v>1</v>
          </cell>
          <cell r="AT23">
            <v>1</v>
          </cell>
          <cell r="AU23">
            <v>1</v>
          </cell>
          <cell r="AV23">
            <v>1</v>
          </cell>
          <cell r="AW23">
            <v>1</v>
          </cell>
          <cell r="AX23">
            <v>1</v>
          </cell>
          <cell r="AY23">
            <v>1</v>
          </cell>
          <cell r="AZ23">
            <v>1</v>
          </cell>
          <cell r="BA23">
            <v>1</v>
          </cell>
          <cell r="BB23">
            <v>1</v>
          </cell>
          <cell r="BC23">
            <v>1</v>
          </cell>
          <cell r="BD23">
            <v>1</v>
          </cell>
          <cell r="BE23">
            <v>1</v>
          </cell>
          <cell r="BF23">
            <v>1</v>
          </cell>
          <cell r="BG23">
            <v>1</v>
          </cell>
          <cell r="BH23">
            <v>1</v>
          </cell>
          <cell r="BI23">
            <v>1</v>
          </cell>
          <cell r="BJ23">
            <v>1</v>
          </cell>
          <cell r="BK23">
            <v>1</v>
          </cell>
          <cell r="BL23">
            <v>1</v>
          </cell>
          <cell r="BM23">
            <v>1</v>
          </cell>
          <cell r="BN23">
            <v>1</v>
          </cell>
          <cell r="BO23">
            <v>1</v>
          </cell>
          <cell r="BP23">
            <v>1</v>
          </cell>
          <cell r="BQ23">
            <v>1</v>
          </cell>
          <cell r="BR23">
            <v>1</v>
          </cell>
          <cell r="BS23">
            <v>1</v>
          </cell>
          <cell r="BT23">
            <v>1</v>
          </cell>
          <cell r="BU23">
            <v>1</v>
          </cell>
          <cell r="BV23">
            <v>1</v>
          </cell>
          <cell r="BW23">
            <v>1</v>
          </cell>
          <cell r="BX23">
            <v>1</v>
          </cell>
          <cell r="BY23">
            <v>1</v>
          </cell>
          <cell r="BZ23">
            <v>1</v>
          </cell>
          <cell r="CA23">
            <v>1</v>
          </cell>
          <cell r="CB23">
            <v>1</v>
          </cell>
          <cell r="CC23">
            <v>1</v>
          </cell>
          <cell r="CD23">
            <v>1</v>
          </cell>
          <cell r="CE23">
            <v>1</v>
          </cell>
          <cell r="CF23">
            <v>1</v>
          </cell>
          <cell r="CG23">
            <v>1</v>
          </cell>
          <cell r="CH23">
            <v>1</v>
          </cell>
          <cell r="CI23">
            <v>1</v>
          </cell>
          <cell r="CJ23">
            <v>1</v>
          </cell>
          <cell r="CK23">
            <v>1</v>
          </cell>
          <cell r="CL23">
            <v>1</v>
          </cell>
          <cell r="CM23">
            <v>1</v>
          </cell>
          <cell r="CN23">
            <v>1</v>
          </cell>
          <cell r="CO23">
            <v>1</v>
          </cell>
          <cell r="CP23">
            <v>1</v>
          </cell>
          <cell r="CQ23">
            <v>1</v>
          </cell>
          <cell r="CR23">
            <v>1</v>
          </cell>
          <cell r="CS23">
            <v>1</v>
          </cell>
          <cell r="CT23">
            <v>1</v>
          </cell>
          <cell r="CU23">
            <v>1</v>
          </cell>
          <cell r="CV23">
            <v>1</v>
          </cell>
          <cell r="CW23">
            <v>1</v>
          </cell>
          <cell r="CX23">
            <v>1</v>
          </cell>
          <cell r="CY23">
            <v>1</v>
          </cell>
          <cell r="CZ23">
            <v>1</v>
          </cell>
          <cell r="DA23">
            <v>1</v>
          </cell>
          <cell r="DB23">
            <v>1</v>
          </cell>
          <cell r="DC23">
            <v>1</v>
          </cell>
          <cell r="DD23">
            <v>1</v>
          </cell>
          <cell r="DE23">
            <v>1</v>
          </cell>
          <cell r="DF23">
            <v>1</v>
          </cell>
          <cell r="DG23">
            <v>1</v>
          </cell>
          <cell r="DH23">
            <v>1</v>
          </cell>
          <cell r="DI23">
            <v>1</v>
          </cell>
          <cell r="DJ23">
            <v>1</v>
          </cell>
          <cell r="DK23">
            <v>1</v>
          </cell>
          <cell r="DL23">
            <v>1</v>
          </cell>
          <cell r="DM23">
            <v>1</v>
          </cell>
          <cell r="DN23">
            <v>1</v>
          </cell>
          <cell r="DO23">
            <v>1</v>
          </cell>
          <cell r="DP23">
            <v>1</v>
          </cell>
          <cell r="DQ23">
            <v>1</v>
          </cell>
          <cell r="DR23">
            <v>1</v>
          </cell>
          <cell r="DS23">
            <v>1</v>
          </cell>
          <cell r="DT23">
            <v>1</v>
          </cell>
          <cell r="DU23">
            <v>1</v>
          </cell>
          <cell r="DV23">
            <v>1</v>
          </cell>
          <cell r="DW23">
            <v>1</v>
          </cell>
          <cell r="DX23">
            <v>1</v>
          </cell>
          <cell r="DY23">
            <v>1</v>
          </cell>
          <cell r="DZ23">
            <v>1</v>
          </cell>
          <cell r="EA23">
            <v>1</v>
          </cell>
          <cell r="EB23">
            <v>1</v>
          </cell>
          <cell r="EC23">
            <v>1</v>
          </cell>
          <cell r="ED23">
            <v>1</v>
          </cell>
          <cell r="EE23">
            <v>1</v>
          </cell>
          <cell r="EF23">
            <v>1</v>
          </cell>
          <cell r="EG23">
            <v>1</v>
          </cell>
          <cell r="EH23">
            <v>1</v>
          </cell>
          <cell r="EI23">
            <v>1</v>
          </cell>
          <cell r="EJ23">
            <v>1</v>
          </cell>
          <cell r="EK23">
            <v>1</v>
          </cell>
        </row>
        <row r="26">
          <cell r="D26" t="str">
            <v>CG-US</v>
          </cell>
        </row>
        <row r="27">
          <cell r="D27" t="str">
            <v>SUBCONTRACTOR</v>
          </cell>
        </row>
        <row r="28">
          <cell r="D28" t="str">
            <v>BPO-INDIAFA</v>
          </cell>
        </row>
        <row r="29">
          <cell r="D29" t="str">
            <v>FINANCING</v>
          </cell>
        </row>
        <row r="30">
          <cell r="D30" t="str">
            <v>TECHNOLOGY</v>
          </cell>
        </row>
        <row r="31">
          <cell r="D31" t="str">
            <v>US-TE</v>
          </cell>
        </row>
        <row r="32">
          <cell r="D32" t="str">
            <v>INDIA-TE</v>
          </cell>
        </row>
        <row r="33">
          <cell r="D33" t="str">
            <v>FX-HEDGING</v>
          </cell>
        </row>
        <row r="34">
          <cell r="D34" t="str">
            <v>TS Funding</v>
          </cell>
        </row>
        <row r="35">
          <cell r="D35" t="str">
            <v>Source 10</v>
          </cell>
        </row>
        <row r="36">
          <cell r="D36" t="str">
            <v>Source 11</v>
          </cell>
        </row>
        <row r="37">
          <cell r="D37" t="str">
            <v>Source 12</v>
          </cell>
        </row>
        <row r="38">
          <cell r="D38" t="str">
            <v>Source 13</v>
          </cell>
        </row>
        <row r="39">
          <cell r="D39" t="str">
            <v>Source 14</v>
          </cell>
        </row>
        <row r="40">
          <cell r="D40" t="str">
            <v>Source 15</v>
          </cell>
        </row>
        <row r="43">
          <cell r="D43" t="str">
            <v>CG-US</v>
          </cell>
        </row>
        <row r="44">
          <cell r="D44" t="str">
            <v>SUBCONTRACTOR</v>
          </cell>
        </row>
        <row r="45">
          <cell r="D45" t="str">
            <v>BPO-INDIAFA</v>
          </cell>
        </row>
        <row r="46">
          <cell r="D46" t="str">
            <v>FINANCING</v>
          </cell>
        </row>
        <row r="47">
          <cell r="D47" t="str">
            <v>TECHNOLOGY</v>
          </cell>
        </row>
        <row r="48">
          <cell r="D48" t="str">
            <v>US-TE</v>
          </cell>
        </row>
        <row r="49">
          <cell r="D49" t="str">
            <v>INDIA-TE</v>
          </cell>
        </row>
        <row r="50">
          <cell r="D50" t="str">
            <v>FX-HEDGING</v>
          </cell>
        </row>
        <row r="51">
          <cell r="D51" t="str">
            <v>TS Funding</v>
          </cell>
        </row>
        <row r="52">
          <cell r="D52" t="str">
            <v>Source 10</v>
          </cell>
        </row>
        <row r="53">
          <cell r="D53" t="str">
            <v>Source 11</v>
          </cell>
        </row>
        <row r="54">
          <cell r="D54" t="str">
            <v>Source 12</v>
          </cell>
        </row>
        <row r="55">
          <cell r="D55" t="str">
            <v>Source 13</v>
          </cell>
        </row>
        <row r="56">
          <cell r="D56" t="str">
            <v>Source 14</v>
          </cell>
        </row>
        <row r="57">
          <cell r="D57" t="str">
            <v>Source 15</v>
          </cell>
        </row>
        <row r="60">
          <cell r="D60" t="str">
            <v>CG-US</v>
          </cell>
        </row>
        <row r="61">
          <cell r="D61" t="str">
            <v>SUBCONTRACTOR</v>
          </cell>
        </row>
        <row r="62">
          <cell r="D62" t="str">
            <v>BPO-INDIAFA</v>
          </cell>
        </row>
        <row r="63">
          <cell r="D63" t="str">
            <v>FINANCING</v>
          </cell>
        </row>
        <row r="64">
          <cell r="D64" t="str">
            <v>TECHNOLOGY</v>
          </cell>
        </row>
        <row r="65">
          <cell r="D65" t="str">
            <v>US-TE</v>
          </cell>
        </row>
        <row r="66">
          <cell r="D66" t="str">
            <v>INDIA-TE</v>
          </cell>
        </row>
        <row r="67">
          <cell r="D67" t="str">
            <v>FX-HEDGING</v>
          </cell>
        </row>
        <row r="68">
          <cell r="D68" t="str">
            <v>TS Funding</v>
          </cell>
        </row>
        <row r="69">
          <cell r="D69" t="str">
            <v>Source 10</v>
          </cell>
        </row>
        <row r="70">
          <cell r="D70" t="str">
            <v>Source 11</v>
          </cell>
        </row>
        <row r="71">
          <cell r="D71" t="str">
            <v>Source 12</v>
          </cell>
        </row>
        <row r="72">
          <cell r="D72" t="str">
            <v>Source 13</v>
          </cell>
        </row>
        <row r="73">
          <cell r="D73" t="str">
            <v>Source 14</v>
          </cell>
        </row>
        <row r="74">
          <cell r="D74" t="str">
            <v>Source 15</v>
          </cell>
        </row>
        <row r="77">
          <cell r="D77" t="str">
            <v>CG-US</v>
          </cell>
        </row>
        <row r="78">
          <cell r="D78" t="str">
            <v>SUBCONTRACTOR</v>
          </cell>
        </row>
        <row r="79">
          <cell r="D79" t="str">
            <v>BPO-INDIAFA</v>
          </cell>
        </row>
        <row r="80">
          <cell r="D80" t="str">
            <v>FINANCING</v>
          </cell>
        </row>
        <row r="81">
          <cell r="D81" t="str">
            <v>TECHNOLOGY</v>
          </cell>
        </row>
        <row r="82">
          <cell r="D82" t="str">
            <v>US-TE</v>
          </cell>
        </row>
        <row r="83">
          <cell r="D83" t="str">
            <v>INDIA-TE</v>
          </cell>
        </row>
        <row r="84">
          <cell r="D84" t="str">
            <v>FX-HEDGING</v>
          </cell>
        </row>
        <row r="85">
          <cell r="D85" t="str">
            <v>TS Funding</v>
          </cell>
        </row>
        <row r="86">
          <cell r="D86" t="str">
            <v>Source 10</v>
          </cell>
        </row>
        <row r="87">
          <cell r="D87" t="str">
            <v>Source 11</v>
          </cell>
        </row>
        <row r="88">
          <cell r="D88" t="str">
            <v>Source 12</v>
          </cell>
        </row>
        <row r="89">
          <cell r="D89" t="str">
            <v>Source 13</v>
          </cell>
        </row>
        <row r="90">
          <cell r="D90" t="str">
            <v>Source 14</v>
          </cell>
        </row>
        <row r="91">
          <cell r="D91" t="str">
            <v>Source 15</v>
          </cell>
        </row>
        <row r="94">
          <cell r="D94" t="str">
            <v>CG-US</v>
          </cell>
        </row>
        <row r="95">
          <cell r="D95" t="str">
            <v>SUBCONTRACTOR</v>
          </cell>
        </row>
        <row r="96">
          <cell r="D96" t="str">
            <v>BPO-INDIAFA</v>
          </cell>
        </row>
        <row r="97">
          <cell r="D97" t="str">
            <v>FINANCING</v>
          </cell>
        </row>
        <row r="98">
          <cell r="D98" t="str">
            <v>TECHNOLOGY</v>
          </cell>
        </row>
        <row r="99">
          <cell r="D99" t="str">
            <v>US-TE</v>
          </cell>
        </row>
        <row r="100">
          <cell r="D100" t="str">
            <v>INDIA-TE</v>
          </cell>
        </row>
        <row r="101">
          <cell r="D101" t="str">
            <v>FX-HEDGING</v>
          </cell>
        </row>
        <row r="102">
          <cell r="D102" t="str">
            <v>TS Funding</v>
          </cell>
        </row>
        <row r="103">
          <cell r="D103" t="str">
            <v>Source 10</v>
          </cell>
        </row>
        <row r="104">
          <cell r="D104" t="str">
            <v>Source 11</v>
          </cell>
        </row>
        <row r="105">
          <cell r="D105" t="str">
            <v>Source 12</v>
          </cell>
        </row>
        <row r="106">
          <cell r="D106" t="str">
            <v>Source 13</v>
          </cell>
        </row>
        <row r="107">
          <cell r="D107" t="str">
            <v>Source 14</v>
          </cell>
        </row>
        <row r="108">
          <cell r="D108" t="str">
            <v>Source 15</v>
          </cell>
        </row>
        <row r="111">
          <cell r="D111" t="str">
            <v>CG-US</v>
          </cell>
        </row>
        <row r="112">
          <cell r="D112" t="str">
            <v>SUBCONTRACTOR</v>
          </cell>
        </row>
        <row r="113">
          <cell r="D113" t="str">
            <v>BPO-INDIAFA</v>
          </cell>
        </row>
        <row r="114">
          <cell r="D114" t="str">
            <v>FINANCING</v>
          </cell>
        </row>
        <row r="115">
          <cell r="D115" t="str">
            <v>TECHNOLOGY</v>
          </cell>
        </row>
        <row r="116">
          <cell r="D116" t="str">
            <v>US-TE</v>
          </cell>
        </row>
        <row r="117">
          <cell r="D117" t="str">
            <v>INDIA-TE</v>
          </cell>
        </row>
        <row r="118">
          <cell r="D118" t="str">
            <v>FX-HEDGING</v>
          </cell>
        </row>
        <row r="119">
          <cell r="D119" t="str">
            <v>TS Funding</v>
          </cell>
        </row>
        <row r="120">
          <cell r="D120" t="str">
            <v>Source 10</v>
          </cell>
        </row>
        <row r="121">
          <cell r="D121" t="str">
            <v>Source 11</v>
          </cell>
        </row>
        <row r="122">
          <cell r="D122" t="str">
            <v>Source 12</v>
          </cell>
        </row>
        <row r="123">
          <cell r="D123" t="str">
            <v>Source 13</v>
          </cell>
        </row>
        <row r="124">
          <cell r="D124" t="str">
            <v>Source 14</v>
          </cell>
        </row>
        <row r="125">
          <cell r="D125" t="str">
            <v>Source 15</v>
          </cell>
        </row>
        <row r="128">
          <cell r="D128" t="str">
            <v>CG-US</v>
          </cell>
        </row>
        <row r="129">
          <cell r="D129" t="str">
            <v>SUBCONTRACTOR</v>
          </cell>
        </row>
        <row r="130">
          <cell r="D130" t="str">
            <v>BPO-INDIAFA</v>
          </cell>
        </row>
        <row r="131">
          <cell r="D131" t="str">
            <v>FINANCING</v>
          </cell>
        </row>
        <row r="132">
          <cell r="D132" t="str">
            <v>TECHNOLOGY</v>
          </cell>
        </row>
        <row r="133">
          <cell r="D133" t="str">
            <v>US-TE</v>
          </cell>
        </row>
        <row r="134">
          <cell r="D134" t="str">
            <v>INDIA-TE</v>
          </cell>
        </row>
        <row r="135">
          <cell r="D135" t="str">
            <v>FX-HEDGING</v>
          </cell>
        </row>
        <row r="136">
          <cell r="D136" t="str">
            <v>TS Funding</v>
          </cell>
        </row>
        <row r="137">
          <cell r="D137" t="str">
            <v>Source 10</v>
          </cell>
        </row>
        <row r="138">
          <cell r="D138" t="str">
            <v>Source 11</v>
          </cell>
        </row>
        <row r="139">
          <cell r="D139" t="str">
            <v>Source 12</v>
          </cell>
        </row>
        <row r="140">
          <cell r="D140" t="str">
            <v>Source 13</v>
          </cell>
        </row>
        <row r="141">
          <cell r="D141" t="str">
            <v>Source 14</v>
          </cell>
        </row>
        <row r="142">
          <cell r="D142" t="str">
            <v>Source 15</v>
          </cell>
        </row>
        <row r="145">
          <cell r="D145" t="str">
            <v>CG-US</v>
          </cell>
        </row>
        <row r="146">
          <cell r="D146" t="str">
            <v>SUBCONTRACTOR</v>
          </cell>
        </row>
        <row r="147">
          <cell r="D147" t="str">
            <v>BPO-INDIAFA</v>
          </cell>
        </row>
        <row r="148">
          <cell r="D148" t="str">
            <v>FINANCING</v>
          </cell>
        </row>
        <row r="149">
          <cell r="D149" t="str">
            <v>TECHNOLOGY</v>
          </cell>
        </row>
        <row r="150">
          <cell r="D150" t="str">
            <v>US-TE</v>
          </cell>
        </row>
        <row r="151">
          <cell r="D151" t="str">
            <v>INDIA-TE</v>
          </cell>
        </row>
        <row r="152">
          <cell r="D152" t="str">
            <v>FX-HEDGING</v>
          </cell>
        </row>
        <row r="153">
          <cell r="D153" t="str">
            <v>TS Funding</v>
          </cell>
        </row>
        <row r="154">
          <cell r="D154" t="str">
            <v>Source 10</v>
          </cell>
        </row>
        <row r="155">
          <cell r="D155" t="str">
            <v>Source 11</v>
          </cell>
        </row>
        <row r="156">
          <cell r="D156" t="str">
            <v>Source 12</v>
          </cell>
        </row>
        <row r="157">
          <cell r="D157" t="str">
            <v>Source 13</v>
          </cell>
        </row>
        <row r="158">
          <cell r="D158" t="str">
            <v>Source 14</v>
          </cell>
        </row>
        <row r="159">
          <cell r="D159" t="str">
            <v>Source 15</v>
          </cell>
        </row>
        <row r="162">
          <cell r="D162" t="str">
            <v>CG-US</v>
          </cell>
        </row>
        <row r="163">
          <cell r="D163" t="str">
            <v>SUBCONTRACTOR</v>
          </cell>
        </row>
        <row r="164">
          <cell r="D164" t="str">
            <v>BPO-INDIAFA</v>
          </cell>
        </row>
        <row r="165">
          <cell r="D165" t="str">
            <v>FINANCING</v>
          </cell>
        </row>
        <row r="166">
          <cell r="D166" t="str">
            <v>TECHNOLOGY</v>
          </cell>
        </row>
        <row r="167">
          <cell r="D167" t="str">
            <v>US-TE</v>
          </cell>
        </row>
        <row r="168">
          <cell r="D168" t="str">
            <v>INDIA-TE</v>
          </cell>
        </row>
        <row r="169">
          <cell r="D169" t="str">
            <v>FX-HEDGING</v>
          </cell>
        </row>
        <row r="170">
          <cell r="D170" t="str">
            <v>TS Funding</v>
          </cell>
        </row>
        <row r="171">
          <cell r="D171" t="str">
            <v>Source 10</v>
          </cell>
        </row>
        <row r="172">
          <cell r="D172" t="str">
            <v>Source 11</v>
          </cell>
        </row>
        <row r="173">
          <cell r="D173" t="str">
            <v>Source 12</v>
          </cell>
        </row>
        <row r="174">
          <cell r="D174" t="str">
            <v>Source 13</v>
          </cell>
        </row>
        <row r="175">
          <cell r="D175" t="str">
            <v>Source 14</v>
          </cell>
        </row>
        <row r="176">
          <cell r="D176" t="str">
            <v>Source 15</v>
          </cell>
        </row>
        <row r="179">
          <cell r="D179" t="str">
            <v>CG-US</v>
          </cell>
        </row>
        <row r="180">
          <cell r="D180" t="str">
            <v>SUBCONTRACTOR</v>
          </cell>
        </row>
        <row r="181">
          <cell r="D181" t="str">
            <v>BPO-INDIAFA</v>
          </cell>
        </row>
        <row r="182">
          <cell r="D182" t="str">
            <v>FINANCING</v>
          </cell>
        </row>
        <row r="183">
          <cell r="D183" t="str">
            <v>TECHNOLOGY</v>
          </cell>
        </row>
        <row r="184">
          <cell r="D184" t="str">
            <v>US-TE</v>
          </cell>
        </row>
        <row r="185">
          <cell r="D185" t="str">
            <v>INDIA-TE</v>
          </cell>
        </row>
        <row r="186">
          <cell r="D186" t="str">
            <v>FX-HEDGING</v>
          </cell>
        </row>
        <row r="187">
          <cell r="D187" t="str">
            <v>TS Funding</v>
          </cell>
        </row>
        <row r="188">
          <cell r="D188" t="str">
            <v>Source 10</v>
          </cell>
        </row>
        <row r="189">
          <cell r="D189" t="str">
            <v>Source 11</v>
          </cell>
        </row>
        <row r="190">
          <cell r="D190" t="str">
            <v>Source 12</v>
          </cell>
        </row>
        <row r="191">
          <cell r="D191" t="str">
            <v>Source 13</v>
          </cell>
        </row>
        <row r="192">
          <cell r="D192" t="str">
            <v>Source 14</v>
          </cell>
        </row>
        <row r="193">
          <cell r="D193" t="str">
            <v>Source 15</v>
          </cell>
        </row>
        <row r="196">
          <cell r="D196" t="str">
            <v>CG-US</v>
          </cell>
        </row>
        <row r="197">
          <cell r="D197" t="str">
            <v>SUBCONTRACTOR</v>
          </cell>
        </row>
        <row r="198">
          <cell r="D198" t="str">
            <v>BPO-INDIAFA</v>
          </cell>
        </row>
        <row r="199">
          <cell r="D199" t="str">
            <v>FINANCING</v>
          </cell>
        </row>
        <row r="200">
          <cell r="D200" t="str">
            <v>TECHNOLOGY</v>
          </cell>
        </row>
        <row r="201">
          <cell r="D201" t="str">
            <v>US-TE</v>
          </cell>
        </row>
        <row r="202">
          <cell r="D202" t="str">
            <v>INDIA-TE</v>
          </cell>
        </row>
        <row r="203">
          <cell r="D203" t="str">
            <v>FX-HEDGING</v>
          </cell>
        </row>
        <row r="204">
          <cell r="D204" t="str">
            <v>TS Funding</v>
          </cell>
        </row>
        <row r="205">
          <cell r="D205" t="str">
            <v>Source 10</v>
          </cell>
        </row>
        <row r="206">
          <cell r="D206" t="str">
            <v>Source 11</v>
          </cell>
        </row>
        <row r="207">
          <cell r="D207" t="str">
            <v>Source 12</v>
          </cell>
        </row>
        <row r="208">
          <cell r="D208" t="str">
            <v>Source 13</v>
          </cell>
        </row>
        <row r="209">
          <cell r="D209" t="str">
            <v>Source 14</v>
          </cell>
        </row>
        <row r="210">
          <cell r="D210" t="str">
            <v>Source 15</v>
          </cell>
        </row>
        <row r="213">
          <cell r="D213" t="str">
            <v>CG-US</v>
          </cell>
        </row>
        <row r="214">
          <cell r="D214" t="str">
            <v>SUBCONTRACTOR</v>
          </cell>
        </row>
        <row r="215">
          <cell r="D215" t="str">
            <v>BPO-INDIAFA</v>
          </cell>
        </row>
        <row r="216">
          <cell r="D216" t="str">
            <v>FINANCING</v>
          </cell>
        </row>
        <row r="217">
          <cell r="D217" t="str">
            <v>TECHNOLOGY</v>
          </cell>
        </row>
        <row r="218">
          <cell r="D218" t="str">
            <v>US-TE</v>
          </cell>
        </row>
        <row r="219">
          <cell r="D219" t="str">
            <v>INDIA-TE</v>
          </cell>
        </row>
        <row r="220">
          <cell r="D220" t="str">
            <v>FX-HEDGING</v>
          </cell>
        </row>
        <row r="221">
          <cell r="D221" t="str">
            <v>TS Funding</v>
          </cell>
        </row>
        <row r="222">
          <cell r="D222" t="str">
            <v>Source 10</v>
          </cell>
        </row>
        <row r="223">
          <cell r="D223" t="str">
            <v>Source 11</v>
          </cell>
        </row>
        <row r="224">
          <cell r="D224" t="str">
            <v>Source 12</v>
          </cell>
        </row>
        <row r="225">
          <cell r="D225" t="str">
            <v>Source 13</v>
          </cell>
        </row>
        <row r="226">
          <cell r="D226" t="str">
            <v>Source 14</v>
          </cell>
        </row>
        <row r="227">
          <cell r="D227" t="str">
            <v>Source 15</v>
          </cell>
        </row>
        <row r="230">
          <cell r="D230" t="str">
            <v>CG-US</v>
          </cell>
        </row>
        <row r="231">
          <cell r="D231" t="str">
            <v>SUBCONTRACTOR</v>
          </cell>
        </row>
        <row r="232">
          <cell r="D232" t="str">
            <v>BPO-INDIAFA</v>
          </cell>
        </row>
        <row r="233">
          <cell r="D233" t="str">
            <v>FINANCING</v>
          </cell>
        </row>
        <row r="234">
          <cell r="D234" t="str">
            <v>TECHNOLOGY</v>
          </cell>
        </row>
        <row r="235">
          <cell r="D235" t="str">
            <v>US-TE</v>
          </cell>
        </row>
        <row r="236">
          <cell r="D236" t="str">
            <v>INDIA-TE</v>
          </cell>
        </row>
        <row r="237">
          <cell r="D237" t="str">
            <v>FX-HEDGING</v>
          </cell>
        </row>
        <row r="238">
          <cell r="D238" t="str">
            <v>TS Funding</v>
          </cell>
        </row>
        <row r="239">
          <cell r="D239" t="str">
            <v>Source 10</v>
          </cell>
        </row>
        <row r="240">
          <cell r="D240" t="str">
            <v>Source 11</v>
          </cell>
        </row>
        <row r="241">
          <cell r="D241" t="str">
            <v>Source 12</v>
          </cell>
        </row>
        <row r="242">
          <cell r="D242" t="str">
            <v>Source 13</v>
          </cell>
        </row>
        <row r="243">
          <cell r="D243" t="str">
            <v>Source 14</v>
          </cell>
        </row>
        <row r="244">
          <cell r="D244" t="str">
            <v>Source 15</v>
          </cell>
        </row>
        <row r="247">
          <cell r="D247" t="str">
            <v>CG-US</v>
          </cell>
        </row>
        <row r="248">
          <cell r="D248" t="str">
            <v>SUBCONTRACTOR</v>
          </cell>
        </row>
        <row r="249">
          <cell r="D249" t="str">
            <v>BPO-INDIAFA</v>
          </cell>
        </row>
        <row r="250">
          <cell r="D250" t="str">
            <v>FINANCING</v>
          </cell>
        </row>
        <row r="251">
          <cell r="D251" t="str">
            <v>TECHNOLOGY</v>
          </cell>
        </row>
        <row r="252">
          <cell r="D252" t="str">
            <v>US-TE</v>
          </cell>
        </row>
        <row r="253">
          <cell r="D253" t="str">
            <v>INDIA-TE</v>
          </cell>
        </row>
        <row r="254">
          <cell r="D254" t="str">
            <v>FX-HEDGING</v>
          </cell>
        </row>
        <row r="255">
          <cell r="D255" t="str">
            <v>TS Funding</v>
          </cell>
        </row>
        <row r="256">
          <cell r="D256" t="str">
            <v>Source 10</v>
          </cell>
        </row>
        <row r="257">
          <cell r="D257" t="str">
            <v>Source 11</v>
          </cell>
        </row>
        <row r="258">
          <cell r="D258" t="str">
            <v>Source 12</v>
          </cell>
        </row>
        <row r="259">
          <cell r="D259" t="str">
            <v>Source 13</v>
          </cell>
        </row>
        <row r="260">
          <cell r="D260" t="str">
            <v>Source 14</v>
          </cell>
        </row>
        <row r="261">
          <cell r="D261" t="str">
            <v>Source 15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33">
          <cell r="E33">
            <v>4.2199098679929346E-2</v>
          </cell>
        </row>
      </sheetData>
      <sheetData sheetId="21"/>
      <sheetData sheetId="22"/>
      <sheetData sheetId="23"/>
      <sheetData sheetId="24"/>
      <sheetData sheetId="25"/>
      <sheetData sheetId="26">
        <row r="7">
          <cell r="E7" t="str">
            <v>Cott</v>
          </cell>
        </row>
      </sheetData>
      <sheetData sheetId="27">
        <row r="7">
          <cell r="E7" t="str">
            <v>Cott</v>
          </cell>
          <cell r="H7" t="str">
            <v>Contract-Year</v>
          </cell>
        </row>
        <row r="8">
          <cell r="E8" t="str">
            <v>BPO</v>
          </cell>
          <cell r="J8">
            <v>40543</v>
          </cell>
        </row>
        <row r="9">
          <cell r="J9">
            <v>42735</v>
          </cell>
        </row>
        <row r="10">
          <cell r="E10">
            <v>7</v>
          </cell>
        </row>
        <row r="11">
          <cell r="E11">
            <v>40179</v>
          </cell>
        </row>
        <row r="15">
          <cell r="E15" t="str">
            <v>USD</v>
          </cell>
        </row>
        <row r="34">
          <cell r="E34" t="str">
            <v>CROSSFUNCTIONAL</v>
          </cell>
          <cell r="H34" t="str">
            <v>CG-US</v>
          </cell>
        </row>
        <row r="35">
          <cell r="E35" t="str">
            <v>OTC-OTC</v>
          </cell>
          <cell r="H35" t="str">
            <v>SUBCONTRACTOR</v>
          </cell>
        </row>
        <row r="36">
          <cell r="E36" t="str">
            <v>P2P-AP</v>
          </cell>
          <cell r="H36" t="str">
            <v>BPO-INDIAFA</v>
          </cell>
        </row>
        <row r="37">
          <cell r="E37" t="str">
            <v>RTR-GL</v>
          </cell>
          <cell r="H37" t="str">
            <v>FINANCING</v>
          </cell>
        </row>
        <row r="38">
          <cell r="E38" t="str">
            <v>PROGRAMMGMT</v>
          </cell>
          <cell r="H38" t="str">
            <v>TECHNOLOGY</v>
          </cell>
        </row>
        <row r="39">
          <cell r="E39" t="str">
            <v>PROCUREMENT</v>
          </cell>
          <cell r="H39" t="str">
            <v>US-TE</v>
          </cell>
        </row>
        <row r="40">
          <cell r="E40" t="str">
            <v>FINANCING</v>
          </cell>
          <cell r="H40" t="str">
            <v>INDIA-TE</v>
          </cell>
        </row>
        <row r="41">
          <cell r="E41" t="str">
            <v>TRANSITION-IT</v>
          </cell>
          <cell r="H41" t="str">
            <v>FX-HEDGING</v>
          </cell>
        </row>
        <row r="42">
          <cell r="E42" t="str">
            <v>RUN-IT</v>
          </cell>
          <cell r="H42" t="str">
            <v>TS Funding</v>
          </cell>
        </row>
        <row r="43">
          <cell r="E43" t="str">
            <v>SUPPLYCHAIN</v>
          </cell>
          <cell r="H43" t="str">
            <v>Source 10</v>
          </cell>
        </row>
        <row r="44">
          <cell r="E44" t="str">
            <v>FX-HEDGING</v>
          </cell>
          <cell r="H44" t="str">
            <v>Source 11</v>
          </cell>
        </row>
        <row r="45">
          <cell r="E45" t="str">
            <v>INDIA-COLA-FEE</v>
          </cell>
          <cell r="H45" t="str">
            <v>Source 12</v>
          </cell>
        </row>
        <row r="46">
          <cell r="E46" t="str">
            <v>US-COLA-FEE</v>
          </cell>
          <cell r="H46" t="str">
            <v>Source 13</v>
          </cell>
        </row>
        <row r="47">
          <cell r="E47" t="str">
            <v>MSA Price</v>
          </cell>
          <cell r="H47" t="str">
            <v>Source 14</v>
          </cell>
        </row>
        <row r="48">
          <cell r="E48" t="str">
            <v>Tower 15</v>
          </cell>
          <cell r="H48" t="str">
            <v>Source 15</v>
          </cell>
        </row>
        <row r="51">
          <cell r="E51" t="str">
            <v>FINANCING</v>
          </cell>
        </row>
        <row r="52">
          <cell r="E52" t="str">
            <v>TRANSITION</v>
          </cell>
        </row>
        <row r="53">
          <cell r="E53" t="str">
            <v>RUN</v>
          </cell>
        </row>
        <row r="54">
          <cell r="E54" t="str">
            <v>FX-HEDGING</v>
          </cell>
        </row>
        <row r="55">
          <cell r="E55" t="str">
            <v>Service Line 5</v>
          </cell>
        </row>
        <row r="56">
          <cell r="E56" t="str">
            <v>Service Line 6</v>
          </cell>
        </row>
        <row r="57">
          <cell r="E57" t="str">
            <v>Service Line 7</v>
          </cell>
        </row>
        <row r="58">
          <cell r="E58" t="str">
            <v>Service Line 8</v>
          </cell>
        </row>
        <row r="59">
          <cell r="E59" t="str">
            <v>Service Line 9</v>
          </cell>
        </row>
        <row r="60">
          <cell r="E60" t="str">
            <v>Service Line 10</v>
          </cell>
        </row>
        <row r="61">
          <cell r="E61" t="str">
            <v>Service Line 11</v>
          </cell>
        </row>
        <row r="62">
          <cell r="E62" t="str">
            <v>Service Line 12</v>
          </cell>
        </row>
        <row r="63">
          <cell r="E63" t="str">
            <v>Service Line 13</v>
          </cell>
        </row>
        <row r="64">
          <cell r="E64" t="str">
            <v>Service Line 14</v>
          </cell>
        </row>
        <row r="65">
          <cell r="E65" t="str">
            <v>Service Line 15</v>
          </cell>
        </row>
        <row r="68">
          <cell r="E68" t="str">
            <v>TRAVEL</v>
          </cell>
          <cell r="F68" t="str">
            <v>DOCUMENTMGMT</v>
          </cell>
        </row>
        <row r="69">
          <cell r="E69" t="str">
            <v>TECHNOLOGY-STAFF</v>
          </cell>
          <cell r="F69" t="str">
            <v>NETWORKANDTELEPHONYENABLEMENT</v>
          </cell>
        </row>
        <row r="70">
          <cell r="E70" t="str">
            <v>TECHNOLOGY-HWSWNETWORK</v>
          </cell>
          <cell r="F70" t="str">
            <v>SECURITYANDCOMPLIANCEENABLEMENT</v>
          </cell>
        </row>
        <row r="71">
          <cell r="F71" t="str">
            <v>TRANSITIONTOOLS</v>
          </cell>
        </row>
        <row r="72">
          <cell r="F72" t="str">
            <v>BPOPENENABLEMENT</v>
          </cell>
        </row>
        <row r="111">
          <cell r="E111">
            <v>40544</v>
          </cell>
        </row>
        <row r="113">
          <cell r="D113" t="str">
            <v>CG-US</v>
          </cell>
        </row>
        <row r="114">
          <cell r="D114" t="str">
            <v>SUBCONTRACTOR</v>
          </cell>
        </row>
        <row r="115">
          <cell r="D115" t="str">
            <v>BPO-INDIAFA</v>
          </cell>
        </row>
        <row r="116">
          <cell r="D116" t="str">
            <v>FINANCING</v>
          </cell>
        </row>
        <row r="117">
          <cell r="D117" t="str">
            <v>TECHNOLOGY</v>
          </cell>
        </row>
        <row r="118">
          <cell r="D118" t="str">
            <v>US-TE</v>
          </cell>
        </row>
        <row r="119">
          <cell r="D119" t="str">
            <v>INDIA-TE</v>
          </cell>
        </row>
        <row r="120">
          <cell r="D120" t="str">
            <v>FX-HEDGING</v>
          </cell>
        </row>
        <row r="121">
          <cell r="D121" t="str">
            <v>TS Funding</v>
          </cell>
        </row>
        <row r="122">
          <cell r="D122" t="str">
            <v>Source 10</v>
          </cell>
        </row>
        <row r="123">
          <cell r="D123" t="str">
            <v>Source 11</v>
          </cell>
        </row>
        <row r="124">
          <cell r="D124" t="str">
            <v>Source 12</v>
          </cell>
        </row>
        <row r="125">
          <cell r="D125" t="str">
            <v>Source 13</v>
          </cell>
        </row>
        <row r="126">
          <cell r="D126" t="str">
            <v>Source 14</v>
          </cell>
        </row>
        <row r="127">
          <cell r="D127" t="str">
            <v>Source 15</v>
          </cell>
        </row>
        <row r="164">
          <cell r="D164" t="str">
            <v>CG-US</v>
          </cell>
          <cell r="E164">
            <v>4.3999999999999997E-2</v>
          </cell>
        </row>
        <row r="165">
          <cell r="D165" t="str">
            <v>SUBCONTRACTOR</v>
          </cell>
          <cell r="E165">
            <v>4.3999999999999997E-2</v>
          </cell>
        </row>
        <row r="166">
          <cell r="D166" t="str">
            <v>BPO-INDIAFA</v>
          </cell>
          <cell r="E166">
            <v>4.3999999999999997E-2</v>
          </cell>
        </row>
        <row r="167">
          <cell r="D167" t="str">
            <v>FINANCING</v>
          </cell>
          <cell r="E167">
            <v>0</v>
          </cell>
        </row>
        <row r="168">
          <cell r="D168" t="str">
            <v>TECHNOLOGY</v>
          </cell>
          <cell r="E168">
            <v>4.3999999999999997E-2</v>
          </cell>
        </row>
        <row r="169">
          <cell r="D169" t="str">
            <v>US-TE</v>
          </cell>
          <cell r="E169">
            <v>4.3999999999999997E-2</v>
          </cell>
        </row>
        <row r="170">
          <cell r="D170" t="str">
            <v>INDIA-TE</v>
          </cell>
          <cell r="E170">
            <v>4.3999999999999997E-2</v>
          </cell>
        </row>
        <row r="171">
          <cell r="D171" t="str">
            <v>FX-HEDGING</v>
          </cell>
          <cell r="E171">
            <v>0</v>
          </cell>
        </row>
        <row r="172">
          <cell r="D172" t="str">
            <v>TS Funding</v>
          </cell>
          <cell r="E172">
            <v>0</v>
          </cell>
        </row>
        <row r="173">
          <cell r="D173" t="str">
            <v>Source 10</v>
          </cell>
          <cell r="E173">
            <v>0</v>
          </cell>
        </row>
        <row r="174">
          <cell r="D174" t="str">
            <v>Source 11</v>
          </cell>
          <cell r="E174">
            <v>0</v>
          </cell>
        </row>
        <row r="175">
          <cell r="D175" t="str">
            <v>Source 12</v>
          </cell>
          <cell r="E175">
            <v>0</v>
          </cell>
        </row>
        <row r="176">
          <cell r="D176" t="str">
            <v>Source 13</v>
          </cell>
          <cell r="E176">
            <v>0</v>
          </cell>
        </row>
        <row r="177">
          <cell r="D177" t="str">
            <v>Source 14</v>
          </cell>
          <cell r="E177">
            <v>0</v>
          </cell>
        </row>
        <row r="178">
          <cell r="D178" t="str">
            <v>Source 15</v>
          </cell>
          <cell r="E178">
            <v>0</v>
          </cell>
        </row>
        <row r="182">
          <cell r="E182">
            <v>1</v>
          </cell>
        </row>
        <row r="183">
          <cell r="E183">
            <v>0</v>
          </cell>
        </row>
        <row r="186">
          <cell r="E186">
            <v>0.12</v>
          </cell>
        </row>
        <row r="188">
          <cell r="E188">
            <v>0</v>
          </cell>
        </row>
        <row r="192">
          <cell r="E192">
            <v>0</v>
          </cell>
        </row>
        <row r="194">
          <cell r="E194">
            <v>30</v>
          </cell>
        </row>
        <row r="195">
          <cell r="E195">
            <v>30</v>
          </cell>
        </row>
        <row r="197">
          <cell r="E197">
            <v>0.12</v>
          </cell>
        </row>
      </sheetData>
      <sheetData sheetId="28">
        <row r="9">
          <cell r="I9">
            <v>0</v>
          </cell>
        </row>
      </sheetData>
      <sheetData sheetId="29">
        <row r="9">
          <cell r="I9">
            <v>0</v>
          </cell>
          <cell r="J9">
            <v>0</v>
          </cell>
          <cell r="K9">
            <v>0</v>
          </cell>
        </row>
        <row r="10">
          <cell r="I10">
            <v>0</v>
          </cell>
          <cell r="J10">
            <v>0</v>
          </cell>
          <cell r="K10">
            <v>0</v>
          </cell>
        </row>
        <row r="11">
          <cell r="I11">
            <v>0</v>
          </cell>
          <cell r="J11">
            <v>0</v>
          </cell>
          <cell r="K11">
            <v>0</v>
          </cell>
        </row>
        <row r="12">
          <cell r="C12" t="str">
            <v>FX-HEDGING</v>
          </cell>
          <cell r="D12" t="str">
            <v>FX-HEDGING</v>
          </cell>
          <cell r="H12" t="str">
            <v>FX-HEDGING</v>
          </cell>
          <cell r="I12">
            <v>0</v>
          </cell>
          <cell r="J12" t="str">
            <v>Onshore</v>
          </cell>
          <cell r="K12" t="str">
            <v>Internal</v>
          </cell>
        </row>
        <row r="13">
          <cell r="I13">
            <v>0</v>
          </cell>
          <cell r="J13">
            <v>0</v>
          </cell>
          <cell r="K13">
            <v>0</v>
          </cell>
        </row>
        <row r="14">
          <cell r="I14">
            <v>0</v>
          </cell>
          <cell r="J14">
            <v>0</v>
          </cell>
          <cell r="K14">
            <v>0</v>
          </cell>
        </row>
        <row r="15">
          <cell r="C15" t="str">
            <v>RUN</v>
          </cell>
          <cell r="D15" t="str">
            <v>INDIA-COLA-FEE</v>
          </cell>
          <cell r="H15" t="str">
            <v>BPO-INDIAFA</v>
          </cell>
          <cell r="I15">
            <v>0</v>
          </cell>
          <cell r="J15" t="str">
            <v>Offshore</v>
          </cell>
          <cell r="K15" t="str">
            <v>Internal</v>
          </cell>
        </row>
        <row r="16">
          <cell r="C16" t="str">
            <v>RUN</v>
          </cell>
          <cell r="D16" t="str">
            <v>US-COLA-FEE</v>
          </cell>
          <cell r="H16" t="str">
            <v>CG-US</v>
          </cell>
          <cell r="I16">
            <v>0</v>
          </cell>
          <cell r="J16" t="str">
            <v>Onshore</v>
          </cell>
          <cell r="K16" t="str">
            <v>Internal</v>
          </cell>
        </row>
        <row r="17">
          <cell r="C17" t="str">
            <v>RUN</v>
          </cell>
          <cell r="D17" t="str">
            <v>INDIA-COLA-FEE</v>
          </cell>
          <cell r="H17" t="str">
            <v>BPO-INDIAFA</v>
          </cell>
          <cell r="I17">
            <v>0</v>
          </cell>
          <cell r="J17" t="str">
            <v>Offshore</v>
          </cell>
          <cell r="K17" t="str">
            <v>Internal</v>
          </cell>
        </row>
        <row r="18">
          <cell r="C18" t="str">
            <v>RUN</v>
          </cell>
          <cell r="D18" t="str">
            <v>US-COLA-FEE</v>
          </cell>
          <cell r="H18" t="str">
            <v>CG-US</v>
          </cell>
          <cell r="I18">
            <v>0</v>
          </cell>
          <cell r="J18" t="str">
            <v>Onshore</v>
          </cell>
          <cell r="K18" t="str">
            <v>Internal</v>
          </cell>
        </row>
        <row r="19">
          <cell r="I19">
            <v>0</v>
          </cell>
          <cell r="J19">
            <v>0</v>
          </cell>
          <cell r="K19">
            <v>0</v>
          </cell>
        </row>
        <row r="20">
          <cell r="C20" t="str">
            <v>TRANSITION</v>
          </cell>
          <cell r="D20" t="str">
            <v>FINANCING</v>
          </cell>
          <cell r="H20" t="str">
            <v>FINANCING</v>
          </cell>
          <cell r="I20">
            <v>0</v>
          </cell>
          <cell r="J20" t="str">
            <v>Onshore</v>
          </cell>
          <cell r="K20" t="str">
            <v>Internal</v>
          </cell>
        </row>
        <row r="21">
          <cell r="C21" t="str">
            <v>TRANSITION</v>
          </cell>
          <cell r="D21" t="str">
            <v>FINANCING</v>
          </cell>
          <cell r="H21" t="str">
            <v>FINANCING</v>
          </cell>
          <cell r="I21">
            <v>0</v>
          </cell>
          <cell r="J21" t="str">
            <v>Onshore</v>
          </cell>
          <cell r="K21" t="str">
            <v>Internal</v>
          </cell>
        </row>
        <row r="22">
          <cell r="C22" t="str">
            <v>TRANSITION</v>
          </cell>
          <cell r="D22" t="str">
            <v>FINANCING</v>
          </cell>
          <cell r="H22" t="str">
            <v>FINANCING</v>
          </cell>
          <cell r="I22">
            <v>0</v>
          </cell>
          <cell r="J22" t="str">
            <v>Onshore</v>
          </cell>
          <cell r="K22" t="str">
            <v>Internal</v>
          </cell>
        </row>
        <row r="23">
          <cell r="C23" t="str">
            <v>TRANSITION</v>
          </cell>
          <cell r="D23" t="str">
            <v>FINANCING</v>
          </cell>
          <cell r="H23" t="str">
            <v>FINANCING</v>
          </cell>
          <cell r="I23">
            <v>0</v>
          </cell>
          <cell r="J23" t="str">
            <v>Onshore</v>
          </cell>
          <cell r="K23" t="str">
            <v>Internal</v>
          </cell>
        </row>
        <row r="24">
          <cell r="I24">
            <v>0</v>
          </cell>
          <cell r="J24">
            <v>0</v>
          </cell>
          <cell r="K24">
            <v>0</v>
          </cell>
        </row>
        <row r="25">
          <cell r="I25">
            <v>0</v>
          </cell>
          <cell r="J25">
            <v>0</v>
          </cell>
          <cell r="K25">
            <v>0</v>
          </cell>
        </row>
        <row r="26">
          <cell r="C26" t="str">
            <v>RUN</v>
          </cell>
          <cell r="D26" t="str">
            <v>MSA Price</v>
          </cell>
          <cell r="H26" t="str">
            <v>TS Funding</v>
          </cell>
          <cell r="I26">
            <v>0</v>
          </cell>
          <cell r="J26" t="str">
            <v>Offshore</v>
          </cell>
          <cell r="K26" t="str">
            <v>Internal</v>
          </cell>
        </row>
        <row r="27">
          <cell r="I27">
            <v>0</v>
          </cell>
          <cell r="J27">
            <v>0</v>
          </cell>
          <cell r="K27">
            <v>0</v>
          </cell>
        </row>
        <row r="28">
          <cell r="I28">
            <v>0</v>
          </cell>
          <cell r="J28">
            <v>0</v>
          </cell>
          <cell r="K28">
            <v>0</v>
          </cell>
        </row>
        <row r="29">
          <cell r="C29" t="str">
            <v>RUN</v>
          </cell>
          <cell r="D29" t="str">
            <v>P2P-AP</v>
          </cell>
          <cell r="H29" t="str">
            <v>CG-US</v>
          </cell>
          <cell r="I29">
            <v>0</v>
          </cell>
          <cell r="J29" t="str">
            <v>Onshore</v>
          </cell>
          <cell r="K29" t="str">
            <v>Internal</v>
          </cell>
        </row>
        <row r="30">
          <cell r="I30">
            <v>0</v>
          </cell>
          <cell r="J30">
            <v>0</v>
          </cell>
          <cell r="K30">
            <v>0</v>
          </cell>
        </row>
        <row r="31">
          <cell r="C31" t="str">
            <v>TRANSITION</v>
          </cell>
          <cell r="D31" t="str">
            <v>CROSSFUNCTIONAL</v>
          </cell>
          <cell r="H31" t="str">
            <v>CG-US</v>
          </cell>
          <cell r="I31">
            <v>0</v>
          </cell>
          <cell r="J31" t="str">
            <v>Onshore</v>
          </cell>
          <cell r="K31" t="str">
            <v>Internal</v>
          </cell>
        </row>
        <row r="32">
          <cell r="C32" t="str">
            <v>RUN</v>
          </cell>
          <cell r="D32" t="str">
            <v>PROGRAMMGMT</v>
          </cell>
          <cell r="H32" t="str">
            <v>CG-US</v>
          </cell>
          <cell r="I32">
            <v>0</v>
          </cell>
          <cell r="J32" t="str">
            <v>Onshore</v>
          </cell>
          <cell r="K32" t="str">
            <v>Internal</v>
          </cell>
        </row>
        <row r="33">
          <cell r="C33" t="str">
            <v>RUN</v>
          </cell>
          <cell r="D33" t="str">
            <v>OTC-OTC</v>
          </cell>
          <cell r="H33" t="str">
            <v>CG-US</v>
          </cell>
          <cell r="I33">
            <v>0</v>
          </cell>
          <cell r="J33" t="str">
            <v>Onshore</v>
          </cell>
          <cell r="K33" t="str">
            <v>Internal</v>
          </cell>
        </row>
        <row r="34">
          <cell r="C34" t="str">
            <v>RUN</v>
          </cell>
          <cell r="D34" t="str">
            <v>P2P-AP</v>
          </cell>
          <cell r="H34" t="str">
            <v>CG-US</v>
          </cell>
          <cell r="I34">
            <v>0</v>
          </cell>
          <cell r="J34" t="str">
            <v>Onshore</v>
          </cell>
          <cell r="K34" t="str">
            <v>Internal</v>
          </cell>
        </row>
        <row r="35">
          <cell r="C35" t="str">
            <v>RUN</v>
          </cell>
          <cell r="D35" t="str">
            <v>RTR-GL</v>
          </cell>
          <cell r="H35" t="str">
            <v>CG-US</v>
          </cell>
          <cell r="I35">
            <v>0</v>
          </cell>
          <cell r="J35" t="str">
            <v>Onshore</v>
          </cell>
          <cell r="K35" t="str">
            <v>Internal</v>
          </cell>
        </row>
        <row r="36">
          <cell r="C36" t="str">
            <v>RUN</v>
          </cell>
          <cell r="D36" t="str">
            <v>PROCUREMENT</v>
          </cell>
          <cell r="H36" t="str">
            <v>CG-US</v>
          </cell>
          <cell r="I36">
            <v>0</v>
          </cell>
          <cell r="J36" t="str">
            <v>Onshore</v>
          </cell>
          <cell r="K36" t="str">
            <v>Internal</v>
          </cell>
        </row>
        <row r="37">
          <cell r="C37" t="str">
            <v>RUN</v>
          </cell>
          <cell r="D37" t="str">
            <v>PROGRAMMGMT</v>
          </cell>
          <cell r="H37" t="str">
            <v>CG-US</v>
          </cell>
          <cell r="I37">
            <v>0</v>
          </cell>
          <cell r="J37" t="str">
            <v>Onshore</v>
          </cell>
          <cell r="K37" t="str">
            <v>Internal</v>
          </cell>
        </row>
        <row r="38">
          <cell r="C38" t="str">
            <v>RUN</v>
          </cell>
          <cell r="D38" t="str">
            <v>PROGRAMMGMT</v>
          </cell>
          <cell r="H38" t="str">
            <v>CG-US</v>
          </cell>
          <cell r="I38">
            <v>0</v>
          </cell>
          <cell r="J38" t="str">
            <v>Onshore</v>
          </cell>
          <cell r="K38" t="str">
            <v>Internal</v>
          </cell>
        </row>
        <row r="39">
          <cell r="I39">
            <v>0</v>
          </cell>
          <cell r="J39">
            <v>0</v>
          </cell>
          <cell r="K39">
            <v>0</v>
          </cell>
        </row>
        <row r="40">
          <cell r="I40">
            <v>0</v>
          </cell>
          <cell r="J40">
            <v>0</v>
          </cell>
          <cell r="K40">
            <v>0</v>
          </cell>
        </row>
        <row r="41">
          <cell r="I41">
            <v>0</v>
          </cell>
          <cell r="J41">
            <v>0</v>
          </cell>
          <cell r="K41">
            <v>0</v>
          </cell>
        </row>
        <row r="42">
          <cell r="I42">
            <v>0</v>
          </cell>
          <cell r="J42">
            <v>0</v>
          </cell>
          <cell r="K42">
            <v>0</v>
          </cell>
        </row>
        <row r="43">
          <cell r="I43">
            <v>0</v>
          </cell>
          <cell r="J43">
            <v>0</v>
          </cell>
          <cell r="K43">
            <v>0</v>
          </cell>
        </row>
        <row r="44">
          <cell r="I44">
            <v>0</v>
          </cell>
          <cell r="J44">
            <v>0</v>
          </cell>
          <cell r="K44">
            <v>0</v>
          </cell>
        </row>
        <row r="45">
          <cell r="I45">
            <v>0</v>
          </cell>
          <cell r="J45">
            <v>0</v>
          </cell>
          <cell r="K45">
            <v>0</v>
          </cell>
        </row>
        <row r="46">
          <cell r="I46">
            <v>0</v>
          </cell>
          <cell r="J46">
            <v>0</v>
          </cell>
          <cell r="K46">
            <v>0</v>
          </cell>
        </row>
        <row r="47">
          <cell r="I47">
            <v>0</v>
          </cell>
          <cell r="J47">
            <v>0</v>
          </cell>
          <cell r="K47">
            <v>0</v>
          </cell>
        </row>
        <row r="48">
          <cell r="I48">
            <v>0</v>
          </cell>
          <cell r="J48">
            <v>0</v>
          </cell>
          <cell r="K48">
            <v>0</v>
          </cell>
        </row>
        <row r="49">
          <cell r="I49">
            <v>0</v>
          </cell>
          <cell r="J49">
            <v>0</v>
          </cell>
          <cell r="K49">
            <v>0</v>
          </cell>
        </row>
        <row r="50">
          <cell r="I50">
            <v>0</v>
          </cell>
          <cell r="J50">
            <v>0</v>
          </cell>
          <cell r="K50">
            <v>0</v>
          </cell>
        </row>
      </sheetData>
      <sheetData sheetId="30"/>
      <sheetData sheetId="31">
        <row r="9">
          <cell r="M9">
            <v>0</v>
          </cell>
        </row>
      </sheetData>
      <sheetData sheetId="32">
        <row r="9">
          <cell r="M9">
            <v>0</v>
          </cell>
          <cell r="Y9">
            <v>0</v>
          </cell>
          <cell r="Z9">
            <v>0</v>
          </cell>
          <cell r="AA9">
            <v>0</v>
          </cell>
          <cell r="AB9">
            <v>1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</row>
        <row r="10">
          <cell r="C10" t="str">
            <v>CROSSFUNCTIONAL</v>
          </cell>
          <cell r="D10" t="str">
            <v>CG-US</v>
          </cell>
          <cell r="M10">
            <v>0</v>
          </cell>
          <cell r="Y10">
            <v>0</v>
          </cell>
          <cell r="Z10">
            <v>0</v>
          </cell>
          <cell r="AA10">
            <v>0</v>
          </cell>
          <cell r="AB10">
            <v>1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</row>
        <row r="11">
          <cell r="C11" t="str">
            <v>CROSSFUNCTIONAL</v>
          </cell>
          <cell r="D11" t="str">
            <v>SUBCONTRACTOR</v>
          </cell>
          <cell r="M11">
            <v>0</v>
          </cell>
          <cell r="Y11">
            <v>0</v>
          </cell>
          <cell r="Z11">
            <v>0</v>
          </cell>
          <cell r="AA11">
            <v>0</v>
          </cell>
          <cell r="AB11">
            <v>1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</row>
        <row r="12">
          <cell r="C12" t="str">
            <v>CROSSFUNCTIONAL</v>
          </cell>
          <cell r="D12" t="str">
            <v>BPO-INDIAFA</v>
          </cell>
          <cell r="M12">
            <v>0</v>
          </cell>
          <cell r="Y12">
            <v>0</v>
          </cell>
          <cell r="Z12">
            <v>0</v>
          </cell>
          <cell r="AA12">
            <v>0</v>
          </cell>
          <cell r="AB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</row>
        <row r="13">
          <cell r="C13" t="str">
            <v>CROSSFUNCTIONAL</v>
          </cell>
          <cell r="D13" t="str">
            <v>FINANCING</v>
          </cell>
          <cell r="M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</row>
        <row r="14">
          <cell r="C14" t="str">
            <v>CROSSFUNCTIONAL</v>
          </cell>
          <cell r="D14" t="str">
            <v>TECHNOLOGY</v>
          </cell>
          <cell r="M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</row>
        <row r="15">
          <cell r="C15" t="str">
            <v>CROSSFUNCTIONAL</v>
          </cell>
          <cell r="D15" t="str">
            <v>US-TE</v>
          </cell>
          <cell r="M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</row>
        <row r="16">
          <cell r="C16" t="str">
            <v>CROSSFUNCTIONAL</v>
          </cell>
          <cell r="D16" t="str">
            <v>INDIA-TE</v>
          </cell>
          <cell r="M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</row>
        <row r="17">
          <cell r="C17" t="str">
            <v>CROSSFUNCTIONAL</v>
          </cell>
          <cell r="D17" t="str">
            <v>FX-HEDGING</v>
          </cell>
          <cell r="E17" t="str">
            <v>CG-US</v>
          </cell>
          <cell r="M17" t="str">
            <v>USD</v>
          </cell>
          <cell r="Y17">
            <v>267300.7</v>
          </cell>
          <cell r="Z17">
            <v>12220</v>
          </cell>
          <cell r="AA17">
            <v>279520.7</v>
          </cell>
          <cell r="AB17">
            <v>0</v>
          </cell>
          <cell r="AC17">
            <v>0</v>
          </cell>
          <cell r="AD17" t="str">
            <v>Onshore</v>
          </cell>
          <cell r="AE17">
            <v>0</v>
          </cell>
          <cell r="AF17" t="str">
            <v>Internal</v>
          </cell>
        </row>
        <row r="18">
          <cell r="C18" t="str">
            <v>CROSSFUNCTIONAL</v>
          </cell>
          <cell r="D18" t="str">
            <v>TS Funding</v>
          </cell>
          <cell r="E18" t="str">
            <v>BPO-INDIAFA</v>
          </cell>
          <cell r="M18" t="str">
            <v>USD</v>
          </cell>
          <cell r="Y18">
            <v>120375.3645248371</v>
          </cell>
          <cell r="Z18">
            <v>0</v>
          </cell>
          <cell r="AA18">
            <v>120375.3645248371</v>
          </cell>
          <cell r="AB18">
            <v>0</v>
          </cell>
          <cell r="AC18">
            <v>0</v>
          </cell>
          <cell r="AD18" t="str">
            <v>Offshore</v>
          </cell>
          <cell r="AE18">
            <v>0</v>
          </cell>
          <cell r="AF18" t="str">
            <v>Internal</v>
          </cell>
        </row>
        <row r="19">
          <cell r="C19" t="str">
            <v>CROSSFUNCTIONAL</v>
          </cell>
          <cell r="D19" t="str">
            <v>Source 10</v>
          </cell>
          <cell r="M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</row>
        <row r="20">
          <cell r="C20" t="str">
            <v>CROSSFUNCTIONAL</v>
          </cell>
          <cell r="D20" t="str">
            <v>Source 11</v>
          </cell>
          <cell r="M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</row>
        <row r="21">
          <cell r="C21" t="str">
            <v>CROSSFUNCTIONAL</v>
          </cell>
          <cell r="D21" t="str">
            <v>Source 12</v>
          </cell>
          <cell r="E21" t="str">
            <v>BPO-INDIAFA</v>
          </cell>
          <cell r="M21" t="str">
            <v>USD</v>
          </cell>
          <cell r="Y21">
            <v>27008.836675469112</v>
          </cell>
          <cell r="Z21">
            <v>0</v>
          </cell>
          <cell r="AA21">
            <v>27008.836675469112</v>
          </cell>
          <cell r="AB21">
            <v>0</v>
          </cell>
          <cell r="AC21">
            <v>0</v>
          </cell>
          <cell r="AD21" t="str">
            <v>Offshore</v>
          </cell>
          <cell r="AE21">
            <v>0</v>
          </cell>
          <cell r="AF21" t="str">
            <v>Internal</v>
          </cell>
        </row>
        <row r="22">
          <cell r="C22" t="str">
            <v>CROSSFUNCTIONAL</v>
          </cell>
          <cell r="D22" t="str">
            <v>Source 13</v>
          </cell>
          <cell r="E22" t="str">
            <v>CG-US</v>
          </cell>
          <cell r="M22" t="str">
            <v>USD</v>
          </cell>
          <cell r="Y22">
            <v>117970.70000000001</v>
          </cell>
          <cell r="Z22">
            <v>12220</v>
          </cell>
          <cell r="AA22">
            <v>130190.70000000001</v>
          </cell>
          <cell r="AB22">
            <v>0</v>
          </cell>
          <cell r="AC22">
            <v>0</v>
          </cell>
          <cell r="AD22" t="str">
            <v>Onshore</v>
          </cell>
          <cell r="AE22">
            <v>0</v>
          </cell>
          <cell r="AF22" t="str">
            <v>Internal</v>
          </cell>
        </row>
        <row r="23">
          <cell r="C23" t="str">
            <v>CROSSFUNCTIONAL</v>
          </cell>
          <cell r="D23" t="str">
            <v>Source 14</v>
          </cell>
          <cell r="E23" t="str">
            <v>CG-US</v>
          </cell>
          <cell r="M23" t="str">
            <v>USD</v>
          </cell>
          <cell r="Y23">
            <v>117970.70000000001</v>
          </cell>
          <cell r="Z23">
            <v>12220</v>
          </cell>
          <cell r="AA23">
            <v>130190.70000000001</v>
          </cell>
          <cell r="AB23">
            <v>0</v>
          </cell>
          <cell r="AC23">
            <v>0</v>
          </cell>
          <cell r="AD23" t="str">
            <v>Onshore</v>
          </cell>
          <cell r="AE23">
            <v>0</v>
          </cell>
          <cell r="AF23" t="str">
            <v>Internal</v>
          </cell>
        </row>
        <row r="24">
          <cell r="C24" t="str">
            <v>CROSSFUNCTIONAL</v>
          </cell>
          <cell r="D24" t="str">
            <v>Source 15</v>
          </cell>
          <cell r="E24" t="str">
            <v>CG-US</v>
          </cell>
          <cell r="M24" t="str">
            <v>USD</v>
          </cell>
          <cell r="Y24">
            <v>117970.70000000001</v>
          </cell>
          <cell r="Z24">
            <v>12220</v>
          </cell>
          <cell r="AA24">
            <v>130190.70000000001</v>
          </cell>
          <cell r="AB24">
            <v>0</v>
          </cell>
          <cell r="AC24">
            <v>0</v>
          </cell>
          <cell r="AD24" t="str">
            <v>Onshore</v>
          </cell>
          <cell r="AE24">
            <v>0</v>
          </cell>
          <cell r="AF24" t="str">
            <v>Internal</v>
          </cell>
        </row>
        <row r="25">
          <cell r="C25" t="str">
            <v>TRANSITION</v>
          </cell>
          <cell r="D25" t="str">
            <v>CROSSFUNCTIONAL</v>
          </cell>
          <cell r="E25" t="str">
            <v>BPO-INDIAFA</v>
          </cell>
          <cell r="M25" t="str">
            <v>USD</v>
          </cell>
          <cell r="Y25">
            <v>38761.638824837115</v>
          </cell>
          <cell r="Z25">
            <v>0</v>
          </cell>
          <cell r="AA25">
            <v>38761.638824837115</v>
          </cell>
          <cell r="AB25">
            <v>0</v>
          </cell>
          <cell r="AC25">
            <v>0</v>
          </cell>
          <cell r="AD25" t="str">
            <v>Offshore</v>
          </cell>
          <cell r="AE25">
            <v>0</v>
          </cell>
          <cell r="AF25" t="str">
            <v>Internal</v>
          </cell>
        </row>
        <row r="26">
          <cell r="C26" t="str">
            <v>TRANSITION</v>
          </cell>
          <cell r="D26" t="str">
            <v>CROSSFUNCTIONAL</v>
          </cell>
          <cell r="E26" t="str">
            <v>BPO-INDIAFA</v>
          </cell>
          <cell r="M26" t="str">
            <v>USD</v>
          </cell>
          <cell r="Y26">
            <v>18580.412997713607</v>
          </cell>
          <cell r="Z26">
            <v>0</v>
          </cell>
          <cell r="AA26">
            <v>18580.412997713607</v>
          </cell>
          <cell r="AB26">
            <v>0</v>
          </cell>
          <cell r="AC26">
            <v>0</v>
          </cell>
          <cell r="AD26" t="str">
            <v>Offshore</v>
          </cell>
          <cell r="AE26">
            <v>0</v>
          </cell>
          <cell r="AF26" t="str">
            <v>Internal</v>
          </cell>
        </row>
        <row r="27">
          <cell r="C27" t="str">
            <v>TRANSITION</v>
          </cell>
          <cell r="D27" t="str">
            <v>CROSSFUNCTIONAL</v>
          </cell>
          <cell r="E27" t="str">
            <v>BPO-INDIAFA</v>
          </cell>
          <cell r="M27" t="str">
            <v>USD</v>
          </cell>
          <cell r="Y27">
            <v>10918.657175146596</v>
          </cell>
          <cell r="Z27">
            <v>0</v>
          </cell>
          <cell r="AA27">
            <v>10918.657175146596</v>
          </cell>
          <cell r="AB27">
            <v>0</v>
          </cell>
          <cell r="AC27">
            <v>0</v>
          </cell>
          <cell r="AD27" t="str">
            <v>Offshore</v>
          </cell>
          <cell r="AE27">
            <v>0</v>
          </cell>
          <cell r="AF27" t="str">
            <v>Internal</v>
          </cell>
        </row>
        <row r="28">
          <cell r="C28" t="str">
            <v>OTC-OTC</v>
          </cell>
          <cell r="M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</row>
        <row r="29">
          <cell r="C29" t="str">
            <v>OTC-OTC</v>
          </cell>
          <cell r="D29" t="str">
            <v>CG-US</v>
          </cell>
          <cell r="M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</row>
        <row r="30">
          <cell r="C30" t="str">
            <v>OTC-OTC</v>
          </cell>
          <cell r="D30" t="str">
            <v>SUBCONTRACTOR</v>
          </cell>
          <cell r="M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</row>
        <row r="31">
          <cell r="C31" t="str">
            <v>OTC-OTC</v>
          </cell>
          <cell r="D31" t="str">
            <v>BPO-INDIAFA</v>
          </cell>
          <cell r="E31" t="str">
            <v>BPO-INDIAFA</v>
          </cell>
          <cell r="M31" t="str">
            <v>USD</v>
          </cell>
          <cell r="Y31">
            <v>18580.412997713607</v>
          </cell>
          <cell r="Z31">
            <v>0</v>
          </cell>
          <cell r="AA31">
            <v>18580.412997713607</v>
          </cell>
          <cell r="AB31">
            <v>0</v>
          </cell>
          <cell r="AC31">
            <v>0</v>
          </cell>
          <cell r="AD31" t="str">
            <v>Offshore</v>
          </cell>
          <cell r="AE31">
            <v>0</v>
          </cell>
          <cell r="AF31" t="str">
            <v>Internal</v>
          </cell>
        </row>
        <row r="32">
          <cell r="C32" t="str">
            <v>OTC-OTC</v>
          </cell>
          <cell r="D32" t="str">
            <v>FINANCING</v>
          </cell>
          <cell r="E32" t="str">
            <v>BPO-INDIAFA</v>
          </cell>
          <cell r="M32" t="str">
            <v>USD</v>
          </cell>
          <cell r="Y32">
            <v>10918.657175146596</v>
          </cell>
          <cell r="Z32">
            <v>0</v>
          </cell>
          <cell r="AA32">
            <v>10918.657175146596</v>
          </cell>
          <cell r="AB32">
            <v>0</v>
          </cell>
          <cell r="AC32">
            <v>0</v>
          </cell>
          <cell r="AD32" t="str">
            <v>Offshore</v>
          </cell>
          <cell r="AE32">
            <v>0</v>
          </cell>
          <cell r="AF32" t="str">
            <v>Internal</v>
          </cell>
        </row>
        <row r="33">
          <cell r="C33" t="str">
            <v>OTC-OTC</v>
          </cell>
          <cell r="D33" t="str">
            <v>TECHNOLOGY</v>
          </cell>
          <cell r="M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</row>
        <row r="34">
          <cell r="C34" t="str">
            <v>OTC-OTC</v>
          </cell>
          <cell r="D34" t="str">
            <v>US-TE</v>
          </cell>
          <cell r="M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</row>
        <row r="35">
          <cell r="C35" t="str">
            <v>OTC-OTC</v>
          </cell>
          <cell r="D35" t="str">
            <v>INDIA-TE</v>
          </cell>
          <cell r="M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</row>
        <row r="36">
          <cell r="C36" t="str">
            <v>OTC-OTC</v>
          </cell>
          <cell r="D36" t="str">
            <v>FX-HEDGING</v>
          </cell>
          <cell r="M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</row>
        <row r="37">
          <cell r="C37" t="str">
            <v>OTC-OTC</v>
          </cell>
          <cell r="D37" t="str">
            <v>TS Funding</v>
          </cell>
          <cell r="M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</row>
        <row r="38">
          <cell r="C38" t="str">
            <v>OTC-OTC</v>
          </cell>
          <cell r="D38" t="str">
            <v>Source 10</v>
          </cell>
          <cell r="M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</row>
        <row r="39">
          <cell r="C39" t="str">
            <v>OTC-OTC</v>
          </cell>
          <cell r="D39" t="str">
            <v>Source 11</v>
          </cell>
          <cell r="M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</row>
        <row r="40">
          <cell r="C40" t="str">
            <v>OTC-OTC</v>
          </cell>
          <cell r="D40" t="str">
            <v>Source 12</v>
          </cell>
          <cell r="M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</row>
        <row r="41">
          <cell r="C41" t="str">
            <v>OTC-OTC</v>
          </cell>
          <cell r="D41" t="str">
            <v>Source 13</v>
          </cell>
          <cell r="M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</row>
        <row r="42">
          <cell r="C42" t="str">
            <v>OTC-OTC</v>
          </cell>
          <cell r="D42" t="str">
            <v>Source 14</v>
          </cell>
          <cell r="M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</row>
        <row r="43">
          <cell r="C43" t="str">
            <v>OTC-OTC</v>
          </cell>
          <cell r="D43" t="str">
            <v>Source 15</v>
          </cell>
          <cell r="M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</row>
        <row r="44">
          <cell r="M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</row>
        <row r="45">
          <cell r="M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</row>
        <row r="46">
          <cell r="M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</row>
        <row r="47">
          <cell r="C47" t="str">
            <v>P2P-AP</v>
          </cell>
          <cell r="M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</row>
        <row r="48">
          <cell r="C48" t="str">
            <v>P2P-AP</v>
          </cell>
          <cell r="D48" t="str">
            <v>CG-US</v>
          </cell>
          <cell r="M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</row>
        <row r="49">
          <cell r="C49" t="str">
            <v>P2P-AP</v>
          </cell>
          <cell r="D49" t="str">
            <v>SUBCONTRACTOR</v>
          </cell>
          <cell r="M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</row>
        <row r="50">
          <cell r="C50" t="str">
            <v>P2P-AP</v>
          </cell>
          <cell r="D50" t="str">
            <v>BPO-INDIAFA</v>
          </cell>
          <cell r="M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</row>
        <row r="51">
          <cell r="C51" t="str">
            <v>P2P-AP</v>
          </cell>
          <cell r="D51" t="str">
            <v>FINANCING</v>
          </cell>
          <cell r="M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</row>
        <row r="52">
          <cell r="C52" t="str">
            <v>P2P-AP</v>
          </cell>
          <cell r="D52" t="str">
            <v>TECHNOLOGY</v>
          </cell>
          <cell r="M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</row>
        <row r="53">
          <cell r="C53" t="str">
            <v>P2P-AP</v>
          </cell>
          <cell r="D53" t="str">
            <v>US-TE</v>
          </cell>
          <cell r="M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</row>
        <row r="54">
          <cell r="C54" t="str">
            <v>P2P-AP</v>
          </cell>
          <cell r="D54" t="str">
            <v>INDIA-TE</v>
          </cell>
          <cell r="M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</row>
        <row r="55">
          <cell r="C55" t="str">
            <v>P2P-AP</v>
          </cell>
          <cell r="D55" t="str">
            <v>FX-HEDGING</v>
          </cell>
          <cell r="M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</row>
        <row r="56">
          <cell r="C56" t="str">
            <v>P2P-AP</v>
          </cell>
          <cell r="D56" t="str">
            <v>TS Funding</v>
          </cell>
          <cell r="M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</row>
        <row r="57">
          <cell r="C57" t="str">
            <v>P2P-AP</v>
          </cell>
          <cell r="D57" t="str">
            <v>Source 10</v>
          </cell>
          <cell r="M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</row>
        <row r="58">
          <cell r="C58" t="str">
            <v>P2P-AP</v>
          </cell>
          <cell r="D58" t="str">
            <v>Source 11</v>
          </cell>
          <cell r="M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</row>
        <row r="59">
          <cell r="C59" t="str">
            <v>P2P-AP</v>
          </cell>
          <cell r="D59" t="str">
            <v>Source 12</v>
          </cell>
          <cell r="M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</row>
        <row r="60">
          <cell r="C60" t="str">
            <v>P2P-AP</v>
          </cell>
          <cell r="D60" t="str">
            <v>Source 13</v>
          </cell>
          <cell r="M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</row>
        <row r="61">
          <cell r="C61" t="str">
            <v>P2P-AP</v>
          </cell>
          <cell r="D61" t="str">
            <v>Source 14</v>
          </cell>
          <cell r="M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</row>
        <row r="62">
          <cell r="C62" t="str">
            <v>P2P-AP</v>
          </cell>
          <cell r="D62" t="str">
            <v>Source 15</v>
          </cell>
          <cell r="M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</row>
        <row r="63">
          <cell r="C63" t="str">
            <v>RUN</v>
          </cell>
          <cell r="D63" t="str">
            <v>CROSSFUNCTIONAL</v>
          </cell>
          <cell r="E63" t="str">
            <v>CG-US</v>
          </cell>
          <cell r="M63" t="str">
            <v>USD</v>
          </cell>
          <cell r="Y63">
            <v>267300.7</v>
          </cell>
          <cell r="Z63">
            <v>12220</v>
          </cell>
          <cell r="AA63">
            <v>279520.7</v>
          </cell>
          <cell r="AB63">
            <v>0</v>
          </cell>
          <cell r="AC63">
            <v>0</v>
          </cell>
          <cell r="AD63" t="str">
            <v>Onshore</v>
          </cell>
          <cell r="AE63">
            <v>0</v>
          </cell>
          <cell r="AF63" t="str">
            <v>Internal</v>
          </cell>
        </row>
        <row r="64">
          <cell r="C64" t="str">
            <v>RUN</v>
          </cell>
          <cell r="D64" t="str">
            <v>CROSSFUNCTIONAL</v>
          </cell>
          <cell r="E64" t="str">
            <v>BPO-INDIAFA</v>
          </cell>
          <cell r="M64" t="str">
            <v>USD</v>
          </cell>
          <cell r="Y64">
            <v>120375.3645248371</v>
          </cell>
          <cell r="Z64">
            <v>0</v>
          </cell>
          <cell r="AA64">
            <v>120375.3645248371</v>
          </cell>
          <cell r="AB64">
            <v>0</v>
          </cell>
          <cell r="AC64">
            <v>0</v>
          </cell>
          <cell r="AD64" t="str">
            <v>Offshore</v>
          </cell>
          <cell r="AE64">
            <v>0</v>
          </cell>
          <cell r="AF64" t="str">
            <v>Internal</v>
          </cell>
        </row>
        <row r="65">
          <cell r="M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</row>
        <row r="66">
          <cell r="C66" t="str">
            <v>RTR-GL</v>
          </cell>
          <cell r="D66" t="str">
            <v>P2P-AP</v>
          </cell>
          <cell r="E66" t="str">
            <v>BPO-INDIAFA</v>
          </cell>
          <cell r="M66" t="str">
            <v>USD</v>
          </cell>
          <cell r="Y66">
            <v>175555.42452483709</v>
          </cell>
          <cell r="Z66">
            <v>0</v>
          </cell>
          <cell r="AA66">
            <v>175555.42452483709</v>
          </cell>
          <cell r="AB66">
            <v>0</v>
          </cell>
          <cell r="AC66">
            <v>0</v>
          </cell>
          <cell r="AD66" t="str">
            <v>Offshore</v>
          </cell>
          <cell r="AE66">
            <v>0</v>
          </cell>
          <cell r="AF66" t="str">
            <v>Internal</v>
          </cell>
        </row>
        <row r="67">
          <cell r="C67" t="str">
            <v>RTR-GL</v>
          </cell>
          <cell r="D67" t="str">
            <v>CG-US</v>
          </cell>
          <cell r="E67" t="str">
            <v>BPO-INDIAFA</v>
          </cell>
          <cell r="M67" t="str">
            <v>USD</v>
          </cell>
          <cell r="Y67">
            <v>120375.3645248371</v>
          </cell>
          <cell r="Z67">
            <v>0</v>
          </cell>
          <cell r="AA67">
            <v>120375.3645248371</v>
          </cell>
          <cell r="AB67">
            <v>0</v>
          </cell>
          <cell r="AC67">
            <v>0</v>
          </cell>
          <cell r="AD67" t="str">
            <v>Offshore</v>
          </cell>
          <cell r="AE67">
            <v>0</v>
          </cell>
          <cell r="AF67" t="str">
            <v>Internal</v>
          </cell>
        </row>
        <row r="68">
          <cell r="C68" t="str">
            <v>RTR-GL</v>
          </cell>
          <cell r="D68" t="str">
            <v>SUBCONTRACTOR</v>
          </cell>
          <cell r="E68" t="str">
            <v>BPO-INDIAFA</v>
          </cell>
          <cell r="M68" t="str">
            <v>USD</v>
          </cell>
          <cell r="Y68">
            <v>80822.198104970448</v>
          </cell>
          <cell r="Z68">
            <v>0</v>
          </cell>
          <cell r="AA68">
            <v>80822.198104970448</v>
          </cell>
          <cell r="AB68">
            <v>0</v>
          </cell>
          <cell r="AC68">
            <v>0</v>
          </cell>
          <cell r="AD68" t="str">
            <v>Offshore</v>
          </cell>
          <cell r="AE68">
            <v>0</v>
          </cell>
          <cell r="AF68" t="str">
            <v>Internal</v>
          </cell>
        </row>
        <row r="69">
          <cell r="C69" t="str">
            <v>RTR-GL</v>
          </cell>
          <cell r="D69" t="str">
            <v>BPO-INDIAFA</v>
          </cell>
          <cell r="E69" t="str">
            <v>BPO-INDIAFA</v>
          </cell>
          <cell r="M69" t="str">
            <v>USD</v>
          </cell>
          <cell r="Y69">
            <v>51103.564524837115</v>
          </cell>
          <cell r="Z69">
            <v>0</v>
          </cell>
          <cell r="AA69">
            <v>51103.564524837115</v>
          </cell>
          <cell r="AB69">
            <v>0</v>
          </cell>
          <cell r="AC69">
            <v>0</v>
          </cell>
          <cell r="AD69" t="str">
            <v>Offshore</v>
          </cell>
          <cell r="AE69">
            <v>0</v>
          </cell>
          <cell r="AF69" t="str">
            <v>Internal</v>
          </cell>
        </row>
        <row r="70">
          <cell r="C70" t="str">
            <v>RTR-GL</v>
          </cell>
          <cell r="D70" t="str">
            <v>FINANCING</v>
          </cell>
          <cell r="E70" t="str">
            <v>BPO-INDIAFA</v>
          </cell>
          <cell r="M70" t="str">
            <v>USD</v>
          </cell>
          <cell r="Y70">
            <v>38761.638824837115</v>
          </cell>
          <cell r="Z70">
            <v>0</v>
          </cell>
          <cell r="AA70">
            <v>38761.638824837115</v>
          </cell>
          <cell r="AB70">
            <v>0</v>
          </cell>
          <cell r="AC70">
            <v>0</v>
          </cell>
          <cell r="AD70" t="str">
            <v>Offshore</v>
          </cell>
          <cell r="AE70">
            <v>0</v>
          </cell>
          <cell r="AF70" t="str">
            <v>Internal</v>
          </cell>
        </row>
        <row r="71">
          <cell r="C71" t="str">
            <v>RTR-GL</v>
          </cell>
          <cell r="D71" t="str">
            <v>TECHNOLOGY</v>
          </cell>
          <cell r="E71" t="str">
            <v>BPO-INDIAFA</v>
          </cell>
          <cell r="M71" t="str">
            <v>USD</v>
          </cell>
          <cell r="Y71">
            <v>27008.836675469112</v>
          </cell>
          <cell r="Z71">
            <v>0</v>
          </cell>
          <cell r="AA71">
            <v>27008.836675469112</v>
          </cell>
          <cell r="AB71">
            <v>0</v>
          </cell>
          <cell r="AC71">
            <v>0</v>
          </cell>
          <cell r="AD71" t="str">
            <v>Offshore</v>
          </cell>
          <cell r="AE71">
            <v>0</v>
          </cell>
          <cell r="AF71" t="str">
            <v>Internal</v>
          </cell>
        </row>
        <row r="72">
          <cell r="C72" t="str">
            <v>RTR-GL</v>
          </cell>
          <cell r="D72" t="str">
            <v>US-TE</v>
          </cell>
          <cell r="E72" t="str">
            <v>BPO-INDIAFA</v>
          </cell>
          <cell r="M72" t="str">
            <v>USD</v>
          </cell>
          <cell r="Y72">
            <v>18580.412997713607</v>
          </cell>
          <cell r="Z72">
            <v>0</v>
          </cell>
          <cell r="AA72">
            <v>18580.412997713607</v>
          </cell>
          <cell r="AB72">
            <v>0</v>
          </cell>
          <cell r="AC72">
            <v>0</v>
          </cell>
          <cell r="AD72" t="str">
            <v>Offshore</v>
          </cell>
          <cell r="AE72">
            <v>0</v>
          </cell>
          <cell r="AF72" t="str">
            <v>Internal</v>
          </cell>
        </row>
        <row r="73">
          <cell r="C73" t="str">
            <v>RTR-GL</v>
          </cell>
          <cell r="D73" t="str">
            <v>INDIA-TE</v>
          </cell>
          <cell r="E73" t="str">
            <v>BPO-INDIAFA</v>
          </cell>
          <cell r="M73" t="str">
            <v>USD</v>
          </cell>
          <cell r="Y73">
            <v>14970.154902060645</v>
          </cell>
          <cell r="Z73">
            <v>0</v>
          </cell>
          <cell r="AA73">
            <v>14970.154902060645</v>
          </cell>
          <cell r="AB73">
            <v>0</v>
          </cell>
          <cell r="AC73">
            <v>0</v>
          </cell>
          <cell r="AD73" t="str">
            <v>Offshore</v>
          </cell>
          <cell r="AE73">
            <v>0</v>
          </cell>
          <cell r="AF73" t="str">
            <v>Internal</v>
          </cell>
        </row>
        <row r="74">
          <cell r="C74" t="str">
            <v>RTR-GL</v>
          </cell>
          <cell r="D74" t="str">
            <v>FX-HEDGING</v>
          </cell>
          <cell r="E74" t="str">
            <v>BPO-INDIAFA</v>
          </cell>
          <cell r="M74" t="str">
            <v>USD</v>
          </cell>
          <cell r="Y74">
            <v>13272.121033355865</v>
          </cell>
          <cell r="Z74">
            <v>0</v>
          </cell>
          <cell r="AA74">
            <v>13272.121033355865</v>
          </cell>
          <cell r="AB74">
            <v>0</v>
          </cell>
          <cell r="AC74">
            <v>0</v>
          </cell>
          <cell r="AD74" t="str">
            <v>Offshore</v>
          </cell>
          <cell r="AE74">
            <v>0</v>
          </cell>
          <cell r="AF74" t="str">
            <v>Internal</v>
          </cell>
        </row>
        <row r="75">
          <cell r="C75" t="str">
            <v>RTR-GL</v>
          </cell>
          <cell r="D75" t="str">
            <v>TS Funding</v>
          </cell>
          <cell r="E75" t="str">
            <v>BPO-INDIAFA</v>
          </cell>
          <cell r="M75" t="str">
            <v>USD</v>
          </cell>
          <cell r="Y75">
            <v>10918.657175146596</v>
          </cell>
          <cell r="Z75">
            <v>0</v>
          </cell>
          <cell r="AA75">
            <v>10918.657175146596</v>
          </cell>
          <cell r="AB75">
            <v>0</v>
          </cell>
          <cell r="AC75">
            <v>0</v>
          </cell>
          <cell r="AD75" t="str">
            <v>Offshore</v>
          </cell>
          <cell r="AE75">
            <v>0</v>
          </cell>
          <cell r="AF75" t="str">
            <v>Internal</v>
          </cell>
        </row>
        <row r="76">
          <cell r="C76" t="str">
            <v>RTR-GL</v>
          </cell>
          <cell r="D76" t="str">
            <v>Source 10</v>
          </cell>
          <cell r="E76" t="str">
            <v>BPO-INDIAFA</v>
          </cell>
          <cell r="M76" t="str">
            <v>USD</v>
          </cell>
          <cell r="Y76">
            <v>11218.857927639467</v>
          </cell>
          <cell r="Z76">
            <v>0</v>
          </cell>
          <cell r="AA76">
            <v>11218.857927639467</v>
          </cell>
          <cell r="AB76">
            <v>0</v>
          </cell>
          <cell r="AC76">
            <v>0</v>
          </cell>
          <cell r="AD76" t="str">
            <v>Offshore</v>
          </cell>
          <cell r="AE76">
            <v>0</v>
          </cell>
          <cell r="AF76" t="str">
            <v>Internal</v>
          </cell>
        </row>
        <row r="77">
          <cell r="C77" t="str">
            <v>RTR-GL</v>
          </cell>
          <cell r="D77" t="str">
            <v>Source 11</v>
          </cell>
          <cell r="E77" t="str">
            <v>BPO-INDIAFA</v>
          </cell>
          <cell r="M77" t="str">
            <v>USD</v>
          </cell>
          <cell r="Y77">
            <v>10318.255670160854</v>
          </cell>
          <cell r="Z77">
            <v>0</v>
          </cell>
          <cell r="AA77">
            <v>10318.255670160854</v>
          </cell>
          <cell r="AB77">
            <v>0</v>
          </cell>
          <cell r="AC77">
            <v>0</v>
          </cell>
          <cell r="AD77" t="str">
            <v>Offshore</v>
          </cell>
          <cell r="AE77">
            <v>0</v>
          </cell>
          <cell r="AF77" t="str">
            <v>Internal</v>
          </cell>
        </row>
        <row r="78">
          <cell r="C78" t="str">
            <v>RTR-GL</v>
          </cell>
          <cell r="D78" t="str">
            <v>Source 12</v>
          </cell>
          <cell r="M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</row>
        <row r="79">
          <cell r="C79" t="str">
            <v>RTR-GL</v>
          </cell>
          <cell r="D79" t="str">
            <v>Source 13</v>
          </cell>
          <cell r="E79" t="str">
            <v>BPO-INDIAFA</v>
          </cell>
          <cell r="M79" t="str">
            <v>USD</v>
          </cell>
          <cell r="Y79">
            <v>10918.657175146596</v>
          </cell>
          <cell r="Z79">
            <v>0</v>
          </cell>
          <cell r="AA79">
            <v>10918.657175146596</v>
          </cell>
          <cell r="AB79">
            <v>0</v>
          </cell>
          <cell r="AC79">
            <v>0</v>
          </cell>
          <cell r="AD79" t="str">
            <v>Offshore</v>
          </cell>
          <cell r="AE79">
            <v>0</v>
          </cell>
          <cell r="AF79" t="str">
            <v>Internal</v>
          </cell>
        </row>
        <row r="80">
          <cell r="C80" t="str">
            <v>RTR-GL</v>
          </cell>
          <cell r="D80" t="str">
            <v>Source 14</v>
          </cell>
          <cell r="M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</row>
        <row r="81">
          <cell r="C81" t="str">
            <v>RTR-GL</v>
          </cell>
          <cell r="D81" t="str">
            <v>Source 15</v>
          </cell>
          <cell r="M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</row>
        <row r="82">
          <cell r="M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</row>
        <row r="83">
          <cell r="C83" t="str">
            <v>RUN</v>
          </cell>
          <cell r="D83" t="str">
            <v>RTR-GL</v>
          </cell>
          <cell r="E83" t="str">
            <v>BPO-INDIAFA</v>
          </cell>
          <cell r="M83" t="str">
            <v>USD</v>
          </cell>
          <cell r="Y83">
            <v>175555.42452483709</v>
          </cell>
          <cell r="Z83">
            <v>0</v>
          </cell>
          <cell r="AA83">
            <v>175555.42452483709</v>
          </cell>
          <cell r="AB83">
            <v>0</v>
          </cell>
          <cell r="AC83">
            <v>0</v>
          </cell>
          <cell r="AD83" t="str">
            <v>Offshore</v>
          </cell>
          <cell r="AE83">
            <v>0</v>
          </cell>
          <cell r="AF83" t="str">
            <v>Internal</v>
          </cell>
        </row>
        <row r="84">
          <cell r="C84" t="str">
            <v>RUN</v>
          </cell>
          <cell r="D84" t="str">
            <v>RTR-GL</v>
          </cell>
          <cell r="E84" t="str">
            <v>BPO-INDIAFA</v>
          </cell>
          <cell r="M84" t="str">
            <v>USD</v>
          </cell>
          <cell r="Y84">
            <v>120375.3645248371</v>
          </cell>
          <cell r="Z84">
            <v>0</v>
          </cell>
          <cell r="AA84">
            <v>120375.3645248371</v>
          </cell>
          <cell r="AB84">
            <v>0</v>
          </cell>
          <cell r="AC84">
            <v>0</v>
          </cell>
          <cell r="AD84" t="str">
            <v>Offshore</v>
          </cell>
          <cell r="AE84">
            <v>0</v>
          </cell>
          <cell r="AF84" t="str">
            <v>Internal</v>
          </cell>
        </row>
        <row r="85">
          <cell r="C85" t="str">
            <v>PROGRAMMGMT</v>
          </cell>
          <cell r="D85" t="str">
            <v>RTR-GL</v>
          </cell>
          <cell r="E85" t="str">
            <v>BPO-INDIAFA</v>
          </cell>
          <cell r="M85" t="str">
            <v>USD</v>
          </cell>
          <cell r="Y85">
            <v>80822.198104970448</v>
          </cell>
          <cell r="Z85">
            <v>0</v>
          </cell>
          <cell r="AA85">
            <v>80822.198104970448</v>
          </cell>
          <cell r="AB85">
            <v>0</v>
          </cell>
          <cell r="AC85">
            <v>0</v>
          </cell>
          <cell r="AD85" t="str">
            <v>Offshore</v>
          </cell>
          <cell r="AE85">
            <v>0</v>
          </cell>
          <cell r="AF85" t="str">
            <v>Internal</v>
          </cell>
        </row>
        <row r="86">
          <cell r="C86" t="str">
            <v>PROGRAMMGMT</v>
          </cell>
          <cell r="D86" t="str">
            <v>CG-US</v>
          </cell>
          <cell r="E86" t="str">
            <v>BPO-INDIAFA</v>
          </cell>
          <cell r="M86" t="str">
            <v>USD</v>
          </cell>
          <cell r="Y86">
            <v>51103.564524837115</v>
          </cell>
          <cell r="Z86">
            <v>0</v>
          </cell>
          <cell r="AA86">
            <v>51103.564524837115</v>
          </cell>
          <cell r="AB86">
            <v>0</v>
          </cell>
          <cell r="AC86">
            <v>0</v>
          </cell>
          <cell r="AD86" t="str">
            <v>Offshore</v>
          </cell>
          <cell r="AE86">
            <v>0</v>
          </cell>
          <cell r="AF86" t="str">
            <v>Internal</v>
          </cell>
        </row>
        <row r="87">
          <cell r="C87" t="str">
            <v>PROGRAMMGMT</v>
          </cell>
          <cell r="D87" t="str">
            <v>SUBCONTRACTOR</v>
          </cell>
          <cell r="E87" t="str">
            <v>BPO-INDIAFA</v>
          </cell>
          <cell r="M87" t="str">
            <v>USD</v>
          </cell>
          <cell r="Y87">
            <v>38761.638824837115</v>
          </cell>
          <cell r="Z87">
            <v>0</v>
          </cell>
          <cell r="AA87">
            <v>38761.638824837115</v>
          </cell>
          <cell r="AB87">
            <v>0</v>
          </cell>
          <cell r="AC87">
            <v>0</v>
          </cell>
          <cell r="AD87" t="str">
            <v>Offshore</v>
          </cell>
          <cell r="AE87">
            <v>0</v>
          </cell>
          <cell r="AF87" t="str">
            <v>Internal</v>
          </cell>
        </row>
        <row r="88">
          <cell r="C88" t="str">
            <v>PROGRAMMGMT</v>
          </cell>
          <cell r="D88" t="str">
            <v>BPO-INDIAFA</v>
          </cell>
          <cell r="E88" t="str">
            <v>BPO-INDIAFA</v>
          </cell>
          <cell r="M88" t="str">
            <v>USD</v>
          </cell>
          <cell r="Y88">
            <v>27008.836675469112</v>
          </cell>
          <cell r="Z88">
            <v>0</v>
          </cell>
          <cell r="AA88">
            <v>27008.836675469112</v>
          </cell>
          <cell r="AB88">
            <v>0</v>
          </cell>
          <cell r="AC88">
            <v>0</v>
          </cell>
          <cell r="AD88" t="str">
            <v>Offshore</v>
          </cell>
          <cell r="AE88">
            <v>0</v>
          </cell>
          <cell r="AF88" t="str">
            <v>Internal</v>
          </cell>
        </row>
        <row r="89">
          <cell r="C89" t="str">
            <v>PROGRAMMGMT</v>
          </cell>
          <cell r="D89" t="str">
            <v>FINANCING</v>
          </cell>
          <cell r="E89" t="str">
            <v>BPO-INDIAFA</v>
          </cell>
          <cell r="M89" t="str">
            <v>USD</v>
          </cell>
          <cell r="Y89">
            <v>18580.412997713607</v>
          </cell>
          <cell r="Z89">
            <v>0</v>
          </cell>
          <cell r="AA89">
            <v>18580.412997713607</v>
          </cell>
          <cell r="AB89">
            <v>0</v>
          </cell>
          <cell r="AC89">
            <v>0</v>
          </cell>
          <cell r="AD89" t="str">
            <v>Offshore</v>
          </cell>
          <cell r="AE89">
            <v>0</v>
          </cell>
          <cell r="AF89" t="str">
            <v>Internal</v>
          </cell>
        </row>
        <row r="90">
          <cell r="C90" t="str">
            <v>PROGRAMMGMT</v>
          </cell>
          <cell r="D90" t="str">
            <v>TECHNOLOGY</v>
          </cell>
          <cell r="E90" t="str">
            <v>BPO-INDIAFA</v>
          </cell>
          <cell r="M90" t="str">
            <v>USD</v>
          </cell>
          <cell r="Y90">
            <v>14970.154902060645</v>
          </cell>
          <cell r="Z90">
            <v>0</v>
          </cell>
          <cell r="AA90">
            <v>14970.154902060645</v>
          </cell>
          <cell r="AB90">
            <v>0</v>
          </cell>
          <cell r="AC90">
            <v>0</v>
          </cell>
          <cell r="AD90" t="str">
            <v>Offshore</v>
          </cell>
          <cell r="AE90">
            <v>0</v>
          </cell>
          <cell r="AF90" t="str">
            <v>Internal</v>
          </cell>
        </row>
        <row r="91">
          <cell r="C91" t="str">
            <v>PROGRAMMGMT</v>
          </cell>
          <cell r="D91" t="str">
            <v>US-TE</v>
          </cell>
          <cell r="E91" t="str">
            <v>BPO-INDIAFA</v>
          </cell>
          <cell r="M91" t="str">
            <v>USD</v>
          </cell>
          <cell r="Y91">
            <v>13272.121033355865</v>
          </cell>
          <cell r="Z91">
            <v>0</v>
          </cell>
          <cell r="AA91">
            <v>13272.121033355865</v>
          </cell>
          <cell r="AB91">
            <v>0</v>
          </cell>
          <cell r="AC91">
            <v>0</v>
          </cell>
          <cell r="AD91" t="str">
            <v>Offshore</v>
          </cell>
          <cell r="AE91">
            <v>0</v>
          </cell>
          <cell r="AF91" t="str">
            <v>Internal</v>
          </cell>
        </row>
        <row r="92">
          <cell r="C92" t="str">
            <v>PROGRAMMGMT</v>
          </cell>
          <cell r="D92" t="str">
            <v>INDIA-TE</v>
          </cell>
          <cell r="E92" t="str">
            <v>BPO-INDIAFA</v>
          </cell>
          <cell r="M92" t="str">
            <v>USD</v>
          </cell>
          <cell r="Y92">
            <v>10918.657175146596</v>
          </cell>
          <cell r="Z92">
            <v>0</v>
          </cell>
          <cell r="AA92">
            <v>10918.657175146596</v>
          </cell>
          <cell r="AB92">
            <v>0</v>
          </cell>
          <cell r="AC92">
            <v>0</v>
          </cell>
          <cell r="AD92" t="str">
            <v>Offshore</v>
          </cell>
          <cell r="AE92">
            <v>0</v>
          </cell>
          <cell r="AF92" t="str">
            <v>Internal</v>
          </cell>
        </row>
        <row r="93">
          <cell r="C93" t="str">
            <v>PROGRAMMGMT</v>
          </cell>
          <cell r="D93" t="str">
            <v>FX-HEDGING</v>
          </cell>
          <cell r="E93" t="str">
            <v>BPO-INDIAFA</v>
          </cell>
          <cell r="M93" t="str">
            <v>USD</v>
          </cell>
          <cell r="Y93">
            <v>11218.857927639467</v>
          </cell>
          <cell r="Z93">
            <v>0</v>
          </cell>
          <cell r="AA93">
            <v>11218.857927639467</v>
          </cell>
          <cell r="AB93">
            <v>0</v>
          </cell>
          <cell r="AC93">
            <v>0</v>
          </cell>
          <cell r="AD93" t="str">
            <v>Offshore</v>
          </cell>
          <cell r="AE93">
            <v>0</v>
          </cell>
          <cell r="AF93" t="str">
            <v>Internal</v>
          </cell>
        </row>
        <row r="94">
          <cell r="C94" t="str">
            <v>PROGRAMMGMT</v>
          </cell>
          <cell r="D94" t="str">
            <v>TS Funding</v>
          </cell>
          <cell r="E94" t="str">
            <v>BPO-INDIAFA</v>
          </cell>
          <cell r="M94" t="str">
            <v>USD</v>
          </cell>
          <cell r="Y94">
            <v>10318.255670160854</v>
          </cell>
          <cell r="Z94">
            <v>0</v>
          </cell>
          <cell r="AA94">
            <v>10318.255670160854</v>
          </cell>
          <cell r="AB94">
            <v>0</v>
          </cell>
          <cell r="AC94">
            <v>0</v>
          </cell>
          <cell r="AD94" t="str">
            <v>Offshore</v>
          </cell>
          <cell r="AE94">
            <v>0</v>
          </cell>
          <cell r="AF94" t="str">
            <v>Internal</v>
          </cell>
        </row>
        <row r="95">
          <cell r="C95" t="str">
            <v>PROGRAMMGMT</v>
          </cell>
          <cell r="D95" t="str">
            <v>Source 10</v>
          </cell>
          <cell r="M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  <row r="96">
          <cell r="C96" t="str">
            <v>PROGRAMMGMT</v>
          </cell>
          <cell r="D96" t="str">
            <v>Source 11</v>
          </cell>
          <cell r="E96" t="str">
            <v>BPO-INDIAFA</v>
          </cell>
          <cell r="M96" t="str">
            <v>USD</v>
          </cell>
          <cell r="Y96">
            <v>13272.121033355865</v>
          </cell>
          <cell r="Z96">
            <v>0</v>
          </cell>
          <cell r="AA96">
            <v>13272.121033355865</v>
          </cell>
          <cell r="AB96">
            <v>0</v>
          </cell>
          <cell r="AC96">
            <v>0</v>
          </cell>
          <cell r="AD96" t="str">
            <v>Offshore</v>
          </cell>
          <cell r="AE96">
            <v>0</v>
          </cell>
          <cell r="AF96" t="str">
            <v>Internal</v>
          </cell>
        </row>
        <row r="97">
          <cell r="C97" t="str">
            <v>PROGRAMMGMT</v>
          </cell>
          <cell r="D97" t="str">
            <v>Source 12</v>
          </cell>
          <cell r="M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</row>
        <row r="98">
          <cell r="C98" t="str">
            <v>PROGRAMMGMT</v>
          </cell>
          <cell r="D98" t="str">
            <v>Source 13</v>
          </cell>
          <cell r="E98" t="str">
            <v>BPO-INDIAFA</v>
          </cell>
          <cell r="M98" t="str">
            <v>USD</v>
          </cell>
          <cell r="Y98">
            <v>10918.657175146596</v>
          </cell>
          <cell r="Z98">
            <v>0</v>
          </cell>
          <cell r="AA98">
            <v>10918.657175146596</v>
          </cell>
          <cell r="AB98">
            <v>0</v>
          </cell>
          <cell r="AC98">
            <v>0</v>
          </cell>
          <cell r="AD98" t="str">
            <v>Offshore</v>
          </cell>
          <cell r="AE98">
            <v>0</v>
          </cell>
          <cell r="AF98" t="str">
            <v>Internal</v>
          </cell>
        </row>
        <row r="99">
          <cell r="C99" t="str">
            <v>PROGRAMMGMT</v>
          </cell>
          <cell r="D99" t="str">
            <v>Source 14</v>
          </cell>
          <cell r="M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</row>
        <row r="100">
          <cell r="C100" t="str">
            <v>PROGRAMMGMT</v>
          </cell>
          <cell r="D100" t="str">
            <v>Source 15</v>
          </cell>
          <cell r="E100" t="str">
            <v>BPO-INDIAFA</v>
          </cell>
          <cell r="M100" t="str">
            <v>USD</v>
          </cell>
          <cell r="Y100">
            <v>175555.42452483709</v>
          </cell>
          <cell r="Z100">
            <v>0</v>
          </cell>
          <cell r="AA100">
            <v>175555.42452483709</v>
          </cell>
          <cell r="AB100">
            <v>0</v>
          </cell>
          <cell r="AC100">
            <v>0</v>
          </cell>
          <cell r="AD100" t="str">
            <v>Offshore</v>
          </cell>
          <cell r="AE100">
            <v>0</v>
          </cell>
          <cell r="AF100" t="str">
            <v>Internal</v>
          </cell>
        </row>
        <row r="101">
          <cell r="C101" t="str">
            <v>RUN</v>
          </cell>
          <cell r="D101" t="str">
            <v>OTC-OTC</v>
          </cell>
          <cell r="E101" t="str">
            <v>BPO-INDIAFA</v>
          </cell>
          <cell r="M101" t="str">
            <v>USD</v>
          </cell>
          <cell r="Y101">
            <v>120375.3645248371</v>
          </cell>
          <cell r="Z101">
            <v>0</v>
          </cell>
          <cell r="AA101">
            <v>120375.3645248371</v>
          </cell>
          <cell r="AB101">
            <v>0</v>
          </cell>
          <cell r="AC101">
            <v>0</v>
          </cell>
          <cell r="AD101" t="str">
            <v>Offshore</v>
          </cell>
          <cell r="AE101">
            <v>0</v>
          </cell>
          <cell r="AF101" t="str">
            <v>Internal</v>
          </cell>
        </row>
        <row r="102">
          <cell r="C102" t="str">
            <v>RUN</v>
          </cell>
          <cell r="D102" t="str">
            <v>OTC-OTC</v>
          </cell>
          <cell r="E102" t="str">
            <v>BPO-INDIAFA</v>
          </cell>
          <cell r="M102" t="str">
            <v>USD</v>
          </cell>
          <cell r="Y102">
            <v>80822.198104970448</v>
          </cell>
          <cell r="Z102">
            <v>0</v>
          </cell>
          <cell r="AA102">
            <v>80822.198104970448</v>
          </cell>
          <cell r="AB102">
            <v>0</v>
          </cell>
          <cell r="AC102">
            <v>0</v>
          </cell>
          <cell r="AD102" t="str">
            <v>Offshore</v>
          </cell>
          <cell r="AE102">
            <v>0</v>
          </cell>
          <cell r="AF102" t="str">
            <v>Internal</v>
          </cell>
        </row>
        <row r="103">
          <cell r="C103" t="str">
            <v>RUN</v>
          </cell>
          <cell r="D103" t="str">
            <v>OTC-OTC</v>
          </cell>
          <cell r="E103" t="str">
            <v>BPO-INDIAFA</v>
          </cell>
          <cell r="M103" t="str">
            <v>USD</v>
          </cell>
          <cell r="Y103">
            <v>51103.564524837115</v>
          </cell>
          <cell r="Z103">
            <v>0</v>
          </cell>
          <cell r="AA103">
            <v>51103.564524837115</v>
          </cell>
          <cell r="AB103">
            <v>0</v>
          </cell>
          <cell r="AC103">
            <v>0</v>
          </cell>
          <cell r="AD103" t="str">
            <v>Offshore</v>
          </cell>
          <cell r="AE103">
            <v>0</v>
          </cell>
          <cell r="AF103" t="str">
            <v>Internal</v>
          </cell>
        </row>
        <row r="104">
          <cell r="C104" t="str">
            <v>PROCUREMENT</v>
          </cell>
          <cell r="D104" t="str">
            <v>OTC-OTC</v>
          </cell>
          <cell r="E104" t="str">
            <v>BPO-INDIAFA</v>
          </cell>
          <cell r="M104" t="str">
            <v>USD</v>
          </cell>
          <cell r="Y104">
            <v>38761.638824837115</v>
          </cell>
          <cell r="Z104">
            <v>0</v>
          </cell>
          <cell r="AA104">
            <v>38761.638824837115</v>
          </cell>
          <cell r="AB104">
            <v>0</v>
          </cell>
          <cell r="AC104">
            <v>0</v>
          </cell>
          <cell r="AD104" t="str">
            <v>Offshore</v>
          </cell>
          <cell r="AE104">
            <v>0</v>
          </cell>
          <cell r="AF104" t="str">
            <v>Internal</v>
          </cell>
        </row>
        <row r="105">
          <cell r="C105" t="str">
            <v>PROCUREMENT</v>
          </cell>
          <cell r="D105" t="str">
            <v>CG-US</v>
          </cell>
          <cell r="E105" t="str">
            <v>BPO-INDIAFA</v>
          </cell>
          <cell r="M105" t="str">
            <v>USD</v>
          </cell>
          <cell r="Y105">
            <v>27008.836675469112</v>
          </cell>
          <cell r="Z105">
            <v>0</v>
          </cell>
          <cell r="AA105">
            <v>27008.836675469112</v>
          </cell>
          <cell r="AB105">
            <v>0</v>
          </cell>
          <cell r="AC105">
            <v>0</v>
          </cell>
          <cell r="AD105" t="str">
            <v>Offshore</v>
          </cell>
          <cell r="AE105">
            <v>0</v>
          </cell>
          <cell r="AF105" t="str">
            <v>Internal</v>
          </cell>
        </row>
        <row r="106">
          <cell r="C106" t="str">
            <v>PROCUREMENT</v>
          </cell>
          <cell r="D106" t="str">
            <v>SUBCONTRACTOR</v>
          </cell>
          <cell r="E106" t="str">
            <v>BPO-INDIAFA</v>
          </cell>
          <cell r="M106" t="str">
            <v>USD</v>
          </cell>
          <cell r="Y106">
            <v>18580.412997713607</v>
          </cell>
          <cell r="Z106">
            <v>0</v>
          </cell>
          <cell r="AA106">
            <v>18580.412997713607</v>
          </cell>
          <cell r="AB106">
            <v>0</v>
          </cell>
          <cell r="AC106">
            <v>0</v>
          </cell>
          <cell r="AD106" t="str">
            <v>Offshore</v>
          </cell>
          <cell r="AE106">
            <v>0</v>
          </cell>
          <cell r="AF106" t="str">
            <v>Internal</v>
          </cell>
        </row>
        <row r="107">
          <cell r="C107" t="str">
            <v>PROCUREMENT</v>
          </cell>
          <cell r="D107" t="str">
            <v>BPO-INDIAFA</v>
          </cell>
          <cell r="E107" t="str">
            <v>BPO-INDIAFA</v>
          </cell>
          <cell r="M107" t="str">
            <v>USD</v>
          </cell>
          <cell r="Y107">
            <v>14970.154902060645</v>
          </cell>
          <cell r="Z107">
            <v>0</v>
          </cell>
          <cell r="AA107">
            <v>14970.154902060645</v>
          </cell>
          <cell r="AB107">
            <v>0</v>
          </cell>
          <cell r="AC107">
            <v>0</v>
          </cell>
          <cell r="AD107" t="str">
            <v>Offshore</v>
          </cell>
          <cell r="AE107">
            <v>0</v>
          </cell>
          <cell r="AF107" t="str">
            <v>Internal</v>
          </cell>
        </row>
        <row r="108">
          <cell r="C108" t="str">
            <v>PROCUREMENT</v>
          </cell>
          <cell r="D108" t="str">
            <v>FINANCING</v>
          </cell>
          <cell r="E108" t="str">
            <v>BPO-INDIAFA</v>
          </cell>
          <cell r="M108" t="str">
            <v>USD</v>
          </cell>
          <cell r="Y108">
            <v>13272.121033355865</v>
          </cell>
          <cell r="Z108">
            <v>0</v>
          </cell>
          <cell r="AA108">
            <v>13272.121033355865</v>
          </cell>
          <cell r="AB108">
            <v>0</v>
          </cell>
          <cell r="AC108">
            <v>0</v>
          </cell>
          <cell r="AD108" t="str">
            <v>Offshore</v>
          </cell>
          <cell r="AE108">
            <v>0</v>
          </cell>
          <cell r="AF108" t="str">
            <v>Internal</v>
          </cell>
        </row>
        <row r="109">
          <cell r="C109" t="str">
            <v>PROCUREMENT</v>
          </cell>
          <cell r="D109" t="str">
            <v>TECHNOLOGY</v>
          </cell>
          <cell r="E109" t="str">
            <v>BPO-INDIAFA</v>
          </cell>
          <cell r="M109" t="str">
            <v>USD</v>
          </cell>
          <cell r="Y109">
            <v>10918.657175146596</v>
          </cell>
          <cell r="Z109">
            <v>0</v>
          </cell>
          <cell r="AA109">
            <v>10918.657175146596</v>
          </cell>
          <cell r="AB109">
            <v>0</v>
          </cell>
          <cell r="AC109">
            <v>0</v>
          </cell>
          <cell r="AD109" t="str">
            <v>Offshore</v>
          </cell>
          <cell r="AE109">
            <v>0</v>
          </cell>
          <cell r="AF109" t="str">
            <v>Internal</v>
          </cell>
        </row>
        <row r="110">
          <cell r="C110" t="str">
            <v>PROCUREMENT</v>
          </cell>
          <cell r="D110" t="str">
            <v>US-TE</v>
          </cell>
          <cell r="E110" t="str">
            <v>BPO-INDIAFA</v>
          </cell>
          <cell r="M110" t="str">
            <v>USD</v>
          </cell>
          <cell r="Y110">
            <v>11218.857927639467</v>
          </cell>
          <cell r="Z110">
            <v>0</v>
          </cell>
          <cell r="AA110">
            <v>11218.857927639467</v>
          </cell>
          <cell r="AB110">
            <v>0</v>
          </cell>
          <cell r="AC110">
            <v>0</v>
          </cell>
          <cell r="AD110" t="str">
            <v>Offshore</v>
          </cell>
          <cell r="AE110">
            <v>0</v>
          </cell>
          <cell r="AF110" t="str">
            <v>Internal</v>
          </cell>
        </row>
        <row r="111">
          <cell r="C111" t="str">
            <v>PROCUREMENT</v>
          </cell>
          <cell r="D111" t="str">
            <v>INDIA-TE</v>
          </cell>
          <cell r="E111" t="str">
            <v>BPO-INDIAFA</v>
          </cell>
          <cell r="M111" t="str">
            <v>USD</v>
          </cell>
          <cell r="Y111">
            <v>10318.255670160854</v>
          </cell>
          <cell r="Z111">
            <v>0</v>
          </cell>
          <cell r="AA111">
            <v>10318.255670160854</v>
          </cell>
          <cell r="AB111">
            <v>0</v>
          </cell>
          <cell r="AC111">
            <v>0</v>
          </cell>
          <cell r="AD111" t="str">
            <v>Offshore</v>
          </cell>
          <cell r="AE111">
            <v>0</v>
          </cell>
          <cell r="AF111" t="str">
            <v>Internal</v>
          </cell>
        </row>
        <row r="112">
          <cell r="C112" t="str">
            <v>PROCUREMENT</v>
          </cell>
          <cell r="D112" t="str">
            <v>FX-HEDGING</v>
          </cell>
          <cell r="E112" t="str">
            <v>BPO-INDIAFA</v>
          </cell>
          <cell r="M112" t="str">
            <v>USD</v>
          </cell>
          <cell r="Y112">
            <v>10918.657175146596</v>
          </cell>
          <cell r="Z112">
            <v>0</v>
          </cell>
          <cell r="AA112">
            <v>10918.657175146596</v>
          </cell>
          <cell r="AB112">
            <v>0</v>
          </cell>
          <cell r="AC112">
            <v>0</v>
          </cell>
          <cell r="AD112" t="str">
            <v>Offshore</v>
          </cell>
          <cell r="AE112">
            <v>0</v>
          </cell>
          <cell r="AF112" t="str">
            <v>Internal</v>
          </cell>
        </row>
        <row r="113">
          <cell r="C113" t="str">
            <v>PROCUREMENT</v>
          </cell>
          <cell r="D113" t="str">
            <v>TS Funding</v>
          </cell>
          <cell r="M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</row>
        <row r="114">
          <cell r="C114" t="str">
            <v>PROCUREMENT</v>
          </cell>
          <cell r="D114" t="str">
            <v>Source 10</v>
          </cell>
          <cell r="E114" t="str">
            <v>BPO-INDIAFA</v>
          </cell>
          <cell r="M114" t="str">
            <v>USD</v>
          </cell>
          <cell r="Y114">
            <v>10918.657175146596</v>
          </cell>
          <cell r="Z114">
            <v>0</v>
          </cell>
          <cell r="AA114">
            <v>10918.657175146596</v>
          </cell>
          <cell r="AB114">
            <v>0</v>
          </cell>
          <cell r="AC114">
            <v>0</v>
          </cell>
          <cell r="AD114" t="str">
            <v>Offshore</v>
          </cell>
          <cell r="AE114">
            <v>0</v>
          </cell>
          <cell r="AF114" t="str">
            <v>Internal</v>
          </cell>
        </row>
        <row r="115">
          <cell r="C115" t="str">
            <v>PROCUREMENT</v>
          </cell>
          <cell r="D115" t="str">
            <v>Source 11</v>
          </cell>
          <cell r="M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</row>
        <row r="116">
          <cell r="C116" t="str">
            <v>PROCUREMENT</v>
          </cell>
          <cell r="D116" t="str">
            <v>Source 12</v>
          </cell>
          <cell r="M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</row>
        <row r="117">
          <cell r="C117" t="str">
            <v>PROCUREMENT</v>
          </cell>
          <cell r="D117" t="str">
            <v>Source 13</v>
          </cell>
          <cell r="E117" t="str">
            <v>BPO-INDIAFA</v>
          </cell>
          <cell r="M117" t="str">
            <v>USD</v>
          </cell>
          <cell r="Y117">
            <v>18580.412997713607</v>
          </cell>
          <cell r="Z117">
            <v>0</v>
          </cell>
          <cell r="AA117">
            <v>18580.412997713607</v>
          </cell>
          <cell r="AB117">
            <v>0</v>
          </cell>
          <cell r="AC117">
            <v>0</v>
          </cell>
          <cell r="AD117" t="str">
            <v>Offshore</v>
          </cell>
          <cell r="AE117">
            <v>0</v>
          </cell>
          <cell r="AF117" t="str">
            <v>Internal</v>
          </cell>
        </row>
        <row r="118">
          <cell r="C118" t="str">
            <v>PROCUREMENT</v>
          </cell>
          <cell r="D118" t="str">
            <v>Source 14</v>
          </cell>
          <cell r="E118" t="str">
            <v>BPO-INDIAFA</v>
          </cell>
          <cell r="M118" t="str">
            <v>USD</v>
          </cell>
          <cell r="Y118">
            <v>13272.121033355865</v>
          </cell>
          <cell r="Z118">
            <v>0</v>
          </cell>
          <cell r="AA118">
            <v>13272.121033355865</v>
          </cell>
          <cell r="AB118">
            <v>0</v>
          </cell>
          <cell r="AC118">
            <v>0</v>
          </cell>
          <cell r="AD118" t="str">
            <v>Offshore</v>
          </cell>
          <cell r="AE118">
            <v>0</v>
          </cell>
          <cell r="AF118" t="str">
            <v>Internal</v>
          </cell>
        </row>
        <row r="119">
          <cell r="C119" t="str">
            <v>PROCUREMENT</v>
          </cell>
          <cell r="D119" t="str">
            <v>Source 15</v>
          </cell>
          <cell r="E119" t="str">
            <v>BPO-INDIAFA</v>
          </cell>
          <cell r="M119" t="str">
            <v>USD</v>
          </cell>
          <cell r="Y119">
            <v>10918.657175146596</v>
          </cell>
          <cell r="Z119">
            <v>0</v>
          </cell>
          <cell r="AA119">
            <v>10918.657175146596</v>
          </cell>
          <cell r="AB119">
            <v>0</v>
          </cell>
          <cell r="AC119">
            <v>0</v>
          </cell>
          <cell r="AD119" t="str">
            <v>Offshore</v>
          </cell>
          <cell r="AE119">
            <v>0</v>
          </cell>
          <cell r="AF119" t="str">
            <v>Internal</v>
          </cell>
        </row>
        <row r="120">
          <cell r="M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</row>
        <row r="121">
          <cell r="C121" t="str">
            <v>RUN</v>
          </cell>
          <cell r="D121" t="str">
            <v>PROCUREMENT</v>
          </cell>
          <cell r="E121" t="str">
            <v>BPO-INDIAFA</v>
          </cell>
          <cell r="M121" t="str">
            <v>USD</v>
          </cell>
          <cell r="Y121">
            <v>18580.412997713607</v>
          </cell>
          <cell r="Z121">
            <v>0</v>
          </cell>
          <cell r="AA121">
            <v>18580.412997713607</v>
          </cell>
          <cell r="AB121">
            <v>0</v>
          </cell>
          <cell r="AC121">
            <v>0</v>
          </cell>
          <cell r="AD121" t="str">
            <v>Offshore</v>
          </cell>
          <cell r="AE121">
            <v>0</v>
          </cell>
          <cell r="AF121" t="str">
            <v>Internal</v>
          </cell>
        </row>
        <row r="122">
          <cell r="C122" t="str">
            <v>RUN</v>
          </cell>
          <cell r="D122" t="str">
            <v>PROCUREMENT</v>
          </cell>
          <cell r="E122" t="str">
            <v>BPO-INDIAFA</v>
          </cell>
          <cell r="M122" t="str">
            <v>USD</v>
          </cell>
          <cell r="Y122">
            <v>10918.657175146596</v>
          </cell>
          <cell r="Z122">
            <v>0</v>
          </cell>
          <cell r="AA122">
            <v>10918.657175146596</v>
          </cell>
          <cell r="AB122">
            <v>0</v>
          </cell>
          <cell r="AC122">
            <v>0</v>
          </cell>
          <cell r="AD122" t="str">
            <v>Offshore</v>
          </cell>
          <cell r="AE122">
            <v>0</v>
          </cell>
          <cell r="AF122" t="str">
            <v>Internal</v>
          </cell>
        </row>
        <row r="123">
          <cell r="C123" t="str">
            <v>FINANCING</v>
          </cell>
          <cell r="D123" t="str">
            <v>PROCUREMENT</v>
          </cell>
          <cell r="E123" t="str">
            <v>BPO-INDIAFA</v>
          </cell>
          <cell r="M123" t="str">
            <v>USD</v>
          </cell>
          <cell r="Y123">
            <v>10918.657175146596</v>
          </cell>
          <cell r="Z123">
            <v>0</v>
          </cell>
          <cell r="AA123">
            <v>10918.657175146596</v>
          </cell>
          <cell r="AB123">
            <v>0</v>
          </cell>
          <cell r="AC123">
            <v>0</v>
          </cell>
          <cell r="AD123" t="str">
            <v>Offshore</v>
          </cell>
          <cell r="AE123">
            <v>0</v>
          </cell>
          <cell r="AF123" t="str">
            <v>Internal</v>
          </cell>
        </row>
        <row r="124">
          <cell r="C124" t="str">
            <v>FINANCING</v>
          </cell>
          <cell r="D124" t="str">
            <v>CG-US</v>
          </cell>
          <cell r="E124" t="str">
            <v>BPO-INDIAFA</v>
          </cell>
          <cell r="M124" t="str">
            <v>USD</v>
          </cell>
          <cell r="Y124">
            <v>10918.657175146596</v>
          </cell>
          <cell r="Z124">
            <v>0</v>
          </cell>
          <cell r="AA124">
            <v>10918.657175146596</v>
          </cell>
          <cell r="AB124">
            <v>0</v>
          </cell>
          <cell r="AC124">
            <v>0</v>
          </cell>
          <cell r="AD124" t="str">
            <v>Offshore</v>
          </cell>
          <cell r="AE124">
            <v>0</v>
          </cell>
          <cell r="AF124" t="str">
            <v>Internal</v>
          </cell>
        </row>
        <row r="125">
          <cell r="C125" t="str">
            <v>FINANCING</v>
          </cell>
          <cell r="D125" t="str">
            <v>SUBCONTRACTOR</v>
          </cell>
          <cell r="E125" t="str">
            <v>BPO-INDIAFA</v>
          </cell>
          <cell r="M125" t="str">
            <v>USD</v>
          </cell>
          <cell r="Y125">
            <v>10918.657175146596</v>
          </cell>
          <cell r="Z125">
            <v>0</v>
          </cell>
          <cell r="AA125">
            <v>10918.657175146596</v>
          </cell>
          <cell r="AB125">
            <v>0</v>
          </cell>
          <cell r="AC125">
            <v>0</v>
          </cell>
          <cell r="AD125" t="str">
            <v>Offshore</v>
          </cell>
          <cell r="AE125">
            <v>0</v>
          </cell>
          <cell r="AF125" t="str">
            <v>Internal</v>
          </cell>
        </row>
        <row r="126">
          <cell r="C126" t="str">
            <v>FINANCING</v>
          </cell>
          <cell r="D126" t="str">
            <v>BPO-INDIAFA</v>
          </cell>
          <cell r="M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</row>
        <row r="127">
          <cell r="C127" t="str">
            <v>FINANCING</v>
          </cell>
          <cell r="D127" t="str">
            <v>FINANCING</v>
          </cell>
          <cell r="M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</row>
        <row r="128">
          <cell r="C128" t="str">
            <v>FINANCING</v>
          </cell>
          <cell r="D128" t="str">
            <v>TECHNOLOGY</v>
          </cell>
          <cell r="M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</row>
        <row r="129">
          <cell r="C129" t="str">
            <v>FINANCING</v>
          </cell>
          <cell r="D129" t="str">
            <v>US-TE</v>
          </cell>
          <cell r="M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</row>
        <row r="130">
          <cell r="C130" t="str">
            <v>FINANCING</v>
          </cell>
          <cell r="D130" t="str">
            <v>INDIA-TE</v>
          </cell>
          <cell r="M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</row>
        <row r="131">
          <cell r="C131" t="str">
            <v>FINANCING</v>
          </cell>
          <cell r="D131" t="str">
            <v>FX-HEDGING</v>
          </cell>
          <cell r="E131" t="str">
            <v>CG-US</v>
          </cell>
          <cell r="M131" t="str">
            <v>USD</v>
          </cell>
          <cell r="Y131">
            <v>165756.30000000002</v>
          </cell>
          <cell r="Z131">
            <v>12220</v>
          </cell>
          <cell r="AA131">
            <v>177976.30000000002</v>
          </cell>
          <cell r="AB131">
            <v>0</v>
          </cell>
          <cell r="AC131">
            <v>0</v>
          </cell>
          <cell r="AD131" t="str">
            <v>Onshore</v>
          </cell>
          <cell r="AE131">
            <v>0</v>
          </cell>
          <cell r="AF131" t="str">
            <v>Internal</v>
          </cell>
        </row>
        <row r="132">
          <cell r="C132" t="str">
            <v>FINANCING</v>
          </cell>
          <cell r="D132" t="str">
            <v>TS Funding</v>
          </cell>
          <cell r="E132" t="str">
            <v>BPO-INDIAFA</v>
          </cell>
          <cell r="M132" t="str">
            <v>USD</v>
          </cell>
          <cell r="Y132">
            <v>27008.836675469112</v>
          </cell>
          <cell r="Z132">
            <v>0</v>
          </cell>
          <cell r="AA132">
            <v>27008.836675469112</v>
          </cell>
          <cell r="AB132">
            <v>0</v>
          </cell>
          <cell r="AC132">
            <v>0</v>
          </cell>
          <cell r="AD132" t="str">
            <v>Offshore</v>
          </cell>
          <cell r="AE132">
            <v>0</v>
          </cell>
          <cell r="AF132" t="str">
            <v>Internal</v>
          </cell>
        </row>
        <row r="133">
          <cell r="C133" t="str">
            <v>FINANCING</v>
          </cell>
          <cell r="D133" t="str">
            <v>Source 10</v>
          </cell>
          <cell r="E133" t="str">
            <v>CG-US</v>
          </cell>
          <cell r="M133" t="str">
            <v>USD</v>
          </cell>
          <cell r="Y133">
            <v>415000</v>
          </cell>
          <cell r="Z133">
            <v>12220</v>
          </cell>
          <cell r="AA133">
            <v>427220</v>
          </cell>
          <cell r="AB133">
            <v>0</v>
          </cell>
          <cell r="AC133">
            <v>0</v>
          </cell>
          <cell r="AD133" t="str">
            <v>Onshore</v>
          </cell>
          <cell r="AE133">
            <v>0</v>
          </cell>
          <cell r="AF133" t="str">
            <v>Internal</v>
          </cell>
        </row>
        <row r="134">
          <cell r="C134" t="str">
            <v>FINANCING</v>
          </cell>
          <cell r="D134" t="str">
            <v>Source 11</v>
          </cell>
          <cell r="M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</row>
        <row r="135">
          <cell r="C135" t="str">
            <v>FINANCING</v>
          </cell>
          <cell r="D135" t="str">
            <v>Source 12</v>
          </cell>
          <cell r="M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</row>
        <row r="136">
          <cell r="C136" t="str">
            <v>FINANCING</v>
          </cell>
          <cell r="D136" t="str">
            <v>Source 13</v>
          </cell>
          <cell r="E136" t="str">
            <v>BPO-INDIAFA</v>
          </cell>
          <cell r="M136" t="str">
            <v>USD</v>
          </cell>
          <cell r="Y136">
            <v>10918.657175146596</v>
          </cell>
          <cell r="Z136">
            <v>0</v>
          </cell>
          <cell r="AA136">
            <v>10918.657175146596</v>
          </cell>
          <cell r="AB136">
            <v>1.5384615384615383</v>
          </cell>
          <cell r="AC136">
            <v>0</v>
          </cell>
          <cell r="AD136" t="str">
            <v>Offshore</v>
          </cell>
          <cell r="AE136">
            <v>0</v>
          </cell>
          <cell r="AF136" t="str">
            <v>Internal</v>
          </cell>
        </row>
        <row r="137">
          <cell r="C137" t="str">
            <v>FINANCING</v>
          </cell>
          <cell r="D137" t="str">
            <v>Source 14</v>
          </cell>
          <cell r="E137" t="str">
            <v>BPO-INDIAFA</v>
          </cell>
          <cell r="M137" t="str">
            <v>USD</v>
          </cell>
          <cell r="Y137">
            <v>10918.657175146596</v>
          </cell>
          <cell r="Z137">
            <v>0</v>
          </cell>
          <cell r="AA137">
            <v>10918.657175146596</v>
          </cell>
          <cell r="AB137">
            <v>1.5384615384615383</v>
          </cell>
          <cell r="AC137">
            <v>0</v>
          </cell>
          <cell r="AD137" t="str">
            <v>Offshore</v>
          </cell>
          <cell r="AE137">
            <v>0</v>
          </cell>
          <cell r="AF137" t="str">
            <v>Internal</v>
          </cell>
        </row>
        <row r="138">
          <cell r="C138" t="str">
            <v>FINANCING</v>
          </cell>
          <cell r="D138" t="str">
            <v>Source 15</v>
          </cell>
          <cell r="M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1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</row>
        <row r="139">
          <cell r="M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1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</row>
        <row r="140">
          <cell r="M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1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</row>
        <row r="141">
          <cell r="M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1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</row>
        <row r="142">
          <cell r="C142" t="str">
            <v>TRANSITION-IT</v>
          </cell>
          <cell r="M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1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</row>
        <row r="143">
          <cell r="C143" t="str">
            <v>TRANSITION-IT</v>
          </cell>
          <cell r="D143" t="str">
            <v>CG-US</v>
          </cell>
          <cell r="M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1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</row>
        <row r="144">
          <cell r="C144" t="str">
            <v>TRANSITION-IT</v>
          </cell>
          <cell r="D144" t="str">
            <v>SUBCONTRACTOR</v>
          </cell>
          <cell r="M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1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</row>
        <row r="145">
          <cell r="C145" t="str">
            <v>TRANSITION-IT</v>
          </cell>
          <cell r="D145" t="str">
            <v>BPO-INDIAFA</v>
          </cell>
          <cell r="M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1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</row>
        <row r="146">
          <cell r="C146" t="str">
            <v>TRANSITION-IT</v>
          </cell>
          <cell r="D146" t="str">
            <v>FINANCING</v>
          </cell>
          <cell r="M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1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</row>
        <row r="147">
          <cell r="C147" t="str">
            <v>TRANSITION-IT</v>
          </cell>
          <cell r="D147" t="str">
            <v>TECHNOLOGY</v>
          </cell>
          <cell r="M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1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</row>
        <row r="148">
          <cell r="C148" t="str">
            <v>TRANSITION-IT</v>
          </cell>
          <cell r="D148" t="str">
            <v>US-TE</v>
          </cell>
          <cell r="M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1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</row>
        <row r="149">
          <cell r="C149" t="str">
            <v>TRANSITION-IT</v>
          </cell>
          <cell r="D149" t="str">
            <v>INDIA-TE</v>
          </cell>
          <cell r="M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1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</row>
        <row r="150">
          <cell r="C150" t="str">
            <v>TRANSITION-IT</v>
          </cell>
          <cell r="D150" t="str">
            <v>FX-HEDGING</v>
          </cell>
          <cell r="M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1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</row>
        <row r="151">
          <cell r="C151" t="str">
            <v>TRANSITION-IT</v>
          </cell>
          <cell r="D151" t="str">
            <v>TS Funding</v>
          </cell>
          <cell r="M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1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</row>
        <row r="152">
          <cell r="C152" t="str">
            <v>TRANSITION-IT</v>
          </cell>
          <cell r="D152" t="str">
            <v>Source 10</v>
          </cell>
          <cell r="M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1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</row>
        <row r="153">
          <cell r="C153" t="str">
            <v>TRANSITION-IT</v>
          </cell>
          <cell r="D153" t="str">
            <v>Source 11</v>
          </cell>
          <cell r="M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1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</row>
        <row r="154">
          <cell r="C154" t="str">
            <v>TRANSITION-IT</v>
          </cell>
          <cell r="D154" t="str">
            <v>Source 12</v>
          </cell>
          <cell r="M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1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</row>
        <row r="155">
          <cell r="C155" t="str">
            <v>TRANSITION-IT</v>
          </cell>
          <cell r="D155" t="str">
            <v>Source 13</v>
          </cell>
          <cell r="M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1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</row>
        <row r="156">
          <cell r="C156" t="str">
            <v>TRANSITION-IT</v>
          </cell>
          <cell r="D156" t="str">
            <v>Source 14</v>
          </cell>
          <cell r="M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1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</row>
        <row r="157">
          <cell r="C157" t="str">
            <v>TRANSITION-IT</v>
          </cell>
          <cell r="D157" t="str">
            <v>Source 15</v>
          </cell>
          <cell r="M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1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</row>
        <row r="158">
          <cell r="M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</row>
        <row r="159">
          <cell r="M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1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</row>
        <row r="160">
          <cell r="M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1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</row>
        <row r="161">
          <cell r="C161" t="str">
            <v>RUN-IT</v>
          </cell>
          <cell r="M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1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</row>
        <row r="162">
          <cell r="C162" t="str">
            <v>RUN-IT</v>
          </cell>
          <cell r="D162" t="str">
            <v>CG-US</v>
          </cell>
          <cell r="M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1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</row>
        <row r="163">
          <cell r="C163" t="str">
            <v>RUN-IT</v>
          </cell>
          <cell r="D163" t="str">
            <v>SUBCONTRACTOR</v>
          </cell>
          <cell r="M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1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</row>
        <row r="164">
          <cell r="C164" t="str">
            <v>RUN-IT</v>
          </cell>
          <cell r="D164" t="str">
            <v>BPO-INDIAFA</v>
          </cell>
          <cell r="M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1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</row>
        <row r="165">
          <cell r="C165" t="str">
            <v>RUN-IT</v>
          </cell>
          <cell r="D165" t="str">
            <v>FINANCING</v>
          </cell>
          <cell r="M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1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</row>
        <row r="166">
          <cell r="C166" t="str">
            <v>RUN-IT</v>
          </cell>
          <cell r="D166" t="str">
            <v>TECHNOLOGY</v>
          </cell>
          <cell r="M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1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</row>
        <row r="167">
          <cell r="C167" t="str">
            <v>RUN-IT</v>
          </cell>
          <cell r="D167" t="str">
            <v>US-TE</v>
          </cell>
          <cell r="M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1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</row>
        <row r="168">
          <cell r="C168" t="str">
            <v>RUN-IT</v>
          </cell>
          <cell r="D168" t="str">
            <v>INDIA-TE</v>
          </cell>
          <cell r="M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1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</row>
        <row r="169">
          <cell r="C169" t="str">
            <v>RUN-IT</v>
          </cell>
          <cell r="D169" t="str">
            <v>FX-HEDGING</v>
          </cell>
          <cell r="M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1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</row>
        <row r="170">
          <cell r="C170" t="str">
            <v>RUN-IT</v>
          </cell>
          <cell r="D170" t="str">
            <v>TS Funding</v>
          </cell>
          <cell r="M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1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</row>
        <row r="171">
          <cell r="C171" t="str">
            <v>RUN-IT</v>
          </cell>
          <cell r="D171" t="str">
            <v>Source 10</v>
          </cell>
          <cell r="M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1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</row>
        <row r="172">
          <cell r="C172" t="str">
            <v>RUN-IT</v>
          </cell>
          <cell r="D172" t="str">
            <v>Source 11</v>
          </cell>
          <cell r="M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1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</row>
        <row r="173">
          <cell r="C173" t="str">
            <v>RUN-IT</v>
          </cell>
          <cell r="D173" t="str">
            <v>Source 12</v>
          </cell>
          <cell r="M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1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</row>
        <row r="174">
          <cell r="C174" t="str">
            <v>RUN-IT</v>
          </cell>
          <cell r="D174" t="str">
            <v>Source 13</v>
          </cell>
          <cell r="M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</row>
        <row r="175">
          <cell r="C175" t="str">
            <v>RUN-IT</v>
          </cell>
          <cell r="D175" t="str">
            <v>Source 14</v>
          </cell>
          <cell r="M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1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</row>
        <row r="176">
          <cell r="C176" t="str">
            <v>RUN-IT</v>
          </cell>
          <cell r="D176" t="str">
            <v>Source 15</v>
          </cell>
          <cell r="M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1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</row>
        <row r="177">
          <cell r="M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1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</row>
        <row r="178">
          <cell r="M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1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</row>
        <row r="179">
          <cell r="M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1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</row>
        <row r="180">
          <cell r="C180" t="str">
            <v>SUPPLYCHAIN</v>
          </cell>
          <cell r="M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</row>
        <row r="181">
          <cell r="C181" t="str">
            <v>SUPPLYCHAIN</v>
          </cell>
          <cell r="D181" t="str">
            <v>CG-US</v>
          </cell>
          <cell r="M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1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</row>
        <row r="182">
          <cell r="C182" t="str">
            <v>SUPPLYCHAIN</v>
          </cell>
          <cell r="D182" t="str">
            <v>SUBCONTRACTOR</v>
          </cell>
          <cell r="M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1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</row>
        <row r="183">
          <cell r="C183" t="str">
            <v>SUPPLYCHAIN</v>
          </cell>
          <cell r="D183" t="str">
            <v>BPO-INDIAFA</v>
          </cell>
          <cell r="M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1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</row>
        <row r="184">
          <cell r="C184" t="str">
            <v>SUPPLYCHAIN</v>
          </cell>
          <cell r="D184" t="str">
            <v>FINANCING</v>
          </cell>
          <cell r="M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1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</row>
        <row r="185">
          <cell r="C185" t="str">
            <v>SUPPLYCHAIN</v>
          </cell>
          <cell r="D185" t="str">
            <v>TECHNOLOGY</v>
          </cell>
          <cell r="M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1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</row>
        <row r="186">
          <cell r="C186" t="str">
            <v>SUPPLYCHAIN</v>
          </cell>
          <cell r="D186" t="str">
            <v>US-TE</v>
          </cell>
          <cell r="M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</row>
        <row r="187">
          <cell r="C187" t="str">
            <v>SUPPLYCHAIN</v>
          </cell>
          <cell r="D187" t="str">
            <v>INDIA-TE</v>
          </cell>
          <cell r="M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1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</row>
        <row r="188">
          <cell r="C188" t="str">
            <v>SUPPLYCHAIN</v>
          </cell>
          <cell r="D188" t="str">
            <v>FX-HEDGING</v>
          </cell>
          <cell r="M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1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</row>
        <row r="189">
          <cell r="C189" t="str">
            <v>SUPPLYCHAIN</v>
          </cell>
          <cell r="D189" t="str">
            <v>TS Funding</v>
          </cell>
          <cell r="M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1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</row>
        <row r="190">
          <cell r="C190" t="str">
            <v>SUPPLYCHAIN</v>
          </cell>
          <cell r="D190" t="str">
            <v>Source 10</v>
          </cell>
          <cell r="M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1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</row>
        <row r="191">
          <cell r="C191" t="str">
            <v>SUPPLYCHAIN</v>
          </cell>
          <cell r="D191" t="str">
            <v>Source 11</v>
          </cell>
          <cell r="M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1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</row>
        <row r="192">
          <cell r="C192" t="str">
            <v>SUPPLYCHAIN</v>
          </cell>
          <cell r="D192" t="str">
            <v>Source 12</v>
          </cell>
          <cell r="M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1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</row>
        <row r="193">
          <cell r="C193" t="str">
            <v>SUPPLYCHAIN</v>
          </cell>
          <cell r="D193" t="str">
            <v>Source 13</v>
          </cell>
          <cell r="M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1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</row>
        <row r="194">
          <cell r="C194" t="str">
            <v>SUPPLYCHAIN</v>
          </cell>
          <cell r="D194" t="str">
            <v>Source 14</v>
          </cell>
          <cell r="M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1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</row>
        <row r="195">
          <cell r="C195" t="str">
            <v>SUPPLYCHAIN</v>
          </cell>
          <cell r="D195" t="str">
            <v>Source 15</v>
          </cell>
          <cell r="M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1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</row>
        <row r="196">
          <cell r="M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1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</row>
        <row r="197">
          <cell r="M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1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</row>
        <row r="198">
          <cell r="M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1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</row>
        <row r="199">
          <cell r="C199" t="str">
            <v>FX-HEDGING</v>
          </cell>
          <cell r="M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1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</row>
        <row r="200">
          <cell r="C200" t="str">
            <v>FX-HEDGING</v>
          </cell>
          <cell r="D200" t="str">
            <v>CG-US</v>
          </cell>
          <cell r="M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</row>
        <row r="201">
          <cell r="C201" t="str">
            <v>FX-HEDGING</v>
          </cell>
          <cell r="D201" t="str">
            <v>SUBCONTRACTOR</v>
          </cell>
          <cell r="M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1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</row>
        <row r="202">
          <cell r="C202" t="str">
            <v>FX-HEDGING</v>
          </cell>
          <cell r="D202" t="str">
            <v>BPO-INDIAFA</v>
          </cell>
          <cell r="M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</row>
        <row r="203">
          <cell r="C203" t="str">
            <v>FX-HEDGING</v>
          </cell>
          <cell r="D203" t="str">
            <v>FINANCING</v>
          </cell>
          <cell r="M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1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</row>
        <row r="204">
          <cell r="C204" t="str">
            <v>FX-HEDGING</v>
          </cell>
          <cell r="D204" t="str">
            <v>TECHNOLOGY</v>
          </cell>
          <cell r="M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1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</row>
      </sheetData>
      <sheetData sheetId="33">
        <row r="9">
          <cell r="K9">
            <v>0</v>
          </cell>
        </row>
        <row r="10">
          <cell r="C10" t="str">
            <v>CROSSFUNCTIONAL</v>
          </cell>
          <cell r="D10" t="str">
            <v>CG-US</v>
          </cell>
          <cell r="F10">
            <v>12220</v>
          </cell>
        </row>
        <row r="11">
          <cell r="C11" t="str">
            <v>CROSSFUNCTIONAL</v>
          </cell>
          <cell r="D11" t="str">
            <v>SUBCONTRACTOR</v>
          </cell>
          <cell r="F11">
            <v>0</v>
          </cell>
        </row>
        <row r="12">
          <cell r="C12" t="str">
            <v>CROSSFUNCTIONAL</v>
          </cell>
          <cell r="D12" t="str">
            <v>BPO-INDIAFA</v>
          </cell>
          <cell r="F12">
            <v>0</v>
          </cell>
        </row>
        <row r="13">
          <cell r="C13" t="str">
            <v>CROSSFUNCTIONAL</v>
          </cell>
          <cell r="D13" t="str">
            <v>FINANCING</v>
          </cell>
          <cell r="F13">
            <v>0</v>
          </cell>
        </row>
        <row r="14">
          <cell r="C14" t="str">
            <v>TRANSITION</v>
          </cell>
          <cell r="D14" t="str">
            <v>CROSSFUNCTIONAL</v>
          </cell>
          <cell r="F14">
            <v>0</v>
          </cell>
        </row>
        <row r="15">
          <cell r="C15" t="str">
            <v>TRANSITION</v>
          </cell>
          <cell r="D15" t="str">
            <v>CROSSFUNCTIONAL</v>
          </cell>
          <cell r="F15">
            <v>0</v>
          </cell>
        </row>
        <row r="16">
          <cell r="C16" t="str">
            <v>TRANSITION</v>
          </cell>
          <cell r="D16" t="str">
            <v>CROSSFUNCTIONAL</v>
          </cell>
          <cell r="F16">
            <v>0</v>
          </cell>
        </row>
        <row r="17">
          <cell r="C17" t="str">
            <v>TRANSITION</v>
          </cell>
          <cell r="D17" t="str">
            <v>CROSSFUNCTIONAL</v>
          </cell>
          <cell r="F17">
            <v>0</v>
          </cell>
        </row>
        <row r="18">
          <cell r="C18" t="str">
            <v>TRANSITION</v>
          </cell>
          <cell r="D18" t="str">
            <v>CROSSFUNCTIONAL</v>
          </cell>
          <cell r="F18">
            <v>0</v>
          </cell>
        </row>
        <row r="19">
          <cell r="C19" t="str">
            <v>TRANSITION</v>
          </cell>
          <cell r="D19" t="str">
            <v>CROSSFUNCTIONAL</v>
          </cell>
          <cell r="F19">
            <v>0</v>
          </cell>
        </row>
        <row r="20">
          <cell r="C20" t="str">
            <v>TRANSITION</v>
          </cell>
          <cell r="D20" t="str">
            <v>PROCUREMENT</v>
          </cell>
          <cell r="F20">
            <v>0</v>
          </cell>
        </row>
        <row r="21">
          <cell r="C21" t="str">
            <v>TRANSITION</v>
          </cell>
          <cell r="D21" t="str">
            <v>CROSSFUNCTIONAL</v>
          </cell>
          <cell r="F21">
            <v>0</v>
          </cell>
        </row>
        <row r="22">
          <cell r="C22" t="str">
            <v>RUN</v>
          </cell>
          <cell r="D22" t="str">
            <v>PROCUREMENT</v>
          </cell>
          <cell r="F22">
            <v>0</v>
          </cell>
        </row>
        <row r="23">
          <cell r="C23" t="str">
            <v>TRANSITION</v>
          </cell>
          <cell r="D23" t="str">
            <v>PROCUREMENT</v>
          </cell>
          <cell r="F23">
            <v>0</v>
          </cell>
        </row>
        <row r="24">
          <cell r="C24" t="str">
            <v>TRANSITION</v>
          </cell>
          <cell r="D24" t="str">
            <v>PROCUREMENT</v>
          </cell>
          <cell r="F24">
            <v>0</v>
          </cell>
        </row>
        <row r="27">
          <cell r="C27" t="str">
            <v>TRANSITION</v>
          </cell>
          <cell r="D27" t="str">
            <v>CROSSFUNCTIONAL</v>
          </cell>
        </row>
        <row r="28">
          <cell r="C28" t="str">
            <v>TRANSITION</v>
          </cell>
          <cell r="D28" t="str">
            <v>OTC-OTC</v>
          </cell>
        </row>
        <row r="29">
          <cell r="C29" t="str">
            <v>TRANSITION</v>
          </cell>
          <cell r="D29" t="str">
            <v>P2P-AP</v>
          </cell>
          <cell r="F29">
            <v>12220</v>
          </cell>
        </row>
        <row r="30">
          <cell r="C30" t="str">
            <v>TRANSITION</v>
          </cell>
          <cell r="D30" t="str">
            <v>RTR-GL</v>
          </cell>
          <cell r="F30">
            <v>0</v>
          </cell>
        </row>
        <row r="31">
          <cell r="C31" t="str">
            <v>OTC-OTC</v>
          </cell>
          <cell r="D31" t="str">
            <v>BPO-INDIAFA</v>
          </cell>
          <cell r="F31">
            <v>0</v>
          </cell>
        </row>
        <row r="32">
          <cell r="C32" t="str">
            <v>OTC-OTC</v>
          </cell>
          <cell r="D32" t="str">
            <v>FINANCING</v>
          </cell>
          <cell r="F32">
            <v>0</v>
          </cell>
        </row>
        <row r="33">
          <cell r="C33" t="str">
            <v>OTC-OTC</v>
          </cell>
          <cell r="D33" t="str">
            <v>TECHNOLOGY</v>
          </cell>
          <cell r="F33">
            <v>0</v>
          </cell>
        </row>
        <row r="34">
          <cell r="C34" t="str">
            <v>TRANSITION</v>
          </cell>
          <cell r="D34" t="str">
            <v>TRANSITION-IT</v>
          </cell>
          <cell r="F34">
            <v>0</v>
          </cell>
        </row>
        <row r="35">
          <cell r="C35" t="str">
            <v>TRANSITION</v>
          </cell>
          <cell r="D35" t="str">
            <v>TRANSITION-IT</v>
          </cell>
          <cell r="F35">
            <v>0</v>
          </cell>
        </row>
        <row r="36">
          <cell r="C36" t="str">
            <v>TRANSITION</v>
          </cell>
          <cell r="D36" t="str">
            <v>TRANSITION-IT</v>
          </cell>
          <cell r="F36">
            <v>0</v>
          </cell>
        </row>
        <row r="37">
          <cell r="C37" t="str">
            <v>TRANSITION</v>
          </cell>
          <cell r="D37" t="str">
            <v>TRANSITION-IT</v>
          </cell>
          <cell r="F37">
            <v>0</v>
          </cell>
        </row>
        <row r="38">
          <cell r="C38" t="str">
            <v>TRANSITION</v>
          </cell>
          <cell r="D38" t="str">
            <v>TRANSITION-IT</v>
          </cell>
          <cell r="F38">
            <v>0</v>
          </cell>
        </row>
        <row r="39">
          <cell r="C39" t="str">
            <v>TRANSITION</v>
          </cell>
          <cell r="D39" t="str">
            <v>TRANSITION-IT</v>
          </cell>
          <cell r="F39">
            <v>0</v>
          </cell>
        </row>
        <row r="40">
          <cell r="C40" t="str">
            <v>TRANSITION</v>
          </cell>
          <cell r="D40" t="str">
            <v>TRANSITION-IT</v>
          </cell>
          <cell r="F40">
            <v>0</v>
          </cell>
        </row>
        <row r="41">
          <cell r="C41" t="str">
            <v>TRANSITION</v>
          </cell>
          <cell r="D41" t="str">
            <v>TRANSITION-IT</v>
          </cell>
          <cell r="F41">
            <v>0</v>
          </cell>
        </row>
        <row r="42">
          <cell r="C42" t="str">
            <v>TRANSITION</v>
          </cell>
          <cell r="D42" t="str">
            <v>TRANSITION-IT</v>
          </cell>
          <cell r="F42">
            <v>0</v>
          </cell>
        </row>
        <row r="43">
          <cell r="C43" t="str">
            <v>OTC-OTC</v>
          </cell>
          <cell r="D43" t="str">
            <v>Source 15</v>
          </cell>
          <cell r="F43">
            <v>0</v>
          </cell>
        </row>
        <row r="44">
          <cell r="C44" t="str">
            <v>TRANSITION</v>
          </cell>
          <cell r="D44" t="str">
            <v>TRANSITION-IT</v>
          </cell>
        </row>
        <row r="45">
          <cell r="C45" t="str">
            <v>TRANSITION</v>
          </cell>
          <cell r="D45" t="str">
            <v>TRANSITION-IT</v>
          </cell>
        </row>
        <row r="46">
          <cell r="C46" t="str">
            <v>TRANSITION</v>
          </cell>
          <cell r="D46" t="str">
            <v>TRANSITION-IT</v>
          </cell>
        </row>
        <row r="47">
          <cell r="C47" t="str">
            <v>TRANSITION</v>
          </cell>
          <cell r="D47" t="str">
            <v>TRANSITION-IT</v>
          </cell>
        </row>
        <row r="48">
          <cell r="C48" t="str">
            <v>TRANSITION</v>
          </cell>
          <cell r="D48" t="str">
            <v>TRANSITION-IT</v>
          </cell>
          <cell r="F48">
            <v>12220</v>
          </cell>
        </row>
        <row r="49">
          <cell r="C49" t="str">
            <v>P2P-AP</v>
          </cell>
          <cell r="D49" t="str">
            <v>SUBCONTRACTOR</v>
          </cell>
          <cell r="F49">
            <v>0</v>
          </cell>
        </row>
        <row r="50">
          <cell r="C50" t="str">
            <v>TRANSITION</v>
          </cell>
          <cell r="D50" t="str">
            <v>TRANSITION-IT</v>
          </cell>
          <cell r="F50">
            <v>0</v>
          </cell>
        </row>
        <row r="51">
          <cell r="C51" t="str">
            <v>P2P-AP</v>
          </cell>
          <cell r="D51" t="str">
            <v>FINANCING</v>
          </cell>
          <cell r="F51">
            <v>0</v>
          </cell>
        </row>
        <row r="52">
          <cell r="C52" t="str">
            <v>TRANSITION</v>
          </cell>
          <cell r="D52" t="str">
            <v>TRANSITION-IT</v>
          </cell>
          <cell r="F52">
            <v>0</v>
          </cell>
        </row>
        <row r="53">
          <cell r="C53" t="str">
            <v>TRANSITION</v>
          </cell>
          <cell r="D53" t="str">
            <v>TRANSITION-IT</v>
          </cell>
          <cell r="F53">
            <v>0</v>
          </cell>
        </row>
        <row r="54">
          <cell r="C54" t="str">
            <v>P2P-AP</v>
          </cell>
          <cell r="D54" t="str">
            <v>INDIA-TE</v>
          </cell>
          <cell r="F54">
            <v>0</v>
          </cell>
        </row>
        <row r="55">
          <cell r="C55" t="str">
            <v>P2P-AP</v>
          </cell>
          <cell r="D55" t="str">
            <v>FX-HEDGING</v>
          </cell>
          <cell r="F55">
            <v>0</v>
          </cell>
        </row>
        <row r="56">
          <cell r="C56" t="str">
            <v>P2P-AP</v>
          </cell>
          <cell r="D56" t="str">
            <v>TS Funding</v>
          </cell>
          <cell r="F56">
            <v>0</v>
          </cell>
        </row>
        <row r="57">
          <cell r="C57" t="str">
            <v>P2P-AP</v>
          </cell>
          <cell r="D57" t="str">
            <v>Source 10</v>
          </cell>
          <cell r="F57">
            <v>0</v>
          </cell>
        </row>
        <row r="58">
          <cell r="C58" t="str">
            <v>P2P-AP</v>
          </cell>
          <cell r="D58" t="str">
            <v>Source 11</v>
          </cell>
          <cell r="F58">
            <v>0</v>
          </cell>
        </row>
        <row r="59">
          <cell r="C59" t="str">
            <v>P2P-AP</v>
          </cell>
          <cell r="D59" t="str">
            <v>Source 12</v>
          </cell>
          <cell r="F59">
            <v>0</v>
          </cell>
        </row>
        <row r="60">
          <cell r="C60" t="str">
            <v>P2P-AP</v>
          </cell>
          <cell r="D60" t="str">
            <v>Source 13</v>
          </cell>
          <cell r="F60">
            <v>0</v>
          </cell>
        </row>
        <row r="61">
          <cell r="C61" t="str">
            <v>RUN</v>
          </cell>
          <cell r="D61" t="str">
            <v>CROSSFUNCTIONAL</v>
          </cell>
          <cell r="F61">
            <v>0</v>
          </cell>
        </row>
        <row r="62">
          <cell r="C62" t="str">
            <v>P2P-AP</v>
          </cell>
          <cell r="D62" t="str">
            <v>Source 15</v>
          </cell>
          <cell r="F62">
            <v>0</v>
          </cell>
        </row>
        <row r="63">
          <cell r="C63" t="str">
            <v>RUN</v>
          </cell>
          <cell r="D63" t="str">
            <v>PROCUREMENT</v>
          </cell>
        </row>
        <row r="65">
          <cell r="C65" t="str">
            <v>RUN</v>
          </cell>
          <cell r="D65" t="str">
            <v>PROCUREMENT</v>
          </cell>
        </row>
        <row r="66">
          <cell r="C66" t="str">
            <v>RTR-GL</v>
          </cell>
        </row>
        <row r="67">
          <cell r="C67" t="str">
            <v>RTR-GL</v>
          </cell>
          <cell r="D67" t="str">
            <v>CG-US</v>
          </cell>
          <cell r="F67">
            <v>12220</v>
          </cell>
        </row>
        <row r="68">
          <cell r="C68" t="str">
            <v>RTR-GL</v>
          </cell>
          <cell r="D68" t="str">
            <v>SUBCONTRACTOR</v>
          </cell>
          <cell r="F68">
            <v>0</v>
          </cell>
        </row>
        <row r="69">
          <cell r="C69" t="str">
            <v>RTR-GL</v>
          </cell>
          <cell r="D69" t="str">
            <v>BPO-INDIAFA</v>
          </cell>
          <cell r="F69">
            <v>0</v>
          </cell>
        </row>
        <row r="70">
          <cell r="C70" t="str">
            <v>RTR-GL</v>
          </cell>
          <cell r="D70" t="str">
            <v>FINANCING</v>
          </cell>
          <cell r="F70">
            <v>0</v>
          </cell>
        </row>
        <row r="71">
          <cell r="C71" t="str">
            <v>RTR-GL</v>
          </cell>
          <cell r="D71" t="str">
            <v>TECHNOLOGY</v>
          </cell>
          <cell r="F71">
            <v>0</v>
          </cell>
        </row>
        <row r="72">
          <cell r="C72" t="str">
            <v>RUN</v>
          </cell>
          <cell r="D72" t="str">
            <v>PROGRAMMGMT</v>
          </cell>
          <cell r="F72">
            <v>0</v>
          </cell>
        </row>
        <row r="73">
          <cell r="C73" t="str">
            <v>RUN</v>
          </cell>
          <cell r="D73" t="str">
            <v>PROGRAMMGMT</v>
          </cell>
          <cell r="F73">
            <v>0</v>
          </cell>
        </row>
        <row r="74">
          <cell r="C74" t="str">
            <v>RTR-GL</v>
          </cell>
          <cell r="D74" t="str">
            <v>FX-HEDGING</v>
          </cell>
          <cell r="F74">
            <v>0</v>
          </cell>
        </row>
        <row r="75">
          <cell r="C75" t="str">
            <v>RTR-GL</v>
          </cell>
          <cell r="D75" t="str">
            <v>TS Funding</v>
          </cell>
          <cell r="F75">
            <v>0</v>
          </cell>
        </row>
        <row r="76">
          <cell r="C76" t="str">
            <v>RTR-GL</v>
          </cell>
          <cell r="D76" t="str">
            <v>Source 10</v>
          </cell>
          <cell r="F76">
            <v>0</v>
          </cell>
        </row>
        <row r="77">
          <cell r="C77" t="str">
            <v>RTR-GL</v>
          </cell>
          <cell r="D77" t="str">
            <v>Source 11</v>
          </cell>
          <cell r="F77">
            <v>0</v>
          </cell>
        </row>
        <row r="78">
          <cell r="C78" t="str">
            <v>RTR-GL</v>
          </cell>
          <cell r="D78" t="str">
            <v>Source 12</v>
          </cell>
          <cell r="F78">
            <v>0</v>
          </cell>
        </row>
        <row r="79">
          <cell r="C79" t="str">
            <v>RTR-GL</v>
          </cell>
          <cell r="D79" t="str">
            <v>Source 13</v>
          </cell>
          <cell r="F79">
            <v>0</v>
          </cell>
        </row>
        <row r="80">
          <cell r="C80" t="str">
            <v>RTR-GL</v>
          </cell>
          <cell r="D80" t="str">
            <v>Source 14</v>
          </cell>
          <cell r="F80">
            <v>0</v>
          </cell>
        </row>
        <row r="81">
          <cell r="C81" t="str">
            <v>RUN</v>
          </cell>
          <cell r="D81" t="str">
            <v>RUN-IT</v>
          </cell>
          <cell r="F81">
            <v>0</v>
          </cell>
        </row>
        <row r="82">
          <cell r="C82" t="str">
            <v>RUN</v>
          </cell>
          <cell r="D82" t="str">
            <v>RUN-IT</v>
          </cell>
        </row>
        <row r="83">
          <cell r="C83" t="str">
            <v>RUN</v>
          </cell>
          <cell r="D83" t="str">
            <v>RUN-IT</v>
          </cell>
        </row>
        <row r="84">
          <cell r="C84" t="str">
            <v>RUN</v>
          </cell>
          <cell r="D84" t="str">
            <v>RUN-IT</v>
          </cell>
        </row>
        <row r="85">
          <cell r="C85" t="str">
            <v>RUN</v>
          </cell>
          <cell r="D85" t="str">
            <v>RUN-IT</v>
          </cell>
        </row>
        <row r="86">
          <cell r="C86" t="str">
            <v>RUN</v>
          </cell>
          <cell r="D86" t="str">
            <v>RUN-IT</v>
          </cell>
          <cell r="F86">
            <v>12220</v>
          </cell>
        </row>
        <row r="87">
          <cell r="C87" t="str">
            <v>PROGRAMMGMT</v>
          </cell>
          <cell r="D87" t="str">
            <v>SUBCONTRACTOR</v>
          </cell>
          <cell r="F87">
            <v>0</v>
          </cell>
        </row>
        <row r="88">
          <cell r="C88" t="str">
            <v>PROGRAMMGMT</v>
          </cell>
          <cell r="D88" t="str">
            <v>BPO-INDIAFA</v>
          </cell>
          <cell r="F88">
            <v>0</v>
          </cell>
        </row>
        <row r="89">
          <cell r="C89" t="str">
            <v>RUN</v>
          </cell>
          <cell r="D89" t="str">
            <v>RUN-IT</v>
          </cell>
          <cell r="F89">
            <v>0</v>
          </cell>
        </row>
        <row r="90">
          <cell r="C90" t="str">
            <v>RUN</v>
          </cell>
          <cell r="D90" t="str">
            <v>RUN-IT</v>
          </cell>
          <cell r="F90">
            <v>0</v>
          </cell>
        </row>
        <row r="91">
          <cell r="C91" t="str">
            <v>RUN</v>
          </cell>
          <cell r="D91" t="str">
            <v>P2P-AP</v>
          </cell>
          <cell r="F91">
            <v>0</v>
          </cell>
        </row>
        <row r="92">
          <cell r="C92" t="str">
            <v>RUN</v>
          </cell>
          <cell r="D92" t="str">
            <v>P2P-AP</v>
          </cell>
          <cell r="F92">
            <v>0</v>
          </cell>
        </row>
        <row r="93">
          <cell r="C93" t="str">
            <v>RUN</v>
          </cell>
          <cell r="D93" t="str">
            <v>P2P-AP</v>
          </cell>
          <cell r="F93">
            <v>0</v>
          </cell>
        </row>
        <row r="94">
          <cell r="C94" t="str">
            <v>PROGRAMMGMT</v>
          </cell>
          <cell r="D94" t="str">
            <v>TS Funding</v>
          </cell>
          <cell r="F94">
            <v>0</v>
          </cell>
        </row>
        <row r="95">
          <cell r="C95" t="str">
            <v>PROGRAMMGMT</v>
          </cell>
          <cell r="D95" t="str">
            <v>Source 10</v>
          </cell>
          <cell r="F95">
            <v>0</v>
          </cell>
        </row>
        <row r="96">
          <cell r="C96" t="str">
            <v>PROGRAMMGMT</v>
          </cell>
          <cell r="D96" t="str">
            <v>Source 11</v>
          </cell>
          <cell r="F96">
            <v>0</v>
          </cell>
        </row>
        <row r="97">
          <cell r="C97" t="str">
            <v>PROGRAMMGMT</v>
          </cell>
          <cell r="D97" t="str">
            <v>Source 12</v>
          </cell>
          <cell r="F97">
            <v>0</v>
          </cell>
        </row>
        <row r="98">
          <cell r="C98" t="str">
            <v>PROGRAMMGMT</v>
          </cell>
          <cell r="D98" t="str">
            <v>Source 13</v>
          </cell>
          <cell r="F98">
            <v>0</v>
          </cell>
        </row>
        <row r="99">
          <cell r="C99" t="str">
            <v>PROGRAMMGMT</v>
          </cell>
          <cell r="D99" t="str">
            <v>Source 14</v>
          </cell>
          <cell r="F99">
            <v>0</v>
          </cell>
        </row>
        <row r="100">
          <cell r="C100" t="str">
            <v>PROGRAMMGMT</v>
          </cell>
          <cell r="D100" t="str">
            <v>Source 15</v>
          </cell>
          <cell r="F100">
            <v>0</v>
          </cell>
        </row>
        <row r="102">
          <cell r="C102" t="str">
            <v>RUN</v>
          </cell>
          <cell r="D102" t="str">
            <v>FX-HEDGING</v>
          </cell>
        </row>
        <row r="103">
          <cell r="C103" t="str">
            <v>RUN</v>
          </cell>
          <cell r="D103" t="str">
            <v>FX-HEDGING</v>
          </cell>
        </row>
        <row r="104">
          <cell r="C104" t="str">
            <v>PROCUREMENT</v>
          </cell>
        </row>
        <row r="105">
          <cell r="C105" t="str">
            <v>PROCUREMENT</v>
          </cell>
          <cell r="D105" t="str">
            <v>CG-US</v>
          </cell>
          <cell r="F105">
            <v>12220</v>
          </cell>
        </row>
        <row r="106">
          <cell r="C106" t="str">
            <v>PROCUREMENT</v>
          </cell>
          <cell r="D106" t="str">
            <v>SUBCONTRACTOR</v>
          </cell>
          <cell r="F106">
            <v>0</v>
          </cell>
        </row>
        <row r="107">
          <cell r="C107" t="str">
            <v>RUN</v>
          </cell>
          <cell r="D107" t="str">
            <v>MSA Price</v>
          </cell>
          <cell r="F107">
            <v>0</v>
          </cell>
        </row>
        <row r="108">
          <cell r="C108" t="str">
            <v>PROCUREMENT</v>
          </cell>
          <cell r="D108" t="str">
            <v>FINANCING</v>
          </cell>
          <cell r="F108">
            <v>0</v>
          </cell>
        </row>
        <row r="109">
          <cell r="C109" t="str">
            <v>PROCUREMENT</v>
          </cell>
          <cell r="D109" t="str">
            <v>TECHNOLOGY</v>
          </cell>
          <cell r="F109">
            <v>0</v>
          </cell>
        </row>
        <row r="110">
          <cell r="C110" t="str">
            <v>PROCUREMENT</v>
          </cell>
          <cell r="D110" t="str">
            <v>US-TE</v>
          </cell>
          <cell r="F110">
            <v>0</v>
          </cell>
        </row>
        <row r="111">
          <cell r="C111" t="str">
            <v>PROCUREMENT</v>
          </cell>
          <cell r="D111" t="str">
            <v>INDIA-TE</v>
          </cell>
          <cell r="F111">
            <v>0</v>
          </cell>
        </row>
        <row r="112">
          <cell r="C112" t="str">
            <v>PROCUREMENT</v>
          </cell>
          <cell r="D112" t="str">
            <v>FX-HEDGING</v>
          </cell>
          <cell r="F112">
            <v>0</v>
          </cell>
        </row>
        <row r="113">
          <cell r="C113" t="str">
            <v>PROCUREMENT</v>
          </cell>
          <cell r="D113" t="str">
            <v>TS Funding</v>
          </cell>
          <cell r="F113">
            <v>0</v>
          </cell>
        </row>
        <row r="114">
          <cell r="C114" t="str">
            <v>PROCUREMENT</v>
          </cell>
          <cell r="D114" t="str">
            <v>Source 10</v>
          </cell>
          <cell r="F114">
            <v>0</v>
          </cell>
        </row>
        <row r="115">
          <cell r="C115" t="str">
            <v>PROCUREMENT</v>
          </cell>
          <cell r="D115" t="str">
            <v>Source 11</v>
          </cell>
          <cell r="F115">
            <v>0</v>
          </cell>
        </row>
        <row r="116">
          <cell r="C116" t="str">
            <v>PROCUREMENT</v>
          </cell>
          <cell r="D116" t="str">
            <v>Source 12</v>
          </cell>
          <cell r="F116">
            <v>0</v>
          </cell>
        </row>
        <row r="117">
          <cell r="C117" t="str">
            <v>PROCUREMENT</v>
          </cell>
          <cell r="D117" t="str">
            <v>Source 13</v>
          </cell>
          <cell r="F117">
            <v>0</v>
          </cell>
        </row>
        <row r="118">
          <cell r="C118" t="str">
            <v>PROCUREMENT</v>
          </cell>
          <cell r="D118" t="str">
            <v>Source 14</v>
          </cell>
          <cell r="F118">
            <v>0</v>
          </cell>
        </row>
        <row r="119">
          <cell r="C119" t="str">
            <v>PROCUREMENT</v>
          </cell>
          <cell r="D119" t="str">
            <v>Source 15</v>
          </cell>
          <cell r="F119">
            <v>0</v>
          </cell>
        </row>
        <row r="123">
          <cell r="C123" t="str">
            <v>FINANCING</v>
          </cell>
        </row>
        <row r="124">
          <cell r="C124" t="str">
            <v>FINANCING</v>
          </cell>
          <cell r="D124" t="str">
            <v>CG-US</v>
          </cell>
          <cell r="F124">
            <v>12220</v>
          </cell>
        </row>
        <row r="125">
          <cell r="C125" t="str">
            <v>FINANCING</v>
          </cell>
          <cell r="D125" t="str">
            <v>SUBCONTRACTOR</v>
          </cell>
          <cell r="F125">
            <v>0</v>
          </cell>
        </row>
        <row r="126">
          <cell r="C126" t="str">
            <v>FINANCING</v>
          </cell>
          <cell r="D126" t="str">
            <v>BPO-INDIAFA</v>
          </cell>
          <cell r="F126">
            <v>0</v>
          </cell>
        </row>
        <row r="127">
          <cell r="C127" t="str">
            <v>FINANCING</v>
          </cell>
          <cell r="D127" t="str">
            <v>FINANCING</v>
          </cell>
          <cell r="F127">
            <v>0</v>
          </cell>
        </row>
        <row r="128">
          <cell r="C128" t="str">
            <v>FINANCING</v>
          </cell>
          <cell r="D128" t="str">
            <v>TECHNOLOGY</v>
          </cell>
          <cell r="F128">
            <v>0</v>
          </cell>
        </row>
        <row r="129">
          <cell r="C129" t="str">
            <v>FINANCING</v>
          </cell>
          <cell r="D129" t="str">
            <v>US-TE</v>
          </cell>
          <cell r="F129">
            <v>0</v>
          </cell>
        </row>
        <row r="130">
          <cell r="C130" t="str">
            <v>FINANCING</v>
          </cell>
          <cell r="D130" t="str">
            <v>INDIA-TE</v>
          </cell>
          <cell r="F130">
            <v>0</v>
          </cell>
        </row>
        <row r="131">
          <cell r="C131" t="str">
            <v>FINANCING</v>
          </cell>
          <cell r="D131" t="str">
            <v>FX-HEDGING</v>
          </cell>
          <cell r="F131">
            <v>0</v>
          </cell>
        </row>
        <row r="132">
          <cell r="C132" t="str">
            <v>FINANCING</v>
          </cell>
          <cell r="D132" t="str">
            <v>TS Funding</v>
          </cell>
          <cell r="F132">
            <v>0</v>
          </cell>
        </row>
        <row r="133">
          <cell r="C133" t="str">
            <v>FINANCING</v>
          </cell>
          <cell r="D133" t="str">
            <v>Source 10</v>
          </cell>
          <cell r="F133">
            <v>0</v>
          </cell>
        </row>
        <row r="134">
          <cell r="C134" t="str">
            <v>FINANCING</v>
          </cell>
          <cell r="D134" t="str">
            <v>Source 11</v>
          </cell>
          <cell r="F134">
            <v>0</v>
          </cell>
        </row>
        <row r="135">
          <cell r="C135" t="str">
            <v>FINANCING</v>
          </cell>
          <cell r="D135" t="str">
            <v>Source 12</v>
          </cell>
          <cell r="F135">
            <v>0</v>
          </cell>
        </row>
        <row r="136">
          <cell r="C136" t="str">
            <v>FINANCING</v>
          </cell>
          <cell r="D136" t="str">
            <v>Source 13</v>
          </cell>
          <cell r="F136">
            <v>0</v>
          </cell>
        </row>
        <row r="137">
          <cell r="C137" t="str">
            <v>FINANCING</v>
          </cell>
          <cell r="D137" t="str">
            <v>Source 14</v>
          </cell>
          <cell r="F137">
            <v>0</v>
          </cell>
        </row>
        <row r="138">
          <cell r="C138" t="str">
            <v>FINANCING</v>
          </cell>
          <cell r="D138" t="str">
            <v>Source 15</v>
          </cell>
          <cell r="F138">
            <v>0</v>
          </cell>
        </row>
        <row r="142">
          <cell r="C142" t="str">
            <v>TRANSITION-IT</v>
          </cell>
        </row>
        <row r="143">
          <cell r="C143" t="str">
            <v>TRANSITION-IT</v>
          </cell>
          <cell r="D143" t="str">
            <v>CG-US</v>
          </cell>
          <cell r="F143">
            <v>12220</v>
          </cell>
        </row>
        <row r="144">
          <cell r="C144" t="str">
            <v>TRANSITION-IT</v>
          </cell>
          <cell r="D144" t="str">
            <v>SUBCONTRACTOR</v>
          </cell>
          <cell r="F144">
            <v>0</v>
          </cell>
        </row>
        <row r="145">
          <cell r="C145" t="str">
            <v>TRANSITION-IT</v>
          </cell>
          <cell r="D145" t="str">
            <v>BPO-INDIAFA</v>
          </cell>
          <cell r="F145">
            <v>0</v>
          </cell>
        </row>
        <row r="146">
          <cell r="C146" t="str">
            <v>TRANSITION-IT</v>
          </cell>
          <cell r="D146" t="str">
            <v>FINANCING</v>
          </cell>
          <cell r="F146">
            <v>0</v>
          </cell>
        </row>
        <row r="147">
          <cell r="C147" t="str">
            <v>TRANSITION-IT</v>
          </cell>
          <cell r="D147" t="str">
            <v>TECHNOLOGY</v>
          </cell>
          <cell r="F147">
            <v>0</v>
          </cell>
        </row>
        <row r="148">
          <cell r="C148" t="str">
            <v>TRANSITION-IT</v>
          </cell>
          <cell r="D148" t="str">
            <v>US-TE</v>
          </cell>
          <cell r="F148">
            <v>0</v>
          </cell>
        </row>
        <row r="149">
          <cell r="C149" t="str">
            <v>TRANSITION-IT</v>
          </cell>
          <cell r="D149" t="str">
            <v>INDIA-TE</v>
          </cell>
          <cell r="F149">
            <v>0</v>
          </cell>
        </row>
        <row r="150">
          <cell r="C150" t="str">
            <v>TRANSITION-IT</v>
          </cell>
          <cell r="D150" t="str">
            <v>FX-HEDGING</v>
          </cell>
          <cell r="F150">
            <v>0</v>
          </cell>
        </row>
        <row r="151">
          <cell r="C151" t="str">
            <v>TRANSITION-IT</v>
          </cell>
          <cell r="D151" t="str">
            <v>TS Funding</v>
          </cell>
          <cell r="F151">
            <v>0</v>
          </cell>
        </row>
        <row r="152">
          <cell r="C152" t="str">
            <v>TRANSITION-IT</v>
          </cell>
          <cell r="D152" t="str">
            <v>Source 10</v>
          </cell>
          <cell r="F152">
            <v>0</v>
          </cell>
        </row>
        <row r="153">
          <cell r="C153" t="str">
            <v>TRANSITION-IT</v>
          </cell>
          <cell r="D153" t="str">
            <v>Source 11</v>
          </cell>
          <cell r="F153">
            <v>0</v>
          </cell>
        </row>
        <row r="154">
          <cell r="C154" t="str">
            <v>TRANSITION-IT</v>
          </cell>
          <cell r="D154" t="str">
            <v>Source 12</v>
          </cell>
          <cell r="F154">
            <v>0</v>
          </cell>
        </row>
        <row r="155">
          <cell r="C155" t="str">
            <v>TRANSITION-IT</v>
          </cell>
          <cell r="D155" t="str">
            <v>Source 13</v>
          </cell>
          <cell r="F155">
            <v>0</v>
          </cell>
        </row>
        <row r="156">
          <cell r="C156" t="str">
            <v>TRANSITION-IT</v>
          </cell>
          <cell r="D156" t="str">
            <v>Source 14</v>
          </cell>
          <cell r="F156">
            <v>0</v>
          </cell>
        </row>
        <row r="157">
          <cell r="C157" t="str">
            <v>TRANSITION-IT</v>
          </cell>
          <cell r="D157" t="str">
            <v>Source 15</v>
          </cell>
          <cell r="F157">
            <v>0</v>
          </cell>
        </row>
        <row r="161">
          <cell r="C161" t="str">
            <v>RUN-IT</v>
          </cell>
        </row>
        <row r="162">
          <cell r="C162" t="str">
            <v>RUN-IT</v>
          </cell>
          <cell r="D162" t="str">
            <v>CG-US</v>
          </cell>
          <cell r="F162">
            <v>12220</v>
          </cell>
        </row>
        <row r="163">
          <cell r="C163" t="str">
            <v>RUN-IT</v>
          </cell>
          <cell r="D163" t="str">
            <v>SUBCONTRACTOR</v>
          </cell>
          <cell r="F163">
            <v>0</v>
          </cell>
        </row>
        <row r="164">
          <cell r="C164" t="str">
            <v>RUN-IT</v>
          </cell>
          <cell r="D164" t="str">
            <v>BPO-INDIAFA</v>
          </cell>
          <cell r="F164">
            <v>0</v>
          </cell>
        </row>
        <row r="165">
          <cell r="C165" t="str">
            <v>RUN-IT</v>
          </cell>
          <cell r="D165" t="str">
            <v>FINANCING</v>
          </cell>
          <cell r="F165">
            <v>0</v>
          </cell>
        </row>
        <row r="166">
          <cell r="C166" t="str">
            <v>RUN-IT</v>
          </cell>
          <cell r="D166" t="str">
            <v>TECHNOLOGY</v>
          </cell>
          <cell r="F166">
            <v>0</v>
          </cell>
        </row>
        <row r="167">
          <cell r="C167" t="str">
            <v>RUN-IT</v>
          </cell>
          <cell r="D167" t="str">
            <v>US-TE</v>
          </cell>
          <cell r="F167">
            <v>0</v>
          </cell>
        </row>
        <row r="168">
          <cell r="C168" t="str">
            <v>RUN-IT</v>
          </cell>
          <cell r="D168" t="str">
            <v>INDIA-TE</v>
          </cell>
          <cell r="F168">
            <v>0</v>
          </cell>
        </row>
        <row r="169">
          <cell r="C169" t="str">
            <v>RUN-IT</v>
          </cell>
          <cell r="D169" t="str">
            <v>FX-HEDGING</v>
          </cell>
          <cell r="F169">
            <v>0</v>
          </cell>
        </row>
        <row r="170">
          <cell r="C170" t="str">
            <v>RUN-IT</v>
          </cell>
          <cell r="D170" t="str">
            <v>TS Funding</v>
          </cell>
          <cell r="F170">
            <v>0</v>
          </cell>
        </row>
        <row r="171">
          <cell r="C171" t="str">
            <v>RUN-IT</v>
          </cell>
          <cell r="D171" t="str">
            <v>Source 10</v>
          </cell>
          <cell r="F171">
            <v>0</v>
          </cell>
        </row>
        <row r="172">
          <cell r="C172" t="str">
            <v>RUN-IT</v>
          </cell>
          <cell r="D172" t="str">
            <v>Source 11</v>
          </cell>
          <cell r="F172">
            <v>0</v>
          </cell>
        </row>
        <row r="173">
          <cell r="C173" t="str">
            <v>RUN-IT</v>
          </cell>
          <cell r="D173" t="str">
            <v>Source 12</v>
          </cell>
          <cell r="F173">
            <v>0</v>
          </cell>
        </row>
        <row r="174">
          <cell r="C174" t="str">
            <v>RUN-IT</v>
          </cell>
          <cell r="D174" t="str">
            <v>Source 13</v>
          </cell>
          <cell r="F174">
            <v>0</v>
          </cell>
        </row>
        <row r="175">
          <cell r="C175" t="str">
            <v>RUN-IT</v>
          </cell>
          <cell r="D175" t="str">
            <v>Source 14</v>
          </cell>
          <cell r="F175">
            <v>0</v>
          </cell>
        </row>
        <row r="176">
          <cell r="C176" t="str">
            <v>RUN-IT</v>
          </cell>
          <cell r="D176" t="str">
            <v>Source 15</v>
          </cell>
          <cell r="F176">
            <v>0</v>
          </cell>
        </row>
        <row r="180">
          <cell r="C180" t="str">
            <v>SUPPLYCHAIN</v>
          </cell>
        </row>
        <row r="181">
          <cell r="C181" t="str">
            <v>SUPPLYCHAIN</v>
          </cell>
          <cell r="D181" t="str">
            <v>CG-US</v>
          </cell>
          <cell r="F181">
            <v>12220</v>
          </cell>
        </row>
        <row r="182">
          <cell r="C182" t="str">
            <v>SUPPLYCHAIN</v>
          </cell>
          <cell r="D182" t="str">
            <v>SUBCONTRACTOR</v>
          </cell>
          <cell r="F182">
            <v>0</v>
          </cell>
        </row>
        <row r="183">
          <cell r="C183" t="str">
            <v>SUPPLYCHAIN</v>
          </cell>
          <cell r="D183" t="str">
            <v>BPO-INDIAFA</v>
          </cell>
          <cell r="F183">
            <v>0</v>
          </cell>
        </row>
        <row r="184">
          <cell r="C184" t="str">
            <v>SUPPLYCHAIN</v>
          </cell>
          <cell r="D184" t="str">
            <v>FINANCING</v>
          </cell>
          <cell r="F184">
            <v>0</v>
          </cell>
        </row>
        <row r="185">
          <cell r="C185" t="str">
            <v>SUPPLYCHAIN</v>
          </cell>
          <cell r="D185" t="str">
            <v>TECHNOLOGY</v>
          </cell>
          <cell r="F185">
            <v>0</v>
          </cell>
        </row>
        <row r="186">
          <cell r="C186" t="str">
            <v>SUPPLYCHAIN</v>
          </cell>
          <cell r="D186" t="str">
            <v>US-TE</v>
          </cell>
          <cell r="F186">
            <v>0</v>
          </cell>
        </row>
        <row r="187">
          <cell r="C187" t="str">
            <v>SUPPLYCHAIN</v>
          </cell>
          <cell r="D187" t="str">
            <v>INDIA-TE</v>
          </cell>
          <cell r="F187">
            <v>0</v>
          </cell>
        </row>
        <row r="188">
          <cell r="C188" t="str">
            <v>SUPPLYCHAIN</v>
          </cell>
          <cell r="D188" t="str">
            <v>FX-HEDGING</v>
          </cell>
          <cell r="F188">
            <v>0</v>
          </cell>
        </row>
        <row r="189">
          <cell r="C189" t="str">
            <v>SUPPLYCHAIN</v>
          </cell>
          <cell r="D189" t="str">
            <v>TS Funding</v>
          </cell>
          <cell r="F189">
            <v>0</v>
          </cell>
        </row>
        <row r="190">
          <cell r="C190" t="str">
            <v>SUPPLYCHAIN</v>
          </cell>
          <cell r="D190" t="str">
            <v>Source 10</v>
          </cell>
          <cell r="F190">
            <v>0</v>
          </cell>
        </row>
        <row r="191">
          <cell r="C191" t="str">
            <v>SUPPLYCHAIN</v>
          </cell>
          <cell r="D191" t="str">
            <v>Source 11</v>
          </cell>
          <cell r="F191">
            <v>0</v>
          </cell>
        </row>
        <row r="192">
          <cell r="C192" t="str">
            <v>SUPPLYCHAIN</v>
          </cell>
          <cell r="D192" t="str">
            <v>Source 12</v>
          </cell>
          <cell r="F192">
            <v>0</v>
          </cell>
        </row>
        <row r="193">
          <cell r="C193" t="str">
            <v>SUPPLYCHAIN</v>
          </cell>
          <cell r="D193" t="str">
            <v>Source 13</v>
          </cell>
          <cell r="F193">
            <v>0</v>
          </cell>
        </row>
        <row r="194">
          <cell r="C194" t="str">
            <v>SUPPLYCHAIN</v>
          </cell>
          <cell r="D194" t="str">
            <v>Source 14</v>
          </cell>
          <cell r="F194">
            <v>0</v>
          </cell>
        </row>
        <row r="195">
          <cell r="C195" t="str">
            <v>SUPPLYCHAIN</v>
          </cell>
          <cell r="D195" t="str">
            <v>Source 15</v>
          </cell>
          <cell r="F195">
            <v>0</v>
          </cell>
        </row>
        <row r="199">
          <cell r="C199" t="str">
            <v>FX-HEDGING</v>
          </cell>
        </row>
        <row r="200">
          <cell r="C200" t="str">
            <v>FX-HEDGING</v>
          </cell>
          <cell r="D200" t="str">
            <v>CG-US</v>
          </cell>
          <cell r="F200">
            <v>12220</v>
          </cell>
        </row>
        <row r="201">
          <cell r="C201" t="str">
            <v>FX-HEDGING</v>
          </cell>
          <cell r="D201" t="str">
            <v>SUBCONTRACTOR</v>
          </cell>
          <cell r="F201">
            <v>0</v>
          </cell>
        </row>
        <row r="202">
          <cell r="C202" t="str">
            <v>FX-HEDGING</v>
          </cell>
          <cell r="D202" t="str">
            <v>BPO-INDIAFA</v>
          </cell>
          <cell r="F202">
            <v>0</v>
          </cell>
        </row>
        <row r="203">
          <cell r="C203" t="str">
            <v>FX-HEDGING</v>
          </cell>
          <cell r="D203" t="str">
            <v>FINANCING</v>
          </cell>
          <cell r="F203">
            <v>0</v>
          </cell>
        </row>
        <row r="204">
          <cell r="C204" t="str">
            <v>FX-HEDGING</v>
          </cell>
          <cell r="D204" t="str">
            <v>TECHNOLOGY</v>
          </cell>
          <cell r="F204">
            <v>0</v>
          </cell>
        </row>
        <row r="205">
          <cell r="C205" t="str">
            <v>FX-HEDGING</v>
          </cell>
          <cell r="D205" t="str">
            <v>US-TE</v>
          </cell>
          <cell r="F205">
            <v>0</v>
          </cell>
        </row>
        <row r="206">
          <cell r="C206" t="str">
            <v>FX-HEDGING</v>
          </cell>
          <cell r="D206" t="str">
            <v>INDIA-TE</v>
          </cell>
          <cell r="F206">
            <v>0</v>
          </cell>
        </row>
        <row r="207">
          <cell r="C207" t="str">
            <v>FX-HEDGING</v>
          </cell>
          <cell r="D207" t="str">
            <v>FX-HEDGING</v>
          </cell>
          <cell r="F207">
            <v>0</v>
          </cell>
        </row>
        <row r="208">
          <cell r="C208" t="str">
            <v>FX-HEDGING</v>
          </cell>
          <cell r="D208" t="str">
            <v>TS Funding</v>
          </cell>
          <cell r="F208">
            <v>0</v>
          </cell>
        </row>
        <row r="209">
          <cell r="C209" t="str">
            <v>FX-HEDGING</v>
          </cell>
          <cell r="D209" t="str">
            <v>Source 10</v>
          </cell>
          <cell r="F209">
            <v>0</v>
          </cell>
        </row>
        <row r="210">
          <cell r="C210" t="str">
            <v>FX-HEDGING</v>
          </cell>
          <cell r="D210" t="str">
            <v>Source 11</v>
          </cell>
          <cell r="F210">
            <v>0</v>
          </cell>
        </row>
        <row r="211">
          <cell r="C211" t="str">
            <v>FX-HEDGING</v>
          </cell>
          <cell r="D211" t="str">
            <v>Source 12</v>
          </cell>
          <cell r="F211">
            <v>0</v>
          </cell>
        </row>
        <row r="212">
          <cell r="C212" t="str">
            <v>FX-HEDGING</v>
          </cell>
          <cell r="D212" t="str">
            <v>Source 13</v>
          </cell>
          <cell r="F212">
            <v>0</v>
          </cell>
        </row>
        <row r="213">
          <cell r="C213" t="str">
            <v>FX-HEDGING</v>
          </cell>
          <cell r="D213" t="str">
            <v>Source 14</v>
          </cell>
          <cell r="F213">
            <v>0</v>
          </cell>
        </row>
        <row r="214">
          <cell r="C214" t="str">
            <v>FX-HEDGING</v>
          </cell>
          <cell r="D214" t="str">
            <v>Source 15</v>
          </cell>
          <cell r="F214">
            <v>0</v>
          </cell>
        </row>
        <row r="218">
          <cell r="C218" t="str">
            <v>INDIA-COLA-FEE</v>
          </cell>
        </row>
        <row r="219">
          <cell r="C219" t="str">
            <v>INDIA-COLA-FEE</v>
          </cell>
          <cell r="D219" t="str">
            <v>CG-US</v>
          </cell>
          <cell r="F219">
            <v>12220</v>
          </cell>
        </row>
        <row r="220">
          <cell r="C220" t="str">
            <v>INDIA-COLA-FEE</v>
          </cell>
          <cell r="D220" t="str">
            <v>SUBCONTRACTOR</v>
          </cell>
          <cell r="F220">
            <v>0</v>
          </cell>
        </row>
        <row r="221">
          <cell r="C221" t="str">
            <v>INDIA-COLA-FEE</v>
          </cell>
          <cell r="D221" t="str">
            <v>BPO-INDIAFA</v>
          </cell>
          <cell r="F221">
            <v>0</v>
          </cell>
        </row>
        <row r="222">
          <cell r="C222" t="str">
            <v>INDIA-COLA-FEE</v>
          </cell>
          <cell r="D222" t="str">
            <v>FINANCING</v>
          </cell>
          <cell r="F222">
            <v>0</v>
          </cell>
        </row>
        <row r="223">
          <cell r="C223" t="str">
            <v>INDIA-COLA-FEE</v>
          </cell>
          <cell r="D223" t="str">
            <v>TECHNOLOGY</v>
          </cell>
          <cell r="F223">
            <v>0</v>
          </cell>
        </row>
        <row r="224">
          <cell r="C224" t="str">
            <v>INDIA-COLA-FEE</v>
          </cell>
          <cell r="D224" t="str">
            <v>US-TE</v>
          </cell>
          <cell r="F224">
            <v>0</v>
          </cell>
        </row>
        <row r="225">
          <cell r="C225" t="str">
            <v>INDIA-COLA-FEE</v>
          </cell>
          <cell r="D225" t="str">
            <v>INDIA-TE</v>
          </cell>
          <cell r="F225">
            <v>0</v>
          </cell>
        </row>
        <row r="226">
          <cell r="C226" t="str">
            <v>INDIA-COLA-FEE</v>
          </cell>
          <cell r="D226" t="str">
            <v>FX-HEDGING</v>
          </cell>
          <cell r="F226">
            <v>0</v>
          </cell>
        </row>
        <row r="227">
          <cell r="C227" t="str">
            <v>INDIA-COLA-FEE</v>
          </cell>
          <cell r="D227" t="str">
            <v>TS Funding</v>
          </cell>
          <cell r="F227">
            <v>0</v>
          </cell>
        </row>
        <row r="228">
          <cell r="C228" t="str">
            <v>INDIA-COLA-FEE</v>
          </cell>
          <cell r="D228" t="str">
            <v>Source 10</v>
          </cell>
          <cell r="F228">
            <v>0</v>
          </cell>
        </row>
        <row r="229">
          <cell r="C229" t="str">
            <v>INDIA-COLA-FEE</v>
          </cell>
          <cell r="D229" t="str">
            <v>Source 11</v>
          </cell>
          <cell r="F229">
            <v>0</v>
          </cell>
        </row>
        <row r="230">
          <cell r="C230" t="str">
            <v>INDIA-COLA-FEE</v>
          </cell>
          <cell r="D230" t="str">
            <v>Source 12</v>
          </cell>
          <cell r="F230">
            <v>0</v>
          </cell>
        </row>
        <row r="231">
          <cell r="C231" t="str">
            <v>INDIA-COLA-FEE</v>
          </cell>
          <cell r="D231" t="str">
            <v>Source 13</v>
          </cell>
          <cell r="F231">
            <v>0</v>
          </cell>
        </row>
        <row r="232">
          <cell r="C232" t="str">
            <v>INDIA-COLA-FEE</v>
          </cell>
          <cell r="D232" t="str">
            <v>Source 14</v>
          </cell>
          <cell r="F232">
            <v>0</v>
          </cell>
        </row>
        <row r="233">
          <cell r="C233" t="str">
            <v>INDIA-COLA-FEE</v>
          </cell>
          <cell r="D233" t="str">
            <v>Source 15</v>
          </cell>
          <cell r="F233">
            <v>0</v>
          </cell>
        </row>
        <row r="237">
          <cell r="C237" t="str">
            <v>US-COLA-FEE</v>
          </cell>
        </row>
        <row r="238">
          <cell r="C238" t="str">
            <v>US-COLA-FEE</v>
          </cell>
          <cell r="D238" t="str">
            <v>CG-US</v>
          </cell>
          <cell r="F238">
            <v>12220</v>
          </cell>
        </row>
        <row r="239">
          <cell r="C239" t="str">
            <v>US-COLA-FEE</v>
          </cell>
          <cell r="D239" t="str">
            <v>SUBCONTRACTOR</v>
          </cell>
          <cell r="F239">
            <v>0</v>
          </cell>
        </row>
        <row r="240">
          <cell r="C240" t="str">
            <v>US-COLA-FEE</v>
          </cell>
          <cell r="D240" t="str">
            <v>BPO-INDIAFA</v>
          </cell>
          <cell r="F240">
            <v>0</v>
          </cell>
        </row>
        <row r="241">
          <cell r="C241" t="str">
            <v>US-COLA-FEE</v>
          </cell>
          <cell r="D241" t="str">
            <v>FINANCING</v>
          </cell>
          <cell r="F241">
            <v>0</v>
          </cell>
        </row>
        <row r="242">
          <cell r="C242" t="str">
            <v>US-COLA-FEE</v>
          </cell>
          <cell r="D242" t="str">
            <v>TECHNOLOGY</v>
          </cell>
          <cell r="F242">
            <v>0</v>
          </cell>
        </row>
        <row r="243">
          <cell r="C243" t="str">
            <v>US-COLA-FEE</v>
          </cell>
          <cell r="D243" t="str">
            <v>US-TE</v>
          </cell>
          <cell r="F243">
            <v>0</v>
          </cell>
        </row>
        <row r="244">
          <cell r="C244" t="str">
            <v>US-COLA-FEE</v>
          </cell>
          <cell r="D244" t="str">
            <v>INDIA-TE</v>
          </cell>
          <cell r="F244">
            <v>0</v>
          </cell>
        </row>
        <row r="245">
          <cell r="C245" t="str">
            <v>US-COLA-FEE</v>
          </cell>
          <cell r="D245" t="str">
            <v>FX-HEDGING</v>
          </cell>
          <cell r="F245">
            <v>0</v>
          </cell>
        </row>
        <row r="246">
          <cell r="C246" t="str">
            <v>US-COLA-FEE</v>
          </cell>
          <cell r="D246" t="str">
            <v>TS Funding</v>
          </cell>
          <cell r="F246">
            <v>0</v>
          </cell>
        </row>
        <row r="247">
          <cell r="C247" t="str">
            <v>US-COLA-FEE</v>
          </cell>
          <cell r="D247" t="str">
            <v>Source 10</v>
          </cell>
          <cell r="F247">
            <v>0</v>
          </cell>
        </row>
        <row r="248">
          <cell r="C248" t="str">
            <v>US-COLA-FEE</v>
          </cell>
          <cell r="D248" t="str">
            <v>Source 11</v>
          </cell>
          <cell r="F248">
            <v>0</v>
          </cell>
        </row>
        <row r="249">
          <cell r="C249" t="str">
            <v>US-COLA-FEE</v>
          </cell>
          <cell r="D249" t="str">
            <v>Source 12</v>
          </cell>
          <cell r="F249">
            <v>0</v>
          </cell>
        </row>
        <row r="250">
          <cell r="C250" t="str">
            <v>US-COLA-FEE</v>
          </cell>
          <cell r="D250" t="str">
            <v>Source 13</v>
          </cell>
          <cell r="F250">
            <v>0</v>
          </cell>
        </row>
        <row r="251">
          <cell r="C251" t="str">
            <v>US-COLA-FEE</v>
          </cell>
          <cell r="D251" t="str">
            <v>Source 14</v>
          </cell>
          <cell r="F251">
            <v>0</v>
          </cell>
        </row>
        <row r="252">
          <cell r="C252" t="str">
            <v>US-COLA-FEE</v>
          </cell>
          <cell r="D252" t="str">
            <v>Source 15</v>
          </cell>
          <cell r="F252">
            <v>0</v>
          </cell>
        </row>
        <row r="256">
          <cell r="C256" t="str">
            <v>MSA Price</v>
          </cell>
        </row>
        <row r="257">
          <cell r="C257" t="str">
            <v>MSA Price</v>
          </cell>
          <cell r="D257" t="str">
            <v>CG-US</v>
          </cell>
          <cell r="F257">
            <v>12220</v>
          </cell>
        </row>
        <row r="258">
          <cell r="C258" t="str">
            <v>MSA Price</v>
          </cell>
          <cell r="D258" t="str">
            <v>SUBCONTRACTOR</v>
          </cell>
          <cell r="F258">
            <v>0</v>
          </cell>
        </row>
        <row r="259">
          <cell r="C259" t="str">
            <v>MSA Price</v>
          </cell>
          <cell r="D259" t="str">
            <v>BPO-INDIAFA</v>
          </cell>
          <cell r="F259">
            <v>0</v>
          </cell>
        </row>
        <row r="260">
          <cell r="C260" t="str">
            <v>MSA Price</v>
          </cell>
          <cell r="D260" t="str">
            <v>FINANCING</v>
          </cell>
          <cell r="F260">
            <v>0</v>
          </cell>
        </row>
        <row r="261">
          <cell r="C261" t="str">
            <v>MSA Price</v>
          </cell>
          <cell r="D261" t="str">
            <v>TECHNOLOGY</v>
          </cell>
          <cell r="F261">
            <v>0</v>
          </cell>
        </row>
        <row r="262">
          <cell r="C262" t="str">
            <v>MSA Price</v>
          </cell>
          <cell r="D262" t="str">
            <v>US-TE</v>
          </cell>
          <cell r="F262">
            <v>0</v>
          </cell>
        </row>
        <row r="263">
          <cell r="C263" t="str">
            <v>MSA Price</v>
          </cell>
          <cell r="D263" t="str">
            <v>INDIA-TE</v>
          </cell>
          <cell r="F263">
            <v>0</v>
          </cell>
        </row>
        <row r="264">
          <cell r="C264" t="str">
            <v>MSA Price</v>
          </cell>
          <cell r="D264" t="str">
            <v>FX-HEDGING</v>
          </cell>
          <cell r="F264">
            <v>0</v>
          </cell>
        </row>
        <row r="265">
          <cell r="C265" t="str">
            <v>MSA Price</v>
          </cell>
          <cell r="D265" t="str">
            <v>TS Funding</v>
          </cell>
          <cell r="F265">
            <v>0</v>
          </cell>
        </row>
        <row r="266">
          <cell r="C266" t="str">
            <v>MSA Price</v>
          </cell>
          <cell r="D266" t="str">
            <v>Source 10</v>
          </cell>
          <cell r="F266">
            <v>0</v>
          </cell>
        </row>
        <row r="267">
          <cell r="C267" t="str">
            <v>MSA Price</v>
          </cell>
          <cell r="D267" t="str">
            <v>Source 11</v>
          </cell>
          <cell r="F267">
            <v>0</v>
          </cell>
        </row>
        <row r="268">
          <cell r="C268" t="str">
            <v>MSA Price</v>
          </cell>
          <cell r="D268" t="str">
            <v>Source 12</v>
          </cell>
          <cell r="F268">
            <v>0</v>
          </cell>
        </row>
        <row r="269">
          <cell r="C269" t="str">
            <v>MSA Price</v>
          </cell>
          <cell r="D269" t="str">
            <v>Source 13</v>
          </cell>
          <cell r="F269">
            <v>0</v>
          </cell>
        </row>
        <row r="270">
          <cell r="C270" t="str">
            <v>MSA Price</v>
          </cell>
          <cell r="D270" t="str">
            <v>Source 14</v>
          </cell>
          <cell r="F270">
            <v>0</v>
          </cell>
        </row>
        <row r="271">
          <cell r="C271" t="str">
            <v>MSA Price</v>
          </cell>
          <cell r="D271" t="str">
            <v>Source 15</v>
          </cell>
          <cell r="F271">
            <v>0</v>
          </cell>
        </row>
        <row r="275">
          <cell r="C275" t="str">
            <v>Tower 15</v>
          </cell>
        </row>
        <row r="276">
          <cell r="C276" t="str">
            <v>Tower 15</v>
          </cell>
          <cell r="D276" t="str">
            <v>CG-US</v>
          </cell>
          <cell r="F276">
            <v>12220</v>
          </cell>
        </row>
        <row r="277">
          <cell r="C277" t="str">
            <v>Tower 15</v>
          </cell>
          <cell r="D277" t="str">
            <v>SUBCONTRACTOR</v>
          </cell>
          <cell r="F277">
            <v>0</v>
          </cell>
        </row>
        <row r="278">
          <cell r="C278" t="str">
            <v>Tower 15</v>
          </cell>
          <cell r="D278" t="str">
            <v>BPO-INDIAFA</v>
          </cell>
          <cell r="F278">
            <v>0</v>
          </cell>
        </row>
        <row r="279">
          <cell r="C279" t="str">
            <v>Tower 15</v>
          </cell>
          <cell r="D279" t="str">
            <v>FINANCING</v>
          </cell>
          <cell r="F279">
            <v>0</v>
          </cell>
        </row>
        <row r="280">
          <cell r="C280" t="str">
            <v>Tower 15</v>
          </cell>
          <cell r="D280" t="str">
            <v>TECHNOLOGY</v>
          </cell>
          <cell r="F280">
            <v>0</v>
          </cell>
        </row>
        <row r="281">
          <cell r="C281" t="str">
            <v>Tower 15</v>
          </cell>
          <cell r="D281" t="str">
            <v>US-TE</v>
          </cell>
          <cell r="F281">
            <v>0</v>
          </cell>
        </row>
        <row r="282">
          <cell r="C282" t="str">
            <v>Tower 15</v>
          </cell>
          <cell r="D282" t="str">
            <v>INDIA-TE</v>
          </cell>
          <cell r="F282">
            <v>0</v>
          </cell>
        </row>
        <row r="283">
          <cell r="C283" t="str">
            <v>Tower 15</v>
          </cell>
          <cell r="D283" t="str">
            <v>FX-HEDGING</v>
          </cell>
          <cell r="F283">
            <v>0</v>
          </cell>
        </row>
        <row r="284">
          <cell r="C284" t="str">
            <v>Tower 15</v>
          </cell>
          <cell r="D284" t="str">
            <v>TS Funding</v>
          </cell>
          <cell r="F284">
            <v>0</v>
          </cell>
        </row>
        <row r="285">
          <cell r="C285" t="str">
            <v>Tower 15</v>
          </cell>
          <cell r="D285" t="str">
            <v>Source 10</v>
          </cell>
          <cell r="F285">
            <v>0</v>
          </cell>
        </row>
        <row r="286">
          <cell r="C286" t="str">
            <v>Tower 15</v>
          </cell>
          <cell r="D286" t="str">
            <v>Source 11</v>
          </cell>
          <cell r="F286">
            <v>0</v>
          </cell>
        </row>
        <row r="287">
          <cell r="C287" t="str">
            <v>Tower 15</v>
          </cell>
          <cell r="D287" t="str">
            <v>Source 12</v>
          </cell>
          <cell r="F287">
            <v>0</v>
          </cell>
        </row>
        <row r="288">
          <cell r="C288" t="str">
            <v>Tower 15</v>
          </cell>
          <cell r="D288" t="str">
            <v>Source 13</v>
          </cell>
          <cell r="F288">
            <v>0</v>
          </cell>
        </row>
        <row r="289">
          <cell r="C289" t="str">
            <v>Tower 15</v>
          </cell>
          <cell r="D289" t="str">
            <v>Source 14</v>
          </cell>
          <cell r="F289">
            <v>0</v>
          </cell>
        </row>
        <row r="290">
          <cell r="C290" t="str">
            <v>Tower 15</v>
          </cell>
          <cell r="D290" t="str">
            <v>Source 15</v>
          </cell>
          <cell r="F290">
            <v>0</v>
          </cell>
        </row>
      </sheetData>
      <sheetData sheetId="34">
        <row r="9">
          <cell r="K9">
            <v>0</v>
          </cell>
          <cell r="M9">
            <v>0</v>
          </cell>
          <cell r="P9">
            <v>1</v>
          </cell>
          <cell r="Q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K10">
            <v>0</v>
          </cell>
          <cell r="M10">
            <v>0</v>
          </cell>
          <cell r="P10">
            <v>1</v>
          </cell>
          <cell r="Q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K11">
            <v>0</v>
          </cell>
          <cell r="M11">
            <v>0</v>
          </cell>
          <cell r="P11">
            <v>1</v>
          </cell>
          <cell r="Q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K12">
            <v>0</v>
          </cell>
          <cell r="M12">
            <v>0</v>
          </cell>
          <cell r="P12">
            <v>1</v>
          </cell>
          <cell r="Q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K13">
            <v>0</v>
          </cell>
          <cell r="M13">
            <v>0</v>
          </cell>
          <cell r="P13">
            <v>1</v>
          </cell>
          <cell r="Q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C14" t="str">
            <v>TRANSITION</v>
          </cell>
          <cell r="D14" t="str">
            <v>CROSSFUNCTIONAL</v>
          </cell>
          <cell r="E14" t="str">
            <v>US-TE</v>
          </cell>
          <cell r="J14" t="str">
            <v>Travel</v>
          </cell>
          <cell r="K14" t="str">
            <v>USD</v>
          </cell>
          <cell r="M14">
            <v>0</v>
          </cell>
          <cell r="P14">
            <v>1</v>
          </cell>
          <cell r="Q14">
            <v>0</v>
          </cell>
          <cell r="S14">
            <v>0</v>
          </cell>
          <cell r="T14" t="str">
            <v>Onshore</v>
          </cell>
          <cell r="U14" t="str">
            <v>Internal</v>
          </cell>
        </row>
        <row r="15">
          <cell r="C15" t="str">
            <v>TRANSITION</v>
          </cell>
          <cell r="D15" t="str">
            <v>CROSSFUNCTIONAL</v>
          </cell>
          <cell r="E15" t="str">
            <v>US-TE</v>
          </cell>
          <cell r="J15" t="str">
            <v>Travel</v>
          </cell>
          <cell r="K15" t="str">
            <v>USD</v>
          </cell>
          <cell r="M15">
            <v>0</v>
          </cell>
          <cell r="P15">
            <v>1</v>
          </cell>
          <cell r="Q15">
            <v>0</v>
          </cell>
          <cell r="S15">
            <v>0</v>
          </cell>
          <cell r="T15" t="str">
            <v>Onshore</v>
          </cell>
          <cell r="U15" t="str">
            <v>Internal</v>
          </cell>
        </row>
        <row r="16">
          <cell r="C16" t="str">
            <v>TRANSITION</v>
          </cell>
          <cell r="D16" t="str">
            <v>CROSSFUNCTIONAL</v>
          </cell>
          <cell r="E16" t="str">
            <v>US-TE</v>
          </cell>
          <cell r="J16" t="str">
            <v>Travel</v>
          </cell>
          <cell r="K16" t="str">
            <v>USD</v>
          </cell>
          <cell r="M16">
            <v>0</v>
          </cell>
          <cell r="P16">
            <v>1</v>
          </cell>
          <cell r="Q16">
            <v>0</v>
          </cell>
          <cell r="S16">
            <v>0</v>
          </cell>
          <cell r="T16" t="str">
            <v>Onshore</v>
          </cell>
          <cell r="U16" t="str">
            <v>Internal</v>
          </cell>
        </row>
        <row r="17">
          <cell r="C17" t="str">
            <v>TRANSITION</v>
          </cell>
          <cell r="D17" t="str">
            <v>CROSSFUNCTIONAL</v>
          </cell>
          <cell r="E17" t="str">
            <v>US-TE</v>
          </cell>
          <cell r="J17" t="str">
            <v>Travel</v>
          </cell>
          <cell r="K17" t="str">
            <v>USD</v>
          </cell>
          <cell r="M17">
            <v>0</v>
          </cell>
          <cell r="P17">
            <v>1</v>
          </cell>
          <cell r="Q17">
            <v>0</v>
          </cell>
          <cell r="S17">
            <v>0</v>
          </cell>
          <cell r="T17" t="str">
            <v>Onshore</v>
          </cell>
          <cell r="U17" t="str">
            <v>Internal</v>
          </cell>
        </row>
        <row r="18">
          <cell r="C18" t="str">
            <v>TRANSITION</v>
          </cell>
          <cell r="D18" t="str">
            <v>CROSSFUNCTIONAL</v>
          </cell>
          <cell r="E18" t="str">
            <v>INDIA-TE</v>
          </cell>
          <cell r="J18" t="str">
            <v>Travel</v>
          </cell>
          <cell r="K18" t="str">
            <v>USD</v>
          </cell>
          <cell r="M18">
            <v>0</v>
          </cell>
          <cell r="P18">
            <v>1</v>
          </cell>
          <cell r="Q18">
            <v>0</v>
          </cell>
          <cell r="S18">
            <v>0</v>
          </cell>
          <cell r="T18" t="str">
            <v>Onshore</v>
          </cell>
          <cell r="U18" t="str">
            <v>Internal</v>
          </cell>
        </row>
        <row r="19">
          <cell r="C19" t="str">
            <v>TRANSITION</v>
          </cell>
          <cell r="D19" t="str">
            <v>CROSSFUNCTIONAL</v>
          </cell>
          <cell r="E19" t="str">
            <v>INDIA-TE</v>
          </cell>
          <cell r="J19" t="str">
            <v>Travel</v>
          </cell>
          <cell r="K19" t="str">
            <v>USD</v>
          </cell>
          <cell r="M19">
            <v>0</v>
          </cell>
          <cell r="P19">
            <v>1</v>
          </cell>
          <cell r="Q19">
            <v>0</v>
          </cell>
          <cell r="S19">
            <v>0</v>
          </cell>
          <cell r="T19" t="str">
            <v>Onshore</v>
          </cell>
          <cell r="U19" t="str">
            <v>Internal</v>
          </cell>
        </row>
        <row r="20">
          <cell r="C20" t="str">
            <v>TRANSITION</v>
          </cell>
          <cell r="D20" t="str">
            <v>PROCUREMENT</v>
          </cell>
          <cell r="E20" t="str">
            <v>US-TE</v>
          </cell>
          <cell r="J20" t="str">
            <v>Travel</v>
          </cell>
          <cell r="K20" t="str">
            <v>USD</v>
          </cell>
          <cell r="M20">
            <v>0</v>
          </cell>
          <cell r="P20">
            <v>1</v>
          </cell>
          <cell r="Q20">
            <v>0</v>
          </cell>
          <cell r="S20">
            <v>0</v>
          </cell>
          <cell r="T20" t="str">
            <v>Onshore</v>
          </cell>
          <cell r="U20" t="str">
            <v>Internal</v>
          </cell>
        </row>
        <row r="21">
          <cell r="C21" t="str">
            <v>TRANSITION</v>
          </cell>
          <cell r="D21" t="str">
            <v>CROSSFUNCTIONAL</v>
          </cell>
          <cell r="E21" t="str">
            <v>US-TE</v>
          </cell>
          <cell r="J21" t="str">
            <v>Travel</v>
          </cell>
          <cell r="K21" t="str">
            <v>USD</v>
          </cell>
          <cell r="M21">
            <v>4000</v>
          </cell>
          <cell r="P21">
            <v>1</v>
          </cell>
          <cell r="Q21">
            <v>0</v>
          </cell>
          <cell r="S21">
            <v>0</v>
          </cell>
          <cell r="T21" t="str">
            <v>Onshore</v>
          </cell>
          <cell r="U21" t="str">
            <v>Internal</v>
          </cell>
        </row>
        <row r="22">
          <cell r="C22" t="str">
            <v>RUN</v>
          </cell>
          <cell r="D22" t="str">
            <v>PROCUREMENT</v>
          </cell>
          <cell r="E22" t="str">
            <v>SUBCONTRACTOR</v>
          </cell>
          <cell r="J22" t="str">
            <v>3rd-party</v>
          </cell>
          <cell r="K22" t="str">
            <v>USD</v>
          </cell>
          <cell r="M22">
            <v>27810</v>
          </cell>
          <cell r="P22">
            <v>1</v>
          </cell>
          <cell r="Q22">
            <v>0</v>
          </cell>
          <cell r="S22">
            <v>0</v>
          </cell>
          <cell r="T22" t="str">
            <v>Onshore</v>
          </cell>
          <cell r="U22" t="str">
            <v>External</v>
          </cell>
        </row>
        <row r="23">
          <cell r="C23" t="str">
            <v>TRANSITION</v>
          </cell>
          <cell r="D23" t="str">
            <v>PROCUREMENT</v>
          </cell>
          <cell r="E23" t="str">
            <v>SUBCONTRACTOR</v>
          </cell>
          <cell r="J23" t="str">
            <v>3rd-party</v>
          </cell>
          <cell r="K23" t="str">
            <v>USD</v>
          </cell>
          <cell r="M23">
            <v>5727.6</v>
          </cell>
          <cell r="P23">
            <v>1</v>
          </cell>
          <cell r="Q23">
            <v>0</v>
          </cell>
          <cell r="S23">
            <v>0</v>
          </cell>
          <cell r="T23" t="str">
            <v>Onshore</v>
          </cell>
          <cell r="U23" t="str">
            <v>External</v>
          </cell>
        </row>
        <row r="24">
          <cell r="C24" t="str">
            <v>TRANSITION</v>
          </cell>
          <cell r="D24" t="str">
            <v>PROCUREMENT</v>
          </cell>
          <cell r="E24" t="str">
            <v>SUBCONTRACTOR</v>
          </cell>
          <cell r="J24" t="str">
            <v>3rd-party</v>
          </cell>
          <cell r="K24" t="str">
            <v>USD</v>
          </cell>
          <cell r="M24">
            <v>0</v>
          </cell>
          <cell r="P24">
            <v>1</v>
          </cell>
          <cell r="Q24">
            <v>0</v>
          </cell>
          <cell r="S24">
            <v>0</v>
          </cell>
          <cell r="T24" t="str">
            <v>Onshore</v>
          </cell>
          <cell r="U24" t="str">
            <v>External</v>
          </cell>
        </row>
        <row r="25">
          <cell r="K25">
            <v>0</v>
          </cell>
          <cell r="M25">
            <v>0</v>
          </cell>
          <cell r="P25">
            <v>1</v>
          </cell>
          <cell r="Q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K26">
            <v>0</v>
          </cell>
          <cell r="M26">
            <v>0</v>
          </cell>
          <cell r="P26">
            <v>1</v>
          </cell>
          <cell r="Q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C27" t="str">
            <v>TRANSITION</v>
          </cell>
          <cell r="D27" t="str">
            <v>CROSSFUNCTIONAL</v>
          </cell>
          <cell r="E27" t="str">
            <v>US-TE</v>
          </cell>
          <cell r="J27" t="str">
            <v>Travel</v>
          </cell>
          <cell r="K27" t="str">
            <v>USD</v>
          </cell>
          <cell r="M27">
            <v>0</v>
          </cell>
          <cell r="P27">
            <v>1</v>
          </cell>
          <cell r="Q27">
            <v>0</v>
          </cell>
          <cell r="S27">
            <v>0</v>
          </cell>
          <cell r="T27" t="str">
            <v>Onshore</v>
          </cell>
          <cell r="U27" t="str">
            <v>Internal</v>
          </cell>
        </row>
        <row r="28">
          <cell r="C28" t="str">
            <v>TRANSITION</v>
          </cell>
          <cell r="D28" t="str">
            <v>OTC-OTC</v>
          </cell>
          <cell r="E28" t="str">
            <v>BPO-INDIAFA</v>
          </cell>
          <cell r="J28" t="str">
            <v>3rd-party</v>
          </cell>
          <cell r="K28" t="str">
            <v>USD</v>
          </cell>
          <cell r="M28">
            <v>406.02769999999998</v>
          </cell>
          <cell r="P28">
            <v>1</v>
          </cell>
          <cell r="Q28">
            <v>0</v>
          </cell>
          <cell r="S28">
            <v>0</v>
          </cell>
          <cell r="T28" t="str">
            <v>Offshore</v>
          </cell>
          <cell r="U28" t="str">
            <v>Internal</v>
          </cell>
        </row>
        <row r="29">
          <cell r="C29" t="str">
            <v>TRANSITION</v>
          </cell>
          <cell r="D29" t="str">
            <v>P2P-AP</v>
          </cell>
          <cell r="E29" t="str">
            <v>BPO-INDIAFA</v>
          </cell>
          <cell r="J29" t="str">
            <v>3rd-party</v>
          </cell>
          <cell r="K29" t="str">
            <v>USD</v>
          </cell>
          <cell r="M29">
            <v>406.02769999999998</v>
          </cell>
          <cell r="P29">
            <v>1</v>
          </cell>
          <cell r="Q29">
            <v>0</v>
          </cell>
          <cell r="S29">
            <v>0</v>
          </cell>
          <cell r="T29" t="str">
            <v>Offshore</v>
          </cell>
          <cell r="U29" t="str">
            <v>Internal</v>
          </cell>
        </row>
        <row r="30">
          <cell r="C30" t="str">
            <v>TRANSITION</v>
          </cell>
          <cell r="D30" t="str">
            <v>RTR-GL</v>
          </cell>
          <cell r="E30" t="str">
            <v>BPO-INDIAFA</v>
          </cell>
          <cell r="J30" t="str">
            <v>3rd-party</v>
          </cell>
          <cell r="K30" t="str">
            <v>USD</v>
          </cell>
          <cell r="M30">
            <v>406.02769999999998</v>
          </cell>
          <cell r="P30">
            <v>1</v>
          </cell>
          <cell r="Q30">
            <v>0</v>
          </cell>
          <cell r="S30">
            <v>0</v>
          </cell>
          <cell r="T30" t="str">
            <v>Offshore</v>
          </cell>
          <cell r="U30" t="str">
            <v>Internal</v>
          </cell>
        </row>
        <row r="31">
          <cell r="K31">
            <v>0</v>
          </cell>
          <cell r="M31">
            <v>0</v>
          </cell>
          <cell r="P31">
            <v>1</v>
          </cell>
          <cell r="Q31">
            <v>0</v>
          </cell>
          <cell r="S31">
            <v>0</v>
          </cell>
          <cell r="T31">
            <v>0</v>
          </cell>
          <cell r="U31">
            <v>0</v>
          </cell>
        </row>
        <row r="32">
          <cell r="K32">
            <v>0</v>
          </cell>
          <cell r="M32">
            <v>0</v>
          </cell>
          <cell r="P32">
            <v>1</v>
          </cell>
          <cell r="Q32">
            <v>0</v>
          </cell>
          <cell r="S32">
            <v>0</v>
          </cell>
          <cell r="T32">
            <v>0</v>
          </cell>
          <cell r="U32">
            <v>0</v>
          </cell>
        </row>
        <row r="33">
          <cell r="K33">
            <v>0</v>
          </cell>
          <cell r="M33">
            <v>0</v>
          </cell>
          <cell r="P33">
            <v>1</v>
          </cell>
          <cell r="Q33">
            <v>0</v>
          </cell>
          <cell r="S33">
            <v>0</v>
          </cell>
          <cell r="T33">
            <v>0</v>
          </cell>
          <cell r="U33">
            <v>0</v>
          </cell>
        </row>
        <row r="34">
          <cell r="C34" t="str">
            <v>TRANSITION</v>
          </cell>
          <cell r="D34" t="str">
            <v>TRANSITION-IT</v>
          </cell>
          <cell r="E34" t="str">
            <v>TECHNOLOGY</v>
          </cell>
          <cell r="J34" t="str">
            <v>Software</v>
          </cell>
          <cell r="K34" t="str">
            <v>USD</v>
          </cell>
          <cell r="M34">
            <v>12254.285714285714</v>
          </cell>
          <cell r="P34">
            <v>1</v>
          </cell>
          <cell r="Q34">
            <v>0</v>
          </cell>
          <cell r="S34">
            <v>0</v>
          </cell>
          <cell r="T34" t="str">
            <v>Onshore</v>
          </cell>
          <cell r="U34" t="str">
            <v>Internal</v>
          </cell>
        </row>
        <row r="35">
          <cell r="C35" t="str">
            <v>TRANSITION</v>
          </cell>
          <cell r="D35" t="str">
            <v>TRANSITION-IT</v>
          </cell>
          <cell r="E35" t="str">
            <v>TECHNOLOGY</v>
          </cell>
          <cell r="J35" t="str">
            <v>Software</v>
          </cell>
          <cell r="K35" t="str">
            <v>USD</v>
          </cell>
          <cell r="M35">
            <v>4201.7142857142853</v>
          </cell>
          <cell r="P35">
            <v>1</v>
          </cell>
          <cell r="Q35">
            <v>0</v>
          </cell>
          <cell r="S35">
            <v>0</v>
          </cell>
          <cell r="T35" t="str">
            <v>Onshore</v>
          </cell>
          <cell r="U35" t="str">
            <v>Internal</v>
          </cell>
        </row>
        <row r="36">
          <cell r="C36" t="str">
            <v>TRANSITION</v>
          </cell>
          <cell r="D36" t="str">
            <v>TRANSITION-IT</v>
          </cell>
          <cell r="E36" t="str">
            <v>TECHNOLOGY</v>
          </cell>
          <cell r="J36" t="str">
            <v>Network</v>
          </cell>
          <cell r="K36" t="str">
            <v>USD</v>
          </cell>
          <cell r="M36">
            <v>2416.9714285714285</v>
          </cell>
          <cell r="P36">
            <v>1</v>
          </cell>
          <cell r="Q36">
            <v>0</v>
          </cell>
          <cell r="S36">
            <v>0</v>
          </cell>
          <cell r="T36" t="str">
            <v>Onshore</v>
          </cell>
          <cell r="U36" t="str">
            <v>Internal</v>
          </cell>
        </row>
        <row r="37">
          <cell r="C37" t="str">
            <v>TRANSITION</v>
          </cell>
          <cell r="D37" t="str">
            <v>TRANSITION-IT</v>
          </cell>
          <cell r="E37" t="str">
            <v>TECHNOLOGY</v>
          </cell>
          <cell r="J37" t="str">
            <v>Network</v>
          </cell>
          <cell r="K37" t="str">
            <v>USD</v>
          </cell>
          <cell r="M37">
            <v>1127.92</v>
          </cell>
          <cell r="P37">
            <v>1</v>
          </cell>
          <cell r="Q37">
            <v>0</v>
          </cell>
          <cell r="S37">
            <v>0</v>
          </cell>
          <cell r="T37" t="str">
            <v>Onshore</v>
          </cell>
          <cell r="U37" t="str">
            <v>Internal</v>
          </cell>
        </row>
        <row r="38">
          <cell r="C38" t="str">
            <v>TRANSITION</v>
          </cell>
          <cell r="D38" t="str">
            <v>TRANSITION-IT</v>
          </cell>
          <cell r="E38" t="str">
            <v>TECHNOLOGY</v>
          </cell>
          <cell r="J38" t="str">
            <v>Software</v>
          </cell>
          <cell r="K38" t="str">
            <v>USD</v>
          </cell>
          <cell r="M38">
            <v>2537.8199999999997</v>
          </cell>
          <cell r="P38">
            <v>1</v>
          </cell>
          <cell r="Q38">
            <v>0</v>
          </cell>
          <cell r="S38">
            <v>0</v>
          </cell>
          <cell r="T38" t="str">
            <v>Onshore</v>
          </cell>
          <cell r="U38" t="str">
            <v>Internal</v>
          </cell>
        </row>
        <row r="39">
          <cell r="C39" t="str">
            <v>TRANSITION</v>
          </cell>
          <cell r="D39" t="str">
            <v>TRANSITION-IT</v>
          </cell>
          <cell r="E39" t="str">
            <v>TECHNOLOGY</v>
          </cell>
          <cell r="J39" t="str">
            <v>Software</v>
          </cell>
          <cell r="K39" t="str">
            <v>USD</v>
          </cell>
          <cell r="M39">
            <v>1973.86</v>
          </cell>
          <cell r="P39">
            <v>1</v>
          </cell>
          <cell r="Q39">
            <v>0</v>
          </cell>
          <cell r="S39">
            <v>0</v>
          </cell>
          <cell r="T39" t="str">
            <v>Onshore</v>
          </cell>
          <cell r="U39" t="str">
            <v>Internal</v>
          </cell>
        </row>
        <row r="40">
          <cell r="C40" t="str">
            <v>TRANSITION</v>
          </cell>
          <cell r="D40" t="str">
            <v>TRANSITION-IT</v>
          </cell>
          <cell r="E40" t="str">
            <v>TECHNOLOGY</v>
          </cell>
          <cell r="J40" t="str">
            <v>Software</v>
          </cell>
          <cell r="K40" t="str">
            <v>USD</v>
          </cell>
          <cell r="M40">
            <v>2819.7999999999997</v>
          </cell>
          <cell r="P40">
            <v>1</v>
          </cell>
          <cell r="Q40">
            <v>0</v>
          </cell>
          <cell r="S40">
            <v>0</v>
          </cell>
          <cell r="T40" t="str">
            <v>Onshore</v>
          </cell>
          <cell r="U40" t="str">
            <v>Internal</v>
          </cell>
        </row>
        <row r="41">
          <cell r="C41" t="str">
            <v>TRANSITION</v>
          </cell>
          <cell r="D41" t="str">
            <v>TRANSITION-IT</v>
          </cell>
          <cell r="E41" t="str">
            <v>TECHNOLOGY</v>
          </cell>
          <cell r="J41" t="str">
            <v>Software</v>
          </cell>
          <cell r="K41" t="str">
            <v>USD</v>
          </cell>
          <cell r="M41">
            <v>2540</v>
          </cell>
          <cell r="P41">
            <v>1</v>
          </cell>
          <cell r="Q41">
            <v>0</v>
          </cell>
          <cell r="S41">
            <v>0</v>
          </cell>
          <cell r="T41" t="str">
            <v>Onshore</v>
          </cell>
          <cell r="U41" t="str">
            <v>Internal</v>
          </cell>
        </row>
        <row r="42">
          <cell r="C42" t="str">
            <v>TRANSITION</v>
          </cell>
          <cell r="D42" t="str">
            <v>TRANSITION-IT</v>
          </cell>
          <cell r="E42" t="str">
            <v>TECHNOLOGY</v>
          </cell>
          <cell r="J42" t="str">
            <v>Software</v>
          </cell>
          <cell r="K42" t="str">
            <v>USD</v>
          </cell>
          <cell r="M42">
            <v>2500</v>
          </cell>
          <cell r="P42">
            <v>1</v>
          </cell>
          <cell r="Q42">
            <v>0</v>
          </cell>
          <cell r="S42">
            <v>0</v>
          </cell>
          <cell r="T42" t="str">
            <v>Onshore</v>
          </cell>
          <cell r="U42" t="str">
            <v>Internal</v>
          </cell>
        </row>
        <row r="43">
          <cell r="K43">
            <v>0</v>
          </cell>
          <cell r="M43">
            <v>0</v>
          </cell>
          <cell r="P43">
            <v>1</v>
          </cell>
          <cell r="Q43">
            <v>0</v>
          </cell>
          <cell r="S43">
            <v>0</v>
          </cell>
          <cell r="T43">
            <v>0</v>
          </cell>
          <cell r="U43">
            <v>0</v>
          </cell>
        </row>
        <row r="44">
          <cell r="C44" t="str">
            <v>TRANSITION</v>
          </cell>
          <cell r="D44" t="str">
            <v>TRANSITION-IT</v>
          </cell>
          <cell r="E44" t="str">
            <v>TECHNOLOGY</v>
          </cell>
          <cell r="J44" t="str">
            <v>Other</v>
          </cell>
          <cell r="K44" t="str">
            <v>USD</v>
          </cell>
          <cell r="M44">
            <v>45720</v>
          </cell>
          <cell r="P44">
            <v>1</v>
          </cell>
          <cell r="Q44">
            <v>0</v>
          </cell>
          <cell r="S44">
            <v>0</v>
          </cell>
          <cell r="T44" t="str">
            <v>Onshore</v>
          </cell>
          <cell r="U44" t="str">
            <v>Internal</v>
          </cell>
        </row>
        <row r="45">
          <cell r="C45" t="str">
            <v>TRANSITION</v>
          </cell>
          <cell r="D45" t="str">
            <v>TRANSITION-IT</v>
          </cell>
          <cell r="E45" t="str">
            <v>TECHNOLOGY</v>
          </cell>
          <cell r="J45" t="str">
            <v>Other</v>
          </cell>
          <cell r="K45" t="str">
            <v>USD</v>
          </cell>
          <cell r="M45">
            <v>15000</v>
          </cell>
          <cell r="P45">
            <v>1</v>
          </cell>
          <cell r="Q45">
            <v>0</v>
          </cell>
          <cell r="S45">
            <v>0</v>
          </cell>
          <cell r="T45" t="str">
            <v>Onshore</v>
          </cell>
          <cell r="U45" t="str">
            <v>Internal</v>
          </cell>
        </row>
        <row r="46">
          <cell r="C46" t="str">
            <v>TRANSITION</v>
          </cell>
          <cell r="D46" t="str">
            <v>TRANSITION-IT</v>
          </cell>
          <cell r="E46" t="str">
            <v>TECHNOLOGY</v>
          </cell>
          <cell r="J46" t="str">
            <v>Other</v>
          </cell>
          <cell r="K46" t="str">
            <v>USD</v>
          </cell>
          <cell r="M46">
            <v>30480</v>
          </cell>
          <cell r="P46">
            <v>1</v>
          </cell>
          <cell r="Q46">
            <v>0</v>
          </cell>
          <cell r="S46">
            <v>0</v>
          </cell>
          <cell r="T46" t="str">
            <v>Onshore</v>
          </cell>
          <cell r="U46" t="str">
            <v>Internal</v>
          </cell>
        </row>
        <row r="47">
          <cell r="C47" t="str">
            <v>TRANSITION</v>
          </cell>
          <cell r="D47" t="str">
            <v>TRANSITION-IT</v>
          </cell>
          <cell r="E47" t="str">
            <v>TECHNOLOGY</v>
          </cell>
          <cell r="J47" t="str">
            <v>Other</v>
          </cell>
          <cell r="K47" t="str">
            <v>USD</v>
          </cell>
          <cell r="M47">
            <v>22500</v>
          </cell>
          <cell r="P47">
            <v>1</v>
          </cell>
          <cell r="Q47">
            <v>0</v>
          </cell>
          <cell r="S47">
            <v>0</v>
          </cell>
          <cell r="T47" t="str">
            <v>Onshore</v>
          </cell>
          <cell r="U47" t="str">
            <v>Internal</v>
          </cell>
        </row>
        <row r="48">
          <cell r="C48" t="str">
            <v>TRANSITION</v>
          </cell>
          <cell r="D48" t="str">
            <v>TRANSITION-IT</v>
          </cell>
          <cell r="E48" t="str">
            <v>TECHNOLOGY</v>
          </cell>
          <cell r="J48" t="str">
            <v>Other</v>
          </cell>
          <cell r="K48" t="str">
            <v>USD</v>
          </cell>
          <cell r="M48">
            <v>0</v>
          </cell>
          <cell r="P48">
            <v>1</v>
          </cell>
          <cell r="Q48">
            <v>0</v>
          </cell>
          <cell r="S48">
            <v>0</v>
          </cell>
          <cell r="T48" t="str">
            <v>Onshore</v>
          </cell>
          <cell r="U48" t="str">
            <v>Internal</v>
          </cell>
        </row>
        <row r="49">
          <cell r="K49">
            <v>0</v>
          </cell>
          <cell r="M49">
            <v>0</v>
          </cell>
          <cell r="P49">
            <v>1</v>
          </cell>
          <cell r="Q49">
            <v>0</v>
          </cell>
          <cell r="S49">
            <v>0</v>
          </cell>
          <cell r="T49">
            <v>0</v>
          </cell>
          <cell r="U49">
            <v>0</v>
          </cell>
        </row>
        <row r="50">
          <cell r="C50" t="str">
            <v>TRANSITION</v>
          </cell>
          <cell r="D50" t="str">
            <v>TRANSITION-IT</v>
          </cell>
          <cell r="E50" t="str">
            <v>TECHNOLOGY</v>
          </cell>
          <cell r="J50" t="str">
            <v>Software</v>
          </cell>
          <cell r="K50" t="str">
            <v>USD</v>
          </cell>
          <cell r="M50">
            <v>5000</v>
          </cell>
          <cell r="P50">
            <v>1</v>
          </cell>
          <cell r="Q50">
            <v>0</v>
          </cell>
          <cell r="S50">
            <v>0</v>
          </cell>
          <cell r="T50" t="str">
            <v>Onshore</v>
          </cell>
          <cell r="U50" t="str">
            <v>Internal</v>
          </cell>
        </row>
        <row r="51">
          <cell r="K51">
            <v>0</v>
          </cell>
          <cell r="M51">
            <v>0</v>
          </cell>
          <cell r="P51">
            <v>1</v>
          </cell>
          <cell r="Q51">
            <v>0</v>
          </cell>
          <cell r="S51">
            <v>0</v>
          </cell>
          <cell r="T51">
            <v>0</v>
          </cell>
          <cell r="U51">
            <v>0</v>
          </cell>
        </row>
        <row r="52">
          <cell r="C52" t="str">
            <v>TRANSITION</v>
          </cell>
          <cell r="D52" t="str">
            <v>TRANSITION-IT</v>
          </cell>
          <cell r="E52" t="str">
            <v>TECHNOLOGY</v>
          </cell>
          <cell r="J52" t="str">
            <v>Software</v>
          </cell>
          <cell r="K52" t="str">
            <v>USD</v>
          </cell>
          <cell r="M52">
            <v>0</v>
          </cell>
          <cell r="P52">
            <v>1</v>
          </cell>
          <cell r="Q52">
            <v>0</v>
          </cell>
          <cell r="S52">
            <v>0</v>
          </cell>
          <cell r="T52" t="str">
            <v>Onshore</v>
          </cell>
          <cell r="U52" t="str">
            <v>Internal</v>
          </cell>
        </row>
        <row r="53">
          <cell r="C53" t="str">
            <v>TRANSITION</v>
          </cell>
          <cell r="D53" t="str">
            <v>TRANSITION-IT</v>
          </cell>
          <cell r="E53" t="str">
            <v>TECHNOLOGY</v>
          </cell>
          <cell r="J53" t="str">
            <v>Software</v>
          </cell>
          <cell r="K53" t="str">
            <v>USD</v>
          </cell>
          <cell r="M53">
            <v>-209132</v>
          </cell>
          <cell r="P53">
            <v>1</v>
          </cell>
          <cell r="Q53">
            <v>0</v>
          </cell>
          <cell r="S53">
            <v>0</v>
          </cell>
          <cell r="T53" t="str">
            <v>Onshore</v>
          </cell>
          <cell r="U53" t="str">
            <v>Internal</v>
          </cell>
        </row>
        <row r="54">
          <cell r="K54">
            <v>0</v>
          </cell>
          <cell r="M54">
            <v>0</v>
          </cell>
          <cell r="P54">
            <v>1</v>
          </cell>
          <cell r="Q54">
            <v>0</v>
          </cell>
          <cell r="S54">
            <v>0</v>
          </cell>
          <cell r="T54">
            <v>0</v>
          </cell>
          <cell r="U54">
            <v>0</v>
          </cell>
        </row>
        <row r="55">
          <cell r="K55">
            <v>0</v>
          </cell>
          <cell r="M55">
            <v>0</v>
          </cell>
          <cell r="P55">
            <v>1</v>
          </cell>
          <cell r="Q55">
            <v>0</v>
          </cell>
          <cell r="S55">
            <v>0</v>
          </cell>
          <cell r="T55">
            <v>0</v>
          </cell>
          <cell r="U55">
            <v>0</v>
          </cell>
        </row>
        <row r="56">
          <cell r="K56">
            <v>0</v>
          </cell>
          <cell r="M56">
            <v>0</v>
          </cell>
          <cell r="P56">
            <v>1</v>
          </cell>
          <cell r="Q56">
            <v>0</v>
          </cell>
          <cell r="S56">
            <v>0</v>
          </cell>
          <cell r="T56">
            <v>0</v>
          </cell>
          <cell r="U56">
            <v>0</v>
          </cell>
        </row>
        <row r="57">
          <cell r="K57">
            <v>0</v>
          </cell>
          <cell r="M57">
            <v>0</v>
          </cell>
          <cell r="P57">
            <v>1</v>
          </cell>
          <cell r="Q57">
            <v>0</v>
          </cell>
          <cell r="S57">
            <v>0</v>
          </cell>
          <cell r="T57">
            <v>0</v>
          </cell>
          <cell r="U57">
            <v>0</v>
          </cell>
        </row>
        <row r="58">
          <cell r="K58">
            <v>0</v>
          </cell>
          <cell r="M58">
            <v>0</v>
          </cell>
          <cell r="P58">
            <v>1</v>
          </cell>
          <cell r="Q58">
            <v>0</v>
          </cell>
          <cell r="S58">
            <v>0</v>
          </cell>
          <cell r="T58">
            <v>0</v>
          </cell>
          <cell r="U58">
            <v>0</v>
          </cell>
        </row>
        <row r="59">
          <cell r="K59">
            <v>0</v>
          </cell>
          <cell r="M59">
            <v>0</v>
          </cell>
          <cell r="P59">
            <v>1</v>
          </cell>
          <cell r="Q59">
            <v>0</v>
          </cell>
          <cell r="S59">
            <v>0</v>
          </cell>
          <cell r="T59">
            <v>0</v>
          </cell>
          <cell r="U59">
            <v>0</v>
          </cell>
        </row>
        <row r="60">
          <cell r="K60">
            <v>0</v>
          </cell>
          <cell r="M60">
            <v>0</v>
          </cell>
          <cell r="P60">
            <v>1</v>
          </cell>
          <cell r="Q60">
            <v>0</v>
          </cell>
          <cell r="S60">
            <v>0</v>
          </cell>
          <cell r="T60">
            <v>0</v>
          </cell>
          <cell r="U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K61" t="str">
            <v>USD</v>
          </cell>
          <cell r="M61">
            <v>5960</v>
          </cell>
          <cell r="P61">
            <v>1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K62">
            <v>0</v>
          </cell>
          <cell r="M62">
            <v>0</v>
          </cell>
          <cell r="P62">
            <v>1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K63" t="str">
            <v>USD</v>
          </cell>
          <cell r="M63">
            <v>0</v>
          </cell>
          <cell r="P63">
            <v>1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K64">
            <v>0</v>
          </cell>
          <cell r="M64">
            <v>0</v>
          </cell>
          <cell r="P64">
            <v>1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K65" t="str">
            <v>USD</v>
          </cell>
          <cell r="M65">
            <v>5727.6</v>
          </cell>
          <cell r="P65">
            <v>1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K66">
            <v>0</v>
          </cell>
          <cell r="M66">
            <v>0</v>
          </cell>
          <cell r="P66">
            <v>1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K67">
            <v>0</v>
          </cell>
          <cell r="M67">
            <v>0</v>
          </cell>
          <cell r="P67">
            <v>1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K68">
            <v>0</v>
          </cell>
          <cell r="M68">
            <v>0</v>
          </cell>
          <cell r="P68">
            <v>1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K69">
            <v>0</v>
          </cell>
          <cell r="M69">
            <v>0</v>
          </cell>
          <cell r="P69">
            <v>1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K70">
            <v>0</v>
          </cell>
          <cell r="M70">
            <v>0</v>
          </cell>
          <cell r="P70">
            <v>1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K71">
            <v>0</v>
          </cell>
          <cell r="M71">
            <v>0</v>
          </cell>
          <cell r="P71">
            <v>1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K72" t="str">
            <v>USD</v>
          </cell>
          <cell r="M72">
            <v>5960</v>
          </cell>
          <cell r="P72">
            <v>1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K73" t="str">
            <v>USD</v>
          </cell>
          <cell r="M73">
            <v>0</v>
          </cell>
          <cell r="P73">
            <v>1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K74">
            <v>0</v>
          </cell>
          <cell r="M74">
            <v>0</v>
          </cell>
          <cell r="P74">
            <v>1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K75">
            <v>0</v>
          </cell>
          <cell r="M75">
            <v>0</v>
          </cell>
          <cell r="P75">
            <v>1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K76">
            <v>0</v>
          </cell>
          <cell r="M76">
            <v>0</v>
          </cell>
          <cell r="P76">
            <v>1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K77">
            <v>0</v>
          </cell>
          <cell r="M77">
            <v>0</v>
          </cell>
          <cell r="P77">
            <v>1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K78">
            <v>0</v>
          </cell>
          <cell r="M78">
            <v>0</v>
          </cell>
          <cell r="P78">
            <v>1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K79">
            <v>0</v>
          </cell>
          <cell r="M79">
            <v>0</v>
          </cell>
          <cell r="P79">
            <v>1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K80">
            <v>0</v>
          </cell>
          <cell r="M80">
            <v>0</v>
          </cell>
          <cell r="P80">
            <v>1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K81" t="str">
            <v>USD</v>
          </cell>
          <cell r="M81">
            <v>845.94</v>
          </cell>
          <cell r="P81">
            <v>1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K82" t="str">
            <v>USD</v>
          </cell>
          <cell r="M82">
            <v>1127.92</v>
          </cell>
          <cell r="P82">
            <v>1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K83" t="str">
            <v>USD</v>
          </cell>
          <cell r="M83">
            <v>2537.8199999999997</v>
          </cell>
          <cell r="P83">
            <v>1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K84" t="str">
            <v>USD</v>
          </cell>
          <cell r="M84">
            <v>1973.86</v>
          </cell>
          <cell r="P84">
            <v>1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K85" t="str">
            <v>USD</v>
          </cell>
          <cell r="M85">
            <v>2819.7999999999997</v>
          </cell>
          <cell r="P85">
            <v>1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K86" t="str">
            <v>USD</v>
          </cell>
          <cell r="M86">
            <v>2544</v>
          </cell>
          <cell r="P86">
            <v>1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K87">
            <v>0</v>
          </cell>
          <cell r="M87">
            <v>0</v>
          </cell>
          <cell r="P87">
            <v>1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K88">
            <v>0</v>
          </cell>
          <cell r="M88">
            <v>0</v>
          </cell>
          <cell r="P88">
            <v>1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K89" t="str">
            <v>USD</v>
          </cell>
          <cell r="M89">
            <v>39000</v>
          </cell>
          <cell r="P89">
            <v>1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K90" t="str">
            <v>USD</v>
          </cell>
          <cell r="M90">
            <v>11430</v>
          </cell>
          <cell r="P90">
            <v>1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K91" t="str">
            <v>USD</v>
          </cell>
          <cell r="M91">
            <v>0</v>
          </cell>
          <cell r="P91">
            <v>1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K92" t="str">
            <v>USD</v>
          </cell>
          <cell r="M92">
            <v>0</v>
          </cell>
          <cell r="P92">
            <v>1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K93" t="str">
            <v>USD</v>
          </cell>
          <cell r="M93">
            <v>1</v>
          </cell>
          <cell r="P93">
            <v>1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K94">
            <v>0</v>
          </cell>
          <cell r="M94">
            <v>0</v>
          </cell>
          <cell r="P94">
            <v>1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K95">
            <v>0</v>
          </cell>
          <cell r="M95">
            <v>0</v>
          </cell>
          <cell r="P95">
            <v>1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K96">
            <v>0</v>
          </cell>
          <cell r="M96">
            <v>0</v>
          </cell>
          <cell r="P96">
            <v>1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K97">
            <v>0</v>
          </cell>
          <cell r="M97">
            <v>0</v>
          </cell>
          <cell r="P97">
            <v>1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K98">
            <v>0</v>
          </cell>
          <cell r="M98">
            <v>0</v>
          </cell>
          <cell r="P98">
            <v>1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K99">
            <v>0</v>
          </cell>
          <cell r="M99">
            <v>0</v>
          </cell>
          <cell r="P99">
            <v>1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K100">
            <v>0</v>
          </cell>
          <cell r="M100">
            <v>0</v>
          </cell>
          <cell r="P100">
            <v>1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K101">
            <v>0</v>
          </cell>
          <cell r="M101">
            <v>0</v>
          </cell>
          <cell r="P101">
            <v>1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K102" t="str">
            <v>USD</v>
          </cell>
          <cell r="M102">
            <v>0</v>
          </cell>
          <cell r="P102">
            <v>1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  <row r="103">
          <cell r="C103" t="str">
            <v>RUN</v>
          </cell>
          <cell r="D103" t="str">
            <v>FX-HEDGING</v>
          </cell>
          <cell r="E103" t="str">
            <v>FX-HEDGING</v>
          </cell>
          <cell r="J103" t="str">
            <v>Other</v>
          </cell>
          <cell r="K103" t="str">
            <v>USD</v>
          </cell>
          <cell r="M103">
            <v>0</v>
          </cell>
          <cell r="P103">
            <v>1</v>
          </cell>
          <cell r="Q103">
            <v>0</v>
          </cell>
          <cell r="S103">
            <v>0</v>
          </cell>
          <cell r="T103" t="str">
            <v>Onshore</v>
          </cell>
          <cell r="U103" t="str">
            <v>Internal</v>
          </cell>
        </row>
        <row r="104">
          <cell r="K104">
            <v>0</v>
          </cell>
          <cell r="M104">
            <v>0</v>
          </cell>
          <cell r="P104">
            <v>1</v>
          </cell>
          <cell r="Q104">
            <v>0</v>
          </cell>
          <cell r="S104">
            <v>0</v>
          </cell>
          <cell r="T104">
            <v>0</v>
          </cell>
          <cell r="U104">
            <v>0</v>
          </cell>
        </row>
        <row r="105">
          <cell r="K105">
            <v>0</v>
          </cell>
          <cell r="M105">
            <v>0</v>
          </cell>
          <cell r="P105">
            <v>1</v>
          </cell>
          <cell r="Q105">
            <v>0</v>
          </cell>
          <cell r="S105">
            <v>0</v>
          </cell>
          <cell r="T105">
            <v>0</v>
          </cell>
          <cell r="U105">
            <v>0</v>
          </cell>
        </row>
        <row r="106">
          <cell r="K106">
            <v>0</v>
          </cell>
          <cell r="M106">
            <v>0</v>
          </cell>
          <cell r="P106">
            <v>1</v>
          </cell>
          <cell r="Q106">
            <v>0</v>
          </cell>
          <cell r="S106">
            <v>0</v>
          </cell>
          <cell r="T106">
            <v>0</v>
          </cell>
          <cell r="U106">
            <v>0</v>
          </cell>
        </row>
        <row r="107">
          <cell r="C107" t="str">
            <v>RUN</v>
          </cell>
          <cell r="D107" t="str">
            <v>MSA Price</v>
          </cell>
          <cell r="E107" t="str">
            <v>TS Funding</v>
          </cell>
          <cell r="J107" t="str">
            <v>Other</v>
          </cell>
          <cell r="K107" t="str">
            <v>USD</v>
          </cell>
          <cell r="M107">
            <v>7.0000000000000005E-8</v>
          </cell>
          <cell r="P107">
            <v>1</v>
          </cell>
          <cell r="Q107">
            <v>0</v>
          </cell>
          <cell r="S107">
            <v>0</v>
          </cell>
          <cell r="T107" t="str">
            <v>Offshore</v>
          </cell>
          <cell r="U107" t="str">
            <v>Internal</v>
          </cell>
        </row>
        <row r="108">
          <cell r="K108">
            <v>0</v>
          </cell>
          <cell r="M108">
            <v>0</v>
          </cell>
          <cell r="P108">
            <v>1</v>
          </cell>
          <cell r="Q108">
            <v>0</v>
          </cell>
          <cell r="S108">
            <v>0</v>
          </cell>
          <cell r="T108">
            <v>0</v>
          </cell>
          <cell r="U108">
            <v>0</v>
          </cell>
        </row>
        <row r="109">
          <cell r="K109">
            <v>0</v>
          </cell>
          <cell r="M109">
            <v>0</v>
          </cell>
          <cell r="P109">
            <v>1</v>
          </cell>
          <cell r="Q109">
            <v>0</v>
          </cell>
          <cell r="S109">
            <v>0</v>
          </cell>
          <cell r="T109">
            <v>0</v>
          </cell>
          <cell r="U109">
            <v>0</v>
          </cell>
        </row>
        <row r="110">
          <cell r="K110">
            <v>0</v>
          </cell>
          <cell r="M110">
            <v>0</v>
          </cell>
          <cell r="P110">
            <v>1</v>
          </cell>
          <cell r="Q110">
            <v>0</v>
          </cell>
          <cell r="S110">
            <v>0</v>
          </cell>
          <cell r="T110">
            <v>0</v>
          </cell>
          <cell r="U110">
            <v>0</v>
          </cell>
        </row>
        <row r="111">
          <cell r="K111">
            <v>0</v>
          </cell>
          <cell r="M111">
            <v>0</v>
          </cell>
          <cell r="P111">
            <v>1</v>
          </cell>
          <cell r="Q111">
            <v>0</v>
          </cell>
          <cell r="S111">
            <v>0</v>
          </cell>
          <cell r="T111">
            <v>0</v>
          </cell>
          <cell r="U111">
            <v>0</v>
          </cell>
        </row>
        <row r="112">
          <cell r="K112">
            <v>0</v>
          </cell>
          <cell r="M112">
            <v>0</v>
          </cell>
          <cell r="P112">
            <v>1</v>
          </cell>
          <cell r="Q112">
            <v>0</v>
          </cell>
          <cell r="S112">
            <v>0</v>
          </cell>
          <cell r="T112">
            <v>0</v>
          </cell>
          <cell r="U112">
            <v>0</v>
          </cell>
        </row>
        <row r="113">
          <cell r="K113">
            <v>0</v>
          </cell>
          <cell r="M113">
            <v>0</v>
          </cell>
          <cell r="P113">
            <v>1</v>
          </cell>
          <cell r="Q113">
            <v>0</v>
          </cell>
          <cell r="S113">
            <v>0</v>
          </cell>
          <cell r="T113">
            <v>0</v>
          </cell>
          <cell r="U113">
            <v>0</v>
          </cell>
        </row>
        <row r="114">
          <cell r="K114">
            <v>0</v>
          </cell>
          <cell r="M114">
            <v>0</v>
          </cell>
          <cell r="P114">
            <v>1</v>
          </cell>
          <cell r="Q114">
            <v>0</v>
          </cell>
          <cell r="S114">
            <v>0</v>
          </cell>
          <cell r="T114">
            <v>0</v>
          </cell>
          <cell r="U114">
            <v>0</v>
          </cell>
        </row>
        <row r="115">
          <cell r="K115">
            <v>0</v>
          </cell>
          <cell r="M115">
            <v>0</v>
          </cell>
          <cell r="P115">
            <v>1</v>
          </cell>
          <cell r="Q115">
            <v>0</v>
          </cell>
          <cell r="S115">
            <v>0</v>
          </cell>
          <cell r="T115">
            <v>0</v>
          </cell>
          <cell r="U115">
            <v>0</v>
          </cell>
        </row>
        <row r="116">
          <cell r="K116">
            <v>0</v>
          </cell>
          <cell r="M116">
            <v>0</v>
          </cell>
          <cell r="P116">
            <v>1</v>
          </cell>
          <cell r="Q116">
            <v>0</v>
          </cell>
          <cell r="S116">
            <v>0</v>
          </cell>
          <cell r="T116">
            <v>0</v>
          </cell>
          <cell r="U116">
            <v>0</v>
          </cell>
        </row>
        <row r="117">
          <cell r="K117">
            <v>0</v>
          </cell>
          <cell r="M117">
            <v>0</v>
          </cell>
          <cell r="P117">
            <v>1</v>
          </cell>
          <cell r="Q117">
            <v>0</v>
          </cell>
          <cell r="S117">
            <v>0</v>
          </cell>
          <cell r="T117">
            <v>0</v>
          </cell>
          <cell r="U117">
            <v>0</v>
          </cell>
        </row>
        <row r="118">
          <cell r="K118">
            <v>0</v>
          </cell>
          <cell r="M118">
            <v>0</v>
          </cell>
          <cell r="P118">
            <v>1</v>
          </cell>
          <cell r="Q118">
            <v>0</v>
          </cell>
          <cell r="S118">
            <v>0</v>
          </cell>
          <cell r="T118">
            <v>0</v>
          </cell>
          <cell r="U118">
            <v>0</v>
          </cell>
        </row>
        <row r="119">
          <cell r="K119">
            <v>0</v>
          </cell>
          <cell r="M119">
            <v>0</v>
          </cell>
          <cell r="P119">
            <v>1</v>
          </cell>
          <cell r="Q119">
            <v>0</v>
          </cell>
          <cell r="S119">
            <v>0</v>
          </cell>
          <cell r="T119">
            <v>0</v>
          </cell>
          <cell r="U119">
            <v>0</v>
          </cell>
        </row>
        <row r="120">
          <cell r="K120">
            <v>0</v>
          </cell>
          <cell r="M120">
            <v>0</v>
          </cell>
          <cell r="P120">
            <v>1</v>
          </cell>
          <cell r="Q120">
            <v>0</v>
          </cell>
          <cell r="S120">
            <v>0</v>
          </cell>
          <cell r="T120">
            <v>0</v>
          </cell>
          <cell r="U120">
            <v>0</v>
          </cell>
        </row>
        <row r="121">
          <cell r="K121">
            <v>0</v>
          </cell>
          <cell r="M121">
            <v>0</v>
          </cell>
          <cell r="P121">
            <v>1</v>
          </cell>
          <cell r="Q121">
            <v>0</v>
          </cell>
          <cell r="S121">
            <v>0</v>
          </cell>
          <cell r="T121">
            <v>0</v>
          </cell>
          <cell r="U121">
            <v>0</v>
          </cell>
        </row>
        <row r="122">
          <cell r="K122">
            <v>0</v>
          </cell>
          <cell r="M122">
            <v>0</v>
          </cell>
          <cell r="P122">
            <v>1</v>
          </cell>
          <cell r="Q122">
            <v>0</v>
          </cell>
          <cell r="S122">
            <v>0</v>
          </cell>
          <cell r="T122">
            <v>0</v>
          </cell>
          <cell r="U122">
            <v>0</v>
          </cell>
        </row>
        <row r="123">
          <cell r="K123">
            <v>0</v>
          </cell>
          <cell r="M123">
            <v>0</v>
          </cell>
          <cell r="P123">
            <v>1</v>
          </cell>
          <cell r="Q123">
            <v>0</v>
          </cell>
          <cell r="S123">
            <v>0</v>
          </cell>
          <cell r="T123">
            <v>0</v>
          </cell>
          <cell r="U123">
            <v>0</v>
          </cell>
        </row>
        <row r="124">
          <cell r="K124">
            <v>0</v>
          </cell>
          <cell r="M124">
            <v>0</v>
          </cell>
          <cell r="P124">
            <v>1</v>
          </cell>
          <cell r="Q124">
            <v>0</v>
          </cell>
          <cell r="S124">
            <v>0</v>
          </cell>
          <cell r="T124">
            <v>0</v>
          </cell>
          <cell r="U124">
            <v>0</v>
          </cell>
        </row>
        <row r="125">
          <cell r="K125">
            <v>0</v>
          </cell>
          <cell r="M125">
            <v>0</v>
          </cell>
          <cell r="P125">
            <v>1</v>
          </cell>
          <cell r="Q125">
            <v>0</v>
          </cell>
          <cell r="S125">
            <v>0</v>
          </cell>
          <cell r="T125">
            <v>0</v>
          </cell>
          <cell r="U125">
            <v>0</v>
          </cell>
        </row>
        <row r="126">
          <cell r="K126">
            <v>0</v>
          </cell>
          <cell r="M126">
            <v>0</v>
          </cell>
          <cell r="P126">
            <v>1</v>
          </cell>
          <cell r="Q126">
            <v>0</v>
          </cell>
          <cell r="S126">
            <v>0</v>
          </cell>
          <cell r="T126">
            <v>0</v>
          </cell>
          <cell r="U126">
            <v>0</v>
          </cell>
        </row>
        <row r="127">
          <cell r="K127">
            <v>0</v>
          </cell>
          <cell r="M127">
            <v>0</v>
          </cell>
          <cell r="P127">
            <v>1</v>
          </cell>
          <cell r="Q127">
            <v>0</v>
          </cell>
          <cell r="S127">
            <v>0</v>
          </cell>
          <cell r="T127">
            <v>0</v>
          </cell>
          <cell r="U127">
            <v>0</v>
          </cell>
        </row>
        <row r="128">
          <cell r="K128">
            <v>0</v>
          </cell>
          <cell r="M128">
            <v>0</v>
          </cell>
          <cell r="P128">
            <v>1</v>
          </cell>
          <cell r="Q128">
            <v>0</v>
          </cell>
          <cell r="S128">
            <v>0</v>
          </cell>
          <cell r="T128">
            <v>0</v>
          </cell>
          <cell r="U128">
            <v>0</v>
          </cell>
        </row>
        <row r="129">
          <cell r="K129">
            <v>0</v>
          </cell>
          <cell r="M129">
            <v>0</v>
          </cell>
          <cell r="P129">
            <v>1</v>
          </cell>
          <cell r="Q129">
            <v>0</v>
          </cell>
          <cell r="S129">
            <v>0</v>
          </cell>
          <cell r="T129">
            <v>0</v>
          </cell>
          <cell r="U129">
            <v>0</v>
          </cell>
        </row>
        <row r="130">
          <cell r="K130">
            <v>0</v>
          </cell>
          <cell r="M130">
            <v>0</v>
          </cell>
          <cell r="P130">
            <v>1</v>
          </cell>
          <cell r="Q130">
            <v>0</v>
          </cell>
          <cell r="S130">
            <v>0</v>
          </cell>
          <cell r="T130">
            <v>0</v>
          </cell>
          <cell r="U130">
            <v>0</v>
          </cell>
        </row>
        <row r="131">
          <cell r="K131">
            <v>0</v>
          </cell>
          <cell r="M131">
            <v>0</v>
          </cell>
          <cell r="P131">
            <v>1</v>
          </cell>
          <cell r="Q131">
            <v>0</v>
          </cell>
          <cell r="S131">
            <v>0</v>
          </cell>
          <cell r="T131">
            <v>0</v>
          </cell>
          <cell r="U131">
            <v>0</v>
          </cell>
        </row>
        <row r="132">
          <cell r="K132">
            <v>0</v>
          </cell>
          <cell r="M132">
            <v>0</v>
          </cell>
          <cell r="P132">
            <v>1</v>
          </cell>
          <cell r="Q132">
            <v>0</v>
          </cell>
          <cell r="S132">
            <v>0</v>
          </cell>
          <cell r="T132">
            <v>0</v>
          </cell>
          <cell r="U132">
            <v>0</v>
          </cell>
        </row>
        <row r="133">
          <cell r="K133">
            <v>0</v>
          </cell>
          <cell r="M133">
            <v>0</v>
          </cell>
          <cell r="P133">
            <v>1</v>
          </cell>
          <cell r="Q133">
            <v>0</v>
          </cell>
          <cell r="S133">
            <v>0</v>
          </cell>
          <cell r="T133">
            <v>0</v>
          </cell>
          <cell r="U133">
            <v>0</v>
          </cell>
        </row>
        <row r="134">
          <cell r="K134">
            <v>0</v>
          </cell>
          <cell r="M134">
            <v>0</v>
          </cell>
          <cell r="P134">
            <v>1</v>
          </cell>
          <cell r="Q134">
            <v>0</v>
          </cell>
          <cell r="S134">
            <v>0</v>
          </cell>
          <cell r="T134">
            <v>0</v>
          </cell>
          <cell r="U134">
            <v>0</v>
          </cell>
        </row>
        <row r="135">
          <cell r="K135">
            <v>0</v>
          </cell>
          <cell r="M135">
            <v>0</v>
          </cell>
          <cell r="P135">
            <v>1</v>
          </cell>
          <cell r="Q135">
            <v>0</v>
          </cell>
          <cell r="S135">
            <v>0</v>
          </cell>
          <cell r="T135">
            <v>0</v>
          </cell>
          <cell r="U135">
            <v>0</v>
          </cell>
        </row>
        <row r="136">
          <cell r="K136">
            <v>0</v>
          </cell>
          <cell r="M136">
            <v>0</v>
          </cell>
          <cell r="P136">
            <v>1</v>
          </cell>
          <cell r="Q136">
            <v>0</v>
          </cell>
          <cell r="S136">
            <v>0</v>
          </cell>
          <cell r="T136">
            <v>0</v>
          </cell>
          <cell r="U136">
            <v>0</v>
          </cell>
        </row>
        <row r="137">
          <cell r="K137">
            <v>0</v>
          </cell>
          <cell r="M137">
            <v>0</v>
          </cell>
          <cell r="P137">
            <v>1</v>
          </cell>
          <cell r="Q137">
            <v>0</v>
          </cell>
          <cell r="S137">
            <v>0</v>
          </cell>
          <cell r="T137">
            <v>0</v>
          </cell>
          <cell r="U137">
            <v>0</v>
          </cell>
        </row>
        <row r="138">
          <cell r="K138">
            <v>0</v>
          </cell>
          <cell r="M138">
            <v>0</v>
          </cell>
          <cell r="P138">
            <v>1</v>
          </cell>
          <cell r="Q138">
            <v>0</v>
          </cell>
          <cell r="S138">
            <v>0</v>
          </cell>
          <cell r="T138">
            <v>0</v>
          </cell>
          <cell r="U138">
            <v>0</v>
          </cell>
        </row>
        <row r="139">
          <cell r="K139">
            <v>0</v>
          </cell>
          <cell r="M139">
            <v>0</v>
          </cell>
          <cell r="P139">
            <v>1</v>
          </cell>
          <cell r="Q139">
            <v>0</v>
          </cell>
          <cell r="S139">
            <v>0</v>
          </cell>
          <cell r="T139">
            <v>0</v>
          </cell>
          <cell r="U139">
            <v>0</v>
          </cell>
        </row>
        <row r="140">
          <cell r="K140">
            <v>0</v>
          </cell>
          <cell r="M140">
            <v>0</v>
          </cell>
          <cell r="P140">
            <v>1</v>
          </cell>
          <cell r="Q140">
            <v>0</v>
          </cell>
          <cell r="S140">
            <v>0</v>
          </cell>
          <cell r="T140">
            <v>0</v>
          </cell>
          <cell r="U140">
            <v>0</v>
          </cell>
        </row>
        <row r="141">
          <cell r="K141">
            <v>0</v>
          </cell>
          <cell r="M141">
            <v>0</v>
          </cell>
          <cell r="P141">
            <v>1</v>
          </cell>
          <cell r="Q141">
            <v>0</v>
          </cell>
          <cell r="S141">
            <v>0</v>
          </cell>
          <cell r="T141">
            <v>0</v>
          </cell>
          <cell r="U141">
            <v>0</v>
          </cell>
        </row>
        <row r="142">
          <cell r="K142">
            <v>0</v>
          </cell>
          <cell r="M142">
            <v>0</v>
          </cell>
          <cell r="P142">
            <v>1</v>
          </cell>
          <cell r="Q142">
            <v>0</v>
          </cell>
          <cell r="S142">
            <v>0</v>
          </cell>
          <cell r="T142">
            <v>0</v>
          </cell>
          <cell r="U142">
            <v>0</v>
          </cell>
        </row>
        <row r="143">
          <cell r="K143">
            <v>0</v>
          </cell>
          <cell r="M143">
            <v>0</v>
          </cell>
          <cell r="P143">
            <v>1</v>
          </cell>
          <cell r="Q143">
            <v>0</v>
          </cell>
          <cell r="S143">
            <v>0</v>
          </cell>
          <cell r="T143">
            <v>0</v>
          </cell>
          <cell r="U143">
            <v>0</v>
          </cell>
        </row>
        <row r="144">
          <cell r="K144">
            <v>0</v>
          </cell>
          <cell r="M144">
            <v>0</v>
          </cell>
          <cell r="P144">
            <v>1</v>
          </cell>
          <cell r="Q144">
            <v>0</v>
          </cell>
          <cell r="S144">
            <v>0</v>
          </cell>
          <cell r="T144">
            <v>0</v>
          </cell>
          <cell r="U144">
            <v>0</v>
          </cell>
        </row>
        <row r="145">
          <cell r="K145">
            <v>0</v>
          </cell>
          <cell r="M145">
            <v>0</v>
          </cell>
          <cell r="P145">
            <v>1</v>
          </cell>
          <cell r="Q145">
            <v>0</v>
          </cell>
          <cell r="S145">
            <v>0</v>
          </cell>
          <cell r="T145">
            <v>0</v>
          </cell>
          <cell r="U145">
            <v>0</v>
          </cell>
        </row>
        <row r="146">
          <cell r="K146">
            <v>0</v>
          </cell>
          <cell r="M146">
            <v>0</v>
          </cell>
          <cell r="P146">
            <v>1</v>
          </cell>
          <cell r="Q146">
            <v>0</v>
          </cell>
          <cell r="S146">
            <v>0</v>
          </cell>
          <cell r="T146">
            <v>0</v>
          </cell>
          <cell r="U146">
            <v>0</v>
          </cell>
        </row>
        <row r="147">
          <cell r="K147">
            <v>0</v>
          </cell>
          <cell r="M147">
            <v>0</v>
          </cell>
          <cell r="P147">
            <v>1</v>
          </cell>
          <cell r="Q147">
            <v>0</v>
          </cell>
          <cell r="S147">
            <v>0</v>
          </cell>
          <cell r="T147">
            <v>0</v>
          </cell>
          <cell r="U147">
            <v>0</v>
          </cell>
        </row>
        <row r="148">
          <cell r="K148">
            <v>0</v>
          </cell>
          <cell r="M148">
            <v>0</v>
          </cell>
          <cell r="P148">
            <v>1</v>
          </cell>
          <cell r="Q148">
            <v>0</v>
          </cell>
          <cell r="S148">
            <v>0</v>
          </cell>
          <cell r="T148">
            <v>0</v>
          </cell>
          <cell r="U148">
            <v>0</v>
          </cell>
        </row>
        <row r="149">
          <cell r="K149">
            <v>0</v>
          </cell>
          <cell r="M149">
            <v>0</v>
          </cell>
          <cell r="P149">
            <v>1</v>
          </cell>
          <cell r="Q149">
            <v>0</v>
          </cell>
          <cell r="S149">
            <v>0</v>
          </cell>
          <cell r="T149">
            <v>0</v>
          </cell>
          <cell r="U149">
            <v>0</v>
          </cell>
        </row>
        <row r="150">
          <cell r="K150">
            <v>0</v>
          </cell>
          <cell r="M150">
            <v>0</v>
          </cell>
          <cell r="P150">
            <v>1</v>
          </cell>
          <cell r="Q150">
            <v>0</v>
          </cell>
          <cell r="S150">
            <v>0</v>
          </cell>
          <cell r="T150">
            <v>0</v>
          </cell>
          <cell r="U150">
            <v>0</v>
          </cell>
        </row>
        <row r="151">
          <cell r="K151">
            <v>0</v>
          </cell>
          <cell r="M151">
            <v>0</v>
          </cell>
          <cell r="P151">
            <v>1</v>
          </cell>
          <cell r="Q151">
            <v>0</v>
          </cell>
          <cell r="S151">
            <v>0</v>
          </cell>
          <cell r="T151">
            <v>0</v>
          </cell>
          <cell r="U151">
            <v>0</v>
          </cell>
        </row>
        <row r="152">
          <cell r="K152">
            <v>0</v>
          </cell>
          <cell r="M152">
            <v>0</v>
          </cell>
          <cell r="P152">
            <v>1</v>
          </cell>
          <cell r="Q152">
            <v>0</v>
          </cell>
          <cell r="S152">
            <v>0</v>
          </cell>
          <cell r="T152">
            <v>0</v>
          </cell>
          <cell r="U152">
            <v>0</v>
          </cell>
        </row>
        <row r="153">
          <cell r="K153">
            <v>0</v>
          </cell>
          <cell r="M153">
            <v>0</v>
          </cell>
          <cell r="P153">
            <v>1</v>
          </cell>
          <cell r="Q153">
            <v>0</v>
          </cell>
          <cell r="S153">
            <v>0</v>
          </cell>
          <cell r="T153">
            <v>0</v>
          </cell>
          <cell r="U153">
            <v>0</v>
          </cell>
        </row>
        <row r="154">
          <cell r="K154">
            <v>0</v>
          </cell>
          <cell r="M154">
            <v>0</v>
          </cell>
          <cell r="P154">
            <v>1</v>
          </cell>
          <cell r="Q154">
            <v>0</v>
          </cell>
          <cell r="S154">
            <v>0</v>
          </cell>
          <cell r="T154">
            <v>0</v>
          </cell>
          <cell r="U154">
            <v>0</v>
          </cell>
        </row>
        <row r="155">
          <cell r="K155">
            <v>0</v>
          </cell>
          <cell r="M155">
            <v>0</v>
          </cell>
          <cell r="P155">
            <v>1</v>
          </cell>
          <cell r="Q155">
            <v>0</v>
          </cell>
          <cell r="S155">
            <v>0</v>
          </cell>
          <cell r="T155">
            <v>0</v>
          </cell>
          <cell r="U155">
            <v>0</v>
          </cell>
        </row>
        <row r="156">
          <cell r="K156">
            <v>0</v>
          </cell>
          <cell r="M156">
            <v>0</v>
          </cell>
          <cell r="P156">
            <v>1</v>
          </cell>
          <cell r="Q156">
            <v>0</v>
          </cell>
          <cell r="S156">
            <v>0</v>
          </cell>
          <cell r="T156">
            <v>0</v>
          </cell>
          <cell r="U156">
            <v>0</v>
          </cell>
        </row>
        <row r="157">
          <cell r="K157">
            <v>0</v>
          </cell>
          <cell r="M157">
            <v>0</v>
          </cell>
          <cell r="P157">
            <v>1</v>
          </cell>
          <cell r="Q157">
            <v>0</v>
          </cell>
          <cell r="S157">
            <v>0</v>
          </cell>
          <cell r="T157">
            <v>0</v>
          </cell>
          <cell r="U157">
            <v>0</v>
          </cell>
        </row>
        <row r="158">
          <cell r="K158">
            <v>0</v>
          </cell>
          <cell r="M158">
            <v>0</v>
          </cell>
          <cell r="P158">
            <v>1</v>
          </cell>
          <cell r="Q158">
            <v>0</v>
          </cell>
          <cell r="S158">
            <v>0</v>
          </cell>
          <cell r="T158">
            <v>0</v>
          </cell>
          <cell r="U158">
            <v>0</v>
          </cell>
        </row>
        <row r="159">
          <cell r="K159">
            <v>0</v>
          </cell>
          <cell r="M159">
            <v>0</v>
          </cell>
          <cell r="P159">
            <v>1</v>
          </cell>
          <cell r="Q159">
            <v>0</v>
          </cell>
          <cell r="S159">
            <v>0</v>
          </cell>
          <cell r="T159">
            <v>0</v>
          </cell>
          <cell r="U159">
            <v>0</v>
          </cell>
        </row>
        <row r="160">
          <cell r="K160">
            <v>0</v>
          </cell>
          <cell r="M160">
            <v>0</v>
          </cell>
          <cell r="P160">
            <v>1</v>
          </cell>
          <cell r="Q160">
            <v>0</v>
          </cell>
          <cell r="S160">
            <v>0</v>
          </cell>
          <cell r="T160">
            <v>0</v>
          </cell>
          <cell r="U160">
            <v>0</v>
          </cell>
        </row>
        <row r="161">
          <cell r="K161">
            <v>0</v>
          </cell>
          <cell r="M161">
            <v>0</v>
          </cell>
          <cell r="P161">
            <v>1</v>
          </cell>
          <cell r="Q161">
            <v>0</v>
          </cell>
          <cell r="S161">
            <v>0</v>
          </cell>
          <cell r="T161">
            <v>0</v>
          </cell>
          <cell r="U161">
            <v>0</v>
          </cell>
        </row>
        <row r="162">
          <cell r="K162">
            <v>0</v>
          </cell>
          <cell r="M162">
            <v>0</v>
          </cell>
          <cell r="P162">
            <v>1</v>
          </cell>
          <cell r="Q162">
            <v>0</v>
          </cell>
          <cell r="S162">
            <v>0</v>
          </cell>
          <cell r="T162">
            <v>0</v>
          </cell>
          <cell r="U162">
            <v>0</v>
          </cell>
        </row>
        <row r="163">
          <cell r="K163">
            <v>0</v>
          </cell>
          <cell r="M163">
            <v>0</v>
          </cell>
          <cell r="P163">
            <v>1</v>
          </cell>
          <cell r="Q163">
            <v>0</v>
          </cell>
          <cell r="S163">
            <v>0</v>
          </cell>
          <cell r="T163">
            <v>0</v>
          </cell>
          <cell r="U163">
            <v>0</v>
          </cell>
        </row>
        <row r="164">
          <cell r="K164">
            <v>0</v>
          </cell>
          <cell r="M164">
            <v>0</v>
          </cell>
          <cell r="P164">
            <v>1</v>
          </cell>
          <cell r="Q164">
            <v>0</v>
          </cell>
          <cell r="S164">
            <v>0</v>
          </cell>
          <cell r="T164">
            <v>0</v>
          </cell>
          <cell r="U164">
            <v>0</v>
          </cell>
        </row>
        <row r="165">
          <cell r="K165">
            <v>0</v>
          </cell>
          <cell r="M165">
            <v>0</v>
          </cell>
          <cell r="P165">
            <v>1</v>
          </cell>
          <cell r="Q165">
            <v>0</v>
          </cell>
          <cell r="S165">
            <v>0</v>
          </cell>
          <cell r="T165">
            <v>0</v>
          </cell>
          <cell r="U165">
            <v>0</v>
          </cell>
        </row>
        <row r="166">
          <cell r="K166">
            <v>0</v>
          </cell>
          <cell r="M166">
            <v>0</v>
          </cell>
          <cell r="P166">
            <v>1</v>
          </cell>
          <cell r="Q166">
            <v>0</v>
          </cell>
          <cell r="S166">
            <v>0</v>
          </cell>
          <cell r="T166">
            <v>0</v>
          </cell>
          <cell r="U166">
            <v>0</v>
          </cell>
        </row>
        <row r="167">
          <cell r="K167">
            <v>0</v>
          </cell>
          <cell r="M167">
            <v>0</v>
          </cell>
          <cell r="P167">
            <v>1</v>
          </cell>
          <cell r="Q167">
            <v>0</v>
          </cell>
          <cell r="S167">
            <v>0</v>
          </cell>
          <cell r="T167">
            <v>0</v>
          </cell>
          <cell r="U167">
            <v>0</v>
          </cell>
        </row>
        <row r="168">
          <cell r="K168">
            <v>0</v>
          </cell>
          <cell r="M168">
            <v>0</v>
          </cell>
          <cell r="P168">
            <v>1</v>
          </cell>
          <cell r="Q168">
            <v>0</v>
          </cell>
          <cell r="S168">
            <v>0</v>
          </cell>
          <cell r="T168">
            <v>0</v>
          </cell>
          <cell r="U168">
            <v>0</v>
          </cell>
        </row>
        <row r="169">
          <cell r="K169">
            <v>0</v>
          </cell>
          <cell r="M169">
            <v>0</v>
          </cell>
          <cell r="P169">
            <v>1</v>
          </cell>
          <cell r="Q169">
            <v>0</v>
          </cell>
          <cell r="S169">
            <v>0</v>
          </cell>
          <cell r="T169">
            <v>0</v>
          </cell>
          <cell r="U169">
            <v>0</v>
          </cell>
        </row>
        <row r="170">
          <cell r="K170">
            <v>0</v>
          </cell>
          <cell r="M170">
            <v>0</v>
          </cell>
          <cell r="P170">
            <v>1</v>
          </cell>
          <cell r="Q170">
            <v>0</v>
          </cell>
          <cell r="S170">
            <v>0</v>
          </cell>
          <cell r="T170">
            <v>0</v>
          </cell>
          <cell r="U170">
            <v>0</v>
          </cell>
        </row>
        <row r="171">
          <cell r="K171">
            <v>0</v>
          </cell>
          <cell r="M171">
            <v>0</v>
          </cell>
          <cell r="P171">
            <v>1</v>
          </cell>
          <cell r="Q171">
            <v>0</v>
          </cell>
          <cell r="S171">
            <v>0</v>
          </cell>
          <cell r="T171">
            <v>0</v>
          </cell>
          <cell r="U171">
            <v>0</v>
          </cell>
        </row>
        <row r="172">
          <cell r="K172">
            <v>0</v>
          </cell>
          <cell r="M172">
            <v>0</v>
          </cell>
          <cell r="P172">
            <v>1</v>
          </cell>
          <cell r="Q172">
            <v>0</v>
          </cell>
          <cell r="S172">
            <v>0</v>
          </cell>
          <cell r="T172">
            <v>0</v>
          </cell>
          <cell r="U172">
            <v>0</v>
          </cell>
        </row>
        <row r="173">
          <cell r="K173">
            <v>0</v>
          </cell>
          <cell r="M173">
            <v>0</v>
          </cell>
          <cell r="P173">
            <v>1</v>
          </cell>
          <cell r="Q173">
            <v>0</v>
          </cell>
          <cell r="S173">
            <v>0</v>
          </cell>
          <cell r="T173">
            <v>0</v>
          </cell>
          <cell r="U173">
            <v>0</v>
          </cell>
        </row>
        <row r="174">
          <cell r="K174">
            <v>0</v>
          </cell>
          <cell r="M174">
            <v>0</v>
          </cell>
          <cell r="P174">
            <v>1</v>
          </cell>
          <cell r="Q174">
            <v>0</v>
          </cell>
          <cell r="S174">
            <v>0</v>
          </cell>
          <cell r="T174">
            <v>0</v>
          </cell>
          <cell r="U174">
            <v>0</v>
          </cell>
        </row>
        <row r="175">
          <cell r="K175">
            <v>0</v>
          </cell>
          <cell r="M175">
            <v>0</v>
          </cell>
          <cell r="P175">
            <v>1</v>
          </cell>
          <cell r="Q175">
            <v>0</v>
          </cell>
          <cell r="S175">
            <v>0</v>
          </cell>
          <cell r="T175">
            <v>0</v>
          </cell>
          <cell r="U175">
            <v>0</v>
          </cell>
        </row>
        <row r="176">
          <cell r="K176">
            <v>0</v>
          </cell>
          <cell r="M176">
            <v>0</v>
          </cell>
          <cell r="P176">
            <v>1</v>
          </cell>
          <cell r="Q176">
            <v>0</v>
          </cell>
          <cell r="S176">
            <v>0</v>
          </cell>
          <cell r="T176">
            <v>0</v>
          </cell>
          <cell r="U176">
            <v>0</v>
          </cell>
        </row>
        <row r="177">
          <cell r="K177">
            <v>0</v>
          </cell>
          <cell r="M177">
            <v>0</v>
          </cell>
          <cell r="P177">
            <v>1</v>
          </cell>
          <cell r="Q177">
            <v>0</v>
          </cell>
          <cell r="S177">
            <v>0</v>
          </cell>
          <cell r="T177">
            <v>0</v>
          </cell>
          <cell r="U177">
            <v>0</v>
          </cell>
        </row>
        <row r="178">
          <cell r="K178">
            <v>0</v>
          </cell>
          <cell r="M178">
            <v>0</v>
          </cell>
          <cell r="P178">
            <v>1</v>
          </cell>
          <cell r="Q178">
            <v>0</v>
          </cell>
          <cell r="S178">
            <v>0</v>
          </cell>
          <cell r="T178">
            <v>0</v>
          </cell>
          <cell r="U178">
            <v>0</v>
          </cell>
        </row>
        <row r="179">
          <cell r="K179">
            <v>0</v>
          </cell>
          <cell r="M179">
            <v>0</v>
          </cell>
          <cell r="P179">
            <v>1</v>
          </cell>
          <cell r="Q179">
            <v>0</v>
          </cell>
          <cell r="S179">
            <v>0</v>
          </cell>
          <cell r="T179">
            <v>0</v>
          </cell>
          <cell r="U179">
            <v>0</v>
          </cell>
        </row>
        <row r="180">
          <cell r="K180">
            <v>0</v>
          </cell>
          <cell r="M180">
            <v>0</v>
          </cell>
          <cell r="P180">
            <v>1</v>
          </cell>
          <cell r="Q180">
            <v>0</v>
          </cell>
          <cell r="S180">
            <v>0</v>
          </cell>
          <cell r="T180">
            <v>0</v>
          </cell>
          <cell r="U180">
            <v>0</v>
          </cell>
        </row>
        <row r="181">
          <cell r="K181">
            <v>0</v>
          </cell>
          <cell r="M181">
            <v>0</v>
          </cell>
          <cell r="P181">
            <v>1</v>
          </cell>
          <cell r="Q181">
            <v>0</v>
          </cell>
          <cell r="S181">
            <v>0</v>
          </cell>
          <cell r="T181">
            <v>0</v>
          </cell>
          <cell r="U181">
            <v>0</v>
          </cell>
        </row>
        <row r="182">
          <cell r="K182">
            <v>0</v>
          </cell>
          <cell r="M182">
            <v>0</v>
          </cell>
          <cell r="P182">
            <v>1</v>
          </cell>
          <cell r="Q182">
            <v>0</v>
          </cell>
          <cell r="S182">
            <v>0</v>
          </cell>
          <cell r="T182">
            <v>0</v>
          </cell>
          <cell r="U182">
            <v>0</v>
          </cell>
        </row>
        <row r="183">
          <cell r="K183">
            <v>0</v>
          </cell>
          <cell r="M183">
            <v>0</v>
          </cell>
          <cell r="P183">
            <v>1</v>
          </cell>
          <cell r="Q183">
            <v>0</v>
          </cell>
          <cell r="S183">
            <v>0</v>
          </cell>
          <cell r="T183">
            <v>0</v>
          </cell>
          <cell r="U183">
            <v>0</v>
          </cell>
        </row>
        <row r="184">
          <cell r="K184">
            <v>0</v>
          </cell>
          <cell r="M184">
            <v>0</v>
          </cell>
          <cell r="P184">
            <v>1</v>
          </cell>
          <cell r="Q184">
            <v>0</v>
          </cell>
          <cell r="S184">
            <v>0</v>
          </cell>
          <cell r="T184">
            <v>0</v>
          </cell>
          <cell r="U184">
            <v>0</v>
          </cell>
        </row>
        <row r="185">
          <cell r="K185">
            <v>0</v>
          </cell>
          <cell r="M185">
            <v>0</v>
          </cell>
          <cell r="P185">
            <v>1</v>
          </cell>
          <cell r="Q185">
            <v>0</v>
          </cell>
          <cell r="S185">
            <v>0</v>
          </cell>
          <cell r="T185">
            <v>0</v>
          </cell>
          <cell r="U185">
            <v>0</v>
          </cell>
        </row>
        <row r="186">
          <cell r="K186">
            <v>0</v>
          </cell>
          <cell r="M186">
            <v>0</v>
          </cell>
          <cell r="P186">
            <v>1</v>
          </cell>
          <cell r="Q186">
            <v>0</v>
          </cell>
          <cell r="S186">
            <v>0</v>
          </cell>
          <cell r="T186">
            <v>0</v>
          </cell>
          <cell r="U186">
            <v>0</v>
          </cell>
        </row>
        <row r="187">
          <cell r="K187">
            <v>0</v>
          </cell>
          <cell r="M187">
            <v>0</v>
          </cell>
          <cell r="P187">
            <v>1</v>
          </cell>
          <cell r="Q187">
            <v>0</v>
          </cell>
          <cell r="S187">
            <v>0</v>
          </cell>
          <cell r="T187">
            <v>0</v>
          </cell>
          <cell r="U187">
            <v>0</v>
          </cell>
        </row>
        <row r="188">
          <cell r="K188">
            <v>0</v>
          </cell>
          <cell r="M188">
            <v>0</v>
          </cell>
          <cell r="P188">
            <v>1</v>
          </cell>
          <cell r="Q188">
            <v>0</v>
          </cell>
          <cell r="S188">
            <v>0</v>
          </cell>
          <cell r="T188">
            <v>0</v>
          </cell>
          <cell r="U188">
            <v>0</v>
          </cell>
        </row>
        <row r="189">
          <cell r="K189">
            <v>0</v>
          </cell>
          <cell r="M189">
            <v>0</v>
          </cell>
          <cell r="P189">
            <v>1</v>
          </cell>
          <cell r="Q189">
            <v>0</v>
          </cell>
          <cell r="S189">
            <v>0</v>
          </cell>
          <cell r="T189">
            <v>0</v>
          </cell>
          <cell r="U189">
            <v>0</v>
          </cell>
        </row>
        <row r="190">
          <cell r="K190">
            <v>0</v>
          </cell>
          <cell r="M190">
            <v>0</v>
          </cell>
          <cell r="P190">
            <v>1</v>
          </cell>
          <cell r="Q190">
            <v>0</v>
          </cell>
          <cell r="S190">
            <v>0</v>
          </cell>
          <cell r="T190">
            <v>0</v>
          </cell>
          <cell r="U190">
            <v>0</v>
          </cell>
        </row>
        <row r="191">
          <cell r="K191">
            <v>0</v>
          </cell>
          <cell r="M191">
            <v>0</v>
          </cell>
          <cell r="P191">
            <v>1</v>
          </cell>
          <cell r="Q191">
            <v>0</v>
          </cell>
          <cell r="S191">
            <v>0</v>
          </cell>
          <cell r="T191">
            <v>0</v>
          </cell>
          <cell r="U191">
            <v>0</v>
          </cell>
        </row>
        <row r="192">
          <cell r="K192">
            <v>0</v>
          </cell>
          <cell r="M192">
            <v>0</v>
          </cell>
          <cell r="P192">
            <v>1</v>
          </cell>
          <cell r="Q192">
            <v>0</v>
          </cell>
          <cell r="S192">
            <v>0</v>
          </cell>
          <cell r="T192">
            <v>0</v>
          </cell>
          <cell r="U192">
            <v>0</v>
          </cell>
        </row>
        <row r="193">
          <cell r="K193">
            <v>0</v>
          </cell>
          <cell r="M193">
            <v>0</v>
          </cell>
          <cell r="P193">
            <v>1</v>
          </cell>
          <cell r="Q193">
            <v>0</v>
          </cell>
          <cell r="S193">
            <v>0</v>
          </cell>
          <cell r="T193">
            <v>0</v>
          </cell>
          <cell r="U193">
            <v>0</v>
          </cell>
        </row>
        <row r="194">
          <cell r="K194">
            <v>0</v>
          </cell>
          <cell r="M194">
            <v>0</v>
          </cell>
          <cell r="P194">
            <v>1</v>
          </cell>
          <cell r="Q194">
            <v>0</v>
          </cell>
          <cell r="S194">
            <v>0</v>
          </cell>
          <cell r="T194">
            <v>0</v>
          </cell>
          <cell r="U194">
            <v>0</v>
          </cell>
        </row>
        <row r="195">
          <cell r="K195">
            <v>0</v>
          </cell>
          <cell r="M195">
            <v>0</v>
          </cell>
          <cell r="P195">
            <v>1</v>
          </cell>
          <cell r="Q195">
            <v>0</v>
          </cell>
          <cell r="S195">
            <v>0</v>
          </cell>
          <cell r="T195">
            <v>0</v>
          </cell>
          <cell r="U195">
            <v>0</v>
          </cell>
        </row>
        <row r="196">
          <cell r="K196">
            <v>0</v>
          </cell>
          <cell r="M196">
            <v>0</v>
          </cell>
          <cell r="P196">
            <v>1</v>
          </cell>
          <cell r="Q196">
            <v>0</v>
          </cell>
          <cell r="S196">
            <v>0</v>
          </cell>
          <cell r="T196">
            <v>0</v>
          </cell>
          <cell r="U196">
            <v>0</v>
          </cell>
        </row>
        <row r="197">
          <cell r="K197">
            <v>0</v>
          </cell>
          <cell r="M197">
            <v>0</v>
          </cell>
          <cell r="P197">
            <v>1</v>
          </cell>
          <cell r="Q197">
            <v>0</v>
          </cell>
          <cell r="S197">
            <v>0</v>
          </cell>
          <cell r="T197">
            <v>0</v>
          </cell>
          <cell r="U197">
            <v>0</v>
          </cell>
        </row>
        <row r="198">
          <cell r="K198">
            <v>0</v>
          </cell>
          <cell r="M198">
            <v>0</v>
          </cell>
          <cell r="P198">
            <v>1</v>
          </cell>
          <cell r="Q198">
            <v>0</v>
          </cell>
          <cell r="S198">
            <v>0</v>
          </cell>
          <cell r="T198">
            <v>0</v>
          </cell>
          <cell r="U198">
            <v>0</v>
          </cell>
        </row>
        <row r="199">
          <cell r="K199">
            <v>0</v>
          </cell>
          <cell r="M199">
            <v>0</v>
          </cell>
          <cell r="P199">
            <v>1</v>
          </cell>
          <cell r="Q199">
            <v>0</v>
          </cell>
          <cell r="S199">
            <v>0</v>
          </cell>
          <cell r="T199">
            <v>0</v>
          </cell>
          <cell r="U199">
            <v>0</v>
          </cell>
        </row>
        <row r="200">
          <cell r="K200">
            <v>0</v>
          </cell>
          <cell r="M200">
            <v>0</v>
          </cell>
          <cell r="P200">
            <v>1</v>
          </cell>
          <cell r="Q200">
            <v>0</v>
          </cell>
          <cell r="S200">
            <v>0</v>
          </cell>
          <cell r="T200">
            <v>0</v>
          </cell>
          <cell r="U200">
            <v>0</v>
          </cell>
        </row>
        <row r="201">
          <cell r="K201">
            <v>0</v>
          </cell>
          <cell r="M201">
            <v>0</v>
          </cell>
          <cell r="P201">
            <v>1</v>
          </cell>
          <cell r="Q201">
            <v>1</v>
          </cell>
          <cell r="S201">
            <v>0</v>
          </cell>
          <cell r="T201">
            <v>0</v>
          </cell>
          <cell r="U201">
            <v>0</v>
          </cell>
        </row>
      </sheetData>
      <sheetData sheetId="35"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</sheetData>
      <sheetData sheetId="36"/>
      <sheetData sheetId="37"/>
      <sheetData sheetId="38">
        <row r="3">
          <cell r="D3">
            <v>0</v>
          </cell>
        </row>
      </sheetData>
      <sheetData sheetId="39"/>
      <sheetData sheetId="40"/>
      <sheetData sheetId="4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BAC Requirements"/>
      <sheetName val="Applications"/>
      <sheetName val="Desktop_VM"/>
      <sheetName val="Sharepoint Sites"/>
      <sheetName val="Business Shares"/>
      <sheetName val="Mailboxes"/>
      <sheetName val="Weblinks"/>
    </sheetNames>
    <sheetDataSet>
      <sheetData sheetId="0" refreshError="1"/>
      <sheetData sheetId="1">
        <row r="1">
          <cell r="A1" t="str">
            <v>AAS</v>
          </cell>
        </row>
        <row r="2">
          <cell r="A2" t="str">
            <v>ACAS</v>
          </cell>
        </row>
        <row r="3">
          <cell r="A3" t="str">
            <v xml:space="preserve">ACAS (QR CLAIM AUDIT UPDATE (QRAUDUPD) / INQUIRY(QRAUDINQ) </v>
          </cell>
        </row>
        <row r="4">
          <cell r="A4" t="str">
            <v>ACASDEV1</v>
          </cell>
        </row>
        <row r="5">
          <cell r="A5" t="str">
            <v>ACASDEV2</v>
          </cell>
        </row>
        <row r="6">
          <cell r="A6" t="str">
            <v>ACASPBTE</v>
          </cell>
        </row>
        <row r="7">
          <cell r="A7" t="str">
            <v xml:space="preserve">ACS </v>
          </cell>
        </row>
        <row r="8">
          <cell r="A8" t="str">
            <v>ACS (E2I PROCESSOR)</v>
          </cell>
        </row>
        <row r="9">
          <cell r="A9" t="str">
            <v>ACS (OBC MANAGER - OPTIONAL ONLY)</v>
          </cell>
        </row>
        <row r="10">
          <cell r="A10" t="str">
            <v>ACS (OBC PROCESSOR - OPTIONAL ONLY)</v>
          </cell>
        </row>
        <row r="11">
          <cell r="A11" t="str">
            <v>ACS (OBC REPORTS - OPTIONAL ONLY)</v>
          </cell>
        </row>
        <row r="12">
          <cell r="A12" t="str">
            <v>ACS (OBC REQUESTOR - OPTIONAL ONLY)</v>
          </cell>
        </row>
        <row r="13">
          <cell r="A13" t="str">
            <v>ACS (OBC REVIEW - OPTIONAL ONLY)</v>
          </cell>
        </row>
        <row r="14">
          <cell r="A14" t="str">
            <v>ACS FAXCENTRAL</v>
          </cell>
        </row>
        <row r="15">
          <cell r="A15" t="str">
            <v>ACS OBCPROCESSOR (OPTIONAL ONLY)</v>
          </cell>
        </row>
        <row r="16">
          <cell r="A16" t="str">
            <v>ACS_D_CORE</v>
          </cell>
        </row>
        <row r="17">
          <cell r="A17" t="str">
            <v>ACS_F</v>
          </cell>
        </row>
        <row r="18">
          <cell r="A18" t="str">
            <v>ACS_GROUPINS</v>
          </cell>
        </row>
        <row r="19">
          <cell r="A19" t="str">
            <v>ACS_OBC</v>
          </cell>
        </row>
        <row r="20">
          <cell r="A20" t="str">
            <v>ACS_QCAUDIT</v>
          </cell>
        </row>
        <row r="21">
          <cell r="A21" t="str">
            <v>AECLUSER</v>
          </cell>
        </row>
        <row r="22">
          <cell r="A22" t="str">
            <v>AEPIC-P</v>
          </cell>
        </row>
        <row r="23">
          <cell r="A23" t="str">
            <v>AEPIC-Q</v>
          </cell>
        </row>
        <row r="24">
          <cell r="A24" t="str">
            <v>AETNATRAK (OPTIONAL ONLY)</v>
          </cell>
        </row>
        <row r="25">
          <cell r="A25" t="str">
            <v>AMC - AMC (HMO AMC MED &amp; SCSR CAPITATION - INQUIRY ONLY)</v>
          </cell>
        </row>
        <row r="26">
          <cell r="A26" t="str">
            <v xml:space="preserve">APMCASWEB </v>
          </cell>
        </row>
        <row r="27">
          <cell r="A27" t="str">
            <v>ASD</v>
          </cell>
        </row>
        <row r="28">
          <cell r="A28" t="str">
            <v>ASD VERIZON ACCOUNT ACCESS (ASD REQUIRED)</v>
          </cell>
        </row>
        <row r="29">
          <cell r="A29" t="str">
            <v>ATLAS</v>
          </cell>
        </row>
        <row r="30">
          <cell r="A30" t="str">
            <v>BPLR</v>
          </cell>
        </row>
        <row r="31">
          <cell r="A31" t="str">
            <v>CAQH</v>
          </cell>
        </row>
        <row r="32">
          <cell r="A32" t="str">
            <v>CAS (EXCEPTION ONLY)</v>
          </cell>
        </row>
        <row r="33">
          <cell r="A33" t="str">
            <v>CATS</v>
          </cell>
        </row>
        <row r="34">
          <cell r="A34" t="str">
            <v>CATS INQUIRY WITH IOP CATS</v>
          </cell>
        </row>
        <row r="35">
          <cell r="A35" t="str">
            <v>CATS MISDIRECTS - AETNA CONSULTANT</v>
          </cell>
        </row>
        <row r="36">
          <cell r="A36" t="str">
            <v>CATS MISDIRECTS - CONSULTANT</v>
          </cell>
        </row>
        <row r="37">
          <cell r="A37" t="str">
            <v>CATS MISDIRECTS - UNIT LEAD</v>
          </cell>
        </row>
        <row r="38">
          <cell r="A38" t="str">
            <v>CATS MISDIRECTS - UNIT LEAD (NON-AETNA)</v>
          </cell>
        </row>
        <row r="39">
          <cell r="A39" t="str">
            <v>CATS TRIAGE - AETNA CONSULTANT (HMO)</v>
          </cell>
        </row>
        <row r="40">
          <cell r="A40" t="str">
            <v>CATS TRIAGE - AETNA CONSULTANT (TRAD)</v>
          </cell>
        </row>
        <row r="41">
          <cell r="A41" t="str">
            <v>CATS TRIAGE - CONSULTANT (HMO)</v>
          </cell>
        </row>
        <row r="42">
          <cell r="A42" t="str">
            <v>CATS TRIAGE - CONSULTANT (TRAD)</v>
          </cell>
        </row>
        <row r="43">
          <cell r="A43" t="str">
            <v>CATS TRIAGE - UNIT LEAD</v>
          </cell>
        </row>
        <row r="44">
          <cell r="A44" t="str">
            <v>CATS TRIAGE - UNIT LEAD (NON-AETNA)</v>
          </cell>
        </row>
        <row r="45">
          <cell r="A45" t="str">
            <v>CHPL</v>
          </cell>
        </row>
        <row r="46">
          <cell r="A46" t="str">
            <v>CISCO PHONES (EXCEPTION ONLY)</v>
          </cell>
        </row>
        <row r="47">
          <cell r="A47" t="str">
            <v>CITIDIRECT (EXCEPTION ONLY)</v>
          </cell>
        </row>
        <row r="48">
          <cell r="A48" t="str">
            <v xml:space="preserve">CLAIMSXTEN </v>
          </cell>
        </row>
        <row r="49">
          <cell r="A49" t="str">
            <v xml:space="preserve">CMONAE31 </v>
          </cell>
        </row>
        <row r="50">
          <cell r="A50" t="str">
            <v>CMONAE32</v>
          </cell>
        </row>
        <row r="51">
          <cell r="A51" t="str">
            <v>CRS</v>
          </cell>
        </row>
        <row r="52">
          <cell r="A52" t="str">
            <v>DAFI</v>
          </cell>
        </row>
        <row r="53">
          <cell r="A53" t="str">
            <v>DMDPI</v>
          </cell>
        </row>
        <row r="54">
          <cell r="A54" t="str">
            <v>DMDPU</v>
          </cell>
        </row>
        <row r="55">
          <cell r="A55" t="str">
            <v xml:space="preserve">DSAAS2  </v>
          </cell>
        </row>
        <row r="56">
          <cell r="A56" t="str">
            <v xml:space="preserve">DUAAS2  </v>
          </cell>
        </row>
        <row r="57">
          <cell r="A57" t="str">
            <v xml:space="preserve">DUTMS   </v>
          </cell>
        </row>
        <row r="58">
          <cell r="A58" t="str">
            <v>EBS ORACLE</v>
          </cell>
        </row>
        <row r="59">
          <cell r="A59" t="str">
            <v>ECHS CREDENTIALING (OPTIONAL ONLY)</v>
          </cell>
        </row>
        <row r="60">
          <cell r="A60" t="str">
            <v>ECHS INQUIRY (OPTIONAL ONLY)</v>
          </cell>
        </row>
        <row r="61">
          <cell r="A61" t="str">
            <v>ECHS REPORTING NETWORK GROUP (OPTIONAL ONLY)</v>
          </cell>
        </row>
        <row r="62">
          <cell r="A62" t="str">
            <v>ECHS REPORTING SINGLE SIGN-ON NETWORK GROUP (OPTIONAL ONLY)</v>
          </cell>
        </row>
        <row r="63">
          <cell r="A63" t="str">
            <v>ECHS REPORTING WITH INQUIRY (OPTIONAL ONLY)</v>
          </cell>
        </row>
        <row r="64">
          <cell r="A64" t="str">
            <v>ECHS REPORTS (OPTIONAL ONLY)</v>
          </cell>
        </row>
        <row r="65">
          <cell r="A65" t="str">
            <v>ECHS RESTRICTED (OPTIONAL ONLY)</v>
          </cell>
        </row>
        <row r="66">
          <cell r="A66" t="str">
            <v>ECHS TEAM (OPTIONAL ONLY)</v>
          </cell>
        </row>
        <row r="67">
          <cell r="A67" t="str">
            <v>ECHS TEAM WITH REPORTING (OPTIONAL ONLY)</v>
          </cell>
        </row>
        <row r="68">
          <cell r="A68" t="str">
            <v xml:space="preserve">ECRSPROD </v>
          </cell>
        </row>
        <row r="69">
          <cell r="A69" t="str">
            <v>ECS</v>
          </cell>
        </row>
        <row r="70">
          <cell r="A70" t="str">
            <v>EOS28R</v>
          </cell>
        </row>
        <row r="71">
          <cell r="A71" t="str">
            <v>EOS81A</v>
          </cell>
        </row>
        <row r="72">
          <cell r="A72" t="str">
            <v>EOSCORP</v>
          </cell>
        </row>
        <row r="73">
          <cell r="A73" t="str">
            <v>EPDB</v>
          </cell>
        </row>
        <row r="74">
          <cell r="A74" t="str">
            <v>ETUMS (BUSINESS VIEW)</v>
          </cell>
        </row>
        <row r="75">
          <cell r="A75" t="str">
            <v>ETUMS (PATIENT MANAGEMENT - READ/WRITE)</v>
          </cell>
        </row>
        <row r="76">
          <cell r="A76" t="str">
            <v>ETUMS (PATIENT MANAGEMENT - VIEW ONLY)</v>
          </cell>
        </row>
        <row r="77">
          <cell r="A77" t="str">
            <v>EWMP</v>
          </cell>
        </row>
        <row r="78">
          <cell r="A78" t="str">
            <v>EWMPBTE</v>
          </cell>
        </row>
        <row r="79">
          <cell r="A79" t="str">
            <v>FISC</v>
          </cell>
        </row>
        <row r="80">
          <cell r="A80" t="str">
            <v>GUIDE</v>
          </cell>
        </row>
        <row r="81">
          <cell r="A81" t="str">
            <v>HMO CHANGE FORM</v>
          </cell>
        </row>
        <row r="82">
          <cell r="A82" t="str">
            <v>HMO CLAIM COPY (HMO CLAIM PROCESSING REQUIRED)</v>
          </cell>
        </row>
        <row r="83">
          <cell r="A83" t="str">
            <v>HMO CLAIM PROCESSING</v>
          </cell>
        </row>
        <row r="84">
          <cell r="A84" t="str">
            <v>HMO EVENT TRACKING</v>
          </cell>
        </row>
        <row r="85">
          <cell r="A85" t="str">
            <v>HMO FULFILLMENT</v>
          </cell>
        </row>
        <row r="86">
          <cell r="A86" t="str">
            <v>HMO TARGET</v>
          </cell>
        </row>
        <row r="87">
          <cell r="A87" t="str">
            <v xml:space="preserve">HMODEV0 </v>
          </cell>
        </row>
        <row r="88">
          <cell r="A88" t="str">
            <v xml:space="preserve">HMODEV1 </v>
          </cell>
        </row>
        <row r="89">
          <cell r="A89" t="str">
            <v xml:space="preserve">HMODEV2  </v>
          </cell>
        </row>
        <row r="90">
          <cell r="A90" t="str">
            <v xml:space="preserve">HMODEV3  </v>
          </cell>
        </row>
        <row r="91">
          <cell r="A91" t="str">
            <v xml:space="preserve">HMODEV4  </v>
          </cell>
        </row>
        <row r="92">
          <cell r="A92" t="str">
            <v xml:space="preserve">HMODEV5  </v>
          </cell>
        </row>
        <row r="93">
          <cell r="A93" t="str">
            <v xml:space="preserve">HMODEV6  </v>
          </cell>
        </row>
        <row r="94">
          <cell r="A94" t="str">
            <v xml:space="preserve">HMODEV7  </v>
          </cell>
        </row>
        <row r="95">
          <cell r="A95" t="str">
            <v>HMODEV8</v>
          </cell>
        </row>
        <row r="96">
          <cell r="A96" t="str">
            <v>HMOPROD</v>
          </cell>
        </row>
        <row r="97">
          <cell r="A97" t="str">
            <v>HMOPROD (CL-SUP3 MENU)</v>
          </cell>
        </row>
        <row r="98">
          <cell r="A98" t="str">
            <v>HMOPROD (PHARMACY)</v>
          </cell>
        </row>
        <row r="99">
          <cell r="A99" t="str">
            <v xml:space="preserve">HMOQA0   </v>
          </cell>
        </row>
        <row r="100">
          <cell r="A100" t="str">
            <v xml:space="preserve">HMOQA1   </v>
          </cell>
        </row>
        <row r="101">
          <cell r="A101" t="str">
            <v xml:space="preserve">HMOQA2   </v>
          </cell>
        </row>
        <row r="102">
          <cell r="A102" t="str">
            <v xml:space="preserve">HMOQA3   </v>
          </cell>
        </row>
        <row r="103">
          <cell r="A103" t="str">
            <v xml:space="preserve">HMOQA4   </v>
          </cell>
        </row>
        <row r="104">
          <cell r="A104" t="str">
            <v>I1AAS</v>
          </cell>
        </row>
        <row r="105">
          <cell r="A105" t="str">
            <v xml:space="preserve">IOP CASE </v>
          </cell>
        </row>
        <row r="106">
          <cell r="A106" t="str">
            <v>IOP CATS</v>
          </cell>
        </row>
        <row r="107">
          <cell r="A107" t="str">
            <v xml:space="preserve">IOP ENR </v>
          </cell>
        </row>
        <row r="108">
          <cell r="A108" t="str">
            <v xml:space="preserve">IOP VIEW (INDEMNITY - LIOPTR) </v>
          </cell>
        </row>
        <row r="109">
          <cell r="A109" t="str">
            <v>IPS</v>
          </cell>
        </row>
        <row r="110">
          <cell r="A110" t="str">
            <v>IPS - AARP</v>
          </cell>
        </row>
        <row r="111">
          <cell r="A111" t="str">
            <v>IPS - QRS</v>
          </cell>
        </row>
        <row r="112">
          <cell r="A112" t="str">
            <v>IPS - QRS &amp; AARP</v>
          </cell>
        </row>
        <row r="113">
          <cell r="A113" t="str">
            <v>LCS</v>
          </cell>
        </row>
        <row r="114">
          <cell r="A114" t="str">
            <v>MEI</v>
          </cell>
        </row>
        <row r="115">
          <cell r="A115" t="str">
            <v>MEM</v>
          </cell>
        </row>
        <row r="116">
          <cell r="A116" t="str">
            <v>MY ASSISTANT - BROKER/PRODUCER</v>
          </cell>
        </row>
        <row r="117">
          <cell r="A117" t="str">
            <v>MY ASSISTANT - MEMBER</v>
          </cell>
        </row>
        <row r="118">
          <cell r="A118" t="str">
            <v>MY ASSISTANT - PLANS SPONSOR</v>
          </cell>
        </row>
        <row r="119">
          <cell r="A119" t="str">
            <v>MY ASSISTANT - PROVIDER</v>
          </cell>
        </row>
        <row r="120">
          <cell r="A120" t="str">
            <v>NIT</v>
          </cell>
        </row>
        <row r="121">
          <cell r="A121" t="str">
            <v>NOTECONV</v>
          </cell>
        </row>
        <row r="122">
          <cell r="A122" t="str">
            <v>OLR</v>
          </cell>
        </row>
        <row r="123">
          <cell r="A123" t="str">
            <v xml:space="preserve">OPTADMIN </v>
          </cell>
        </row>
        <row r="124">
          <cell r="A124" t="str">
            <v>ORACLE</v>
          </cell>
        </row>
        <row r="125">
          <cell r="A125" t="str">
            <v>PERS</v>
          </cell>
        </row>
        <row r="126">
          <cell r="A126" t="str">
            <v>PLANSPON (INQUIRY)</v>
          </cell>
        </row>
        <row r="127">
          <cell r="A127" t="str">
            <v xml:space="preserve">PLANSPON (EDIT AUTHORITY) </v>
          </cell>
        </row>
        <row r="128">
          <cell r="A128" t="str">
            <v>PLANSPON (MATCHING EDIT AUTHORITY)</v>
          </cell>
        </row>
        <row r="129">
          <cell r="A129" t="str">
            <v>PLANSPON (PRESENTATION MAINT EDIT AUTHORITY)</v>
          </cell>
        </row>
        <row r="130">
          <cell r="A130" t="str">
            <v>PRICE A DRUG</v>
          </cell>
        </row>
        <row r="131">
          <cell r="A131" t="str">
            <v>PRODLIFESUITE</v>
          </cell>
        </row>
        <row r="132">
          <cell r="A132" t="str">
            <v>PSEMP</v>
          </cell>
        </row>
        <row r="133">
          <cell r="A133" t="str">
            <v>Q3AAS</v>
          </cell>
        </row>
        <row r="134">
          <cell r="A134" t="str">
            <v xml:space="preserve">QAAS     </v>
          </cell>
        </row>
        <row r="135">
          <cell r="A135" t="str">
            <v>QAAS2</v>
          </cell>
        </row>
        <row r="136">
          <cell r="A136" t="str">
            <v>QAEST</v>
          </cell>
        </row>
        <row r="137">
          <cell r="A137" t="str">
            <v>QMSW</v>
          </cell>
        </row>
        <row r="138">
          <cell r="A138" t="str">
            <v>QPSWD</v>
          </cell>
        </row>
        <row r="139">
          <cell r="A139" t="str">
            <v xml:space="preserve">QTMS     </v>
          </cell>
        </row>
        <row r="140">
          <cell r="A140" t="str">
            <v>QTMS2</v>
          </cell>
        </row>
        <row r="141">
          <cell r="A141" t="str">
            <v xml:space="preserve">REMEDY MEDICAID BAM </v>
          </cell>
        </row>
        <row r="142">
          <cell r="A142" t="str">
            <v xml:space="preserve">REMEDY MEDICAID CLAIMS </v>
          </cell>
        </row>
        <row r="143">
          <cell r="A143" t="str">
            <v>REMEDY MEDICAID CSS</v>
          </cell>
        </row>
        <row r="144">
          <cell r="A144" t="str">
            <v xml:space="preserve">REMEDY MEDICAID ENCOUNTERS </v>
          </cell>
        </row>
        <row r="145">
          <cell r="A145" t="str">
            <v>REMEDY MEDICAID OPKM</v>
          </cell>
        </row>
        <row r="146">
          <cell r="A146" t="str">
            <v>REMEDY MEDICAID PDS</v>
          </cell>
        </row>
        <row r="147">
          <cell r="A147" t="str">
            <v>ROSCOE</v>
          </cell>
        </row>
        <row r="148">
          <cell r="A148" t="str">
            <v xml:space="preserve">ROSETSO   </v>
          </cell>
        </row>
        <row r="149">
          <cell r="A149" t="str">
            <v xml:space="preserve">RXONLINE </v>
          </cell>
        </row>
        <row r="150">
          <cell r="A150" t="str">
            <v>S1AAS</v>
          </cell>
        </row>
        <row r="151">
          <cell r="A151" t="str">
            <v>S1PSWD</v>
          </cell>
        </row>
        <row r="152">
          <cell r="A152" t="str">
            <v>S1TMS</v>
          </cell>
        </row>
        <row r="153">
          <cell r="A153" t="str">
            <v>S2AAS</v>
          </cell>
        </row>
        <row r="154">
          <cell r="A154" t="str">
            <v>S2PSWD</v>
          </cell>
        </row>
        <row r="155">
          <cell r="A155" t="str">
            <v>S2TMS</v>
          </cell>
        </row>
        <row r="156">
          <cell r="A156" t="str">
            <v>S3AAS</v>
          </cell>
        </row>
        <row r="157">
          <cell r="A157" t="str">
            <v>S3PSWD</v>
          </cell>
        </row>
        <row r="158">
          <cell r="A158" t="str">
            <v>S3TMS</v>
          </cell>
        </row>
        <row r="159">
          <cell r="A159" t="str">
            <v>SCMINQP1</v>
          </cell>
        </row>
        <row r="160">
          <cell r="A160" t="str">
            <v>SCMINQP2</v>
          </cell>
        </row>
        <row r="161">
          <cell r="A161" t="str">
            <v>SPARKSD</v>
          </cell>
        </row>
        <row r="162">
          <cell r="A162" t="str">
            <v>SPARKSP</v>
          </cell>
        </row>
        <row r="163">
          <cell r="A163" t="str">
            <v>STARS</v>
          </cell>
        </row>
        <row r="164">
          <cell r="A164" t="str">
            <v>STRATEGIC MEDICAL CAPITATION - CORE (UPDATE)</v>
          </cell>
        </row>
        <row r="165">
          <cell r="A165" t="str">
            <v xml:space="preserve">STRATEGIC MEDICAL CAPITATION - INQUIRY </v>
          </cell>
        </row>
        <row r="166">
          <cell r="A166" t="str">
            <v>TMS</v>
          </cell>
        </row>
        <row r="167">
          <cell r="A167" t="str">
            <v>TPXADMIN</v>
          </cell>
        </row>
        <row r="168">
          <cell r="A168" t="str">
            <v>TPXINFRA</v>
          </cell>
        </row>
        <row r="169">
          <cell r="A169" t="str">
            <v>TPXMULT</v>
          </cell>
        </row>
        <row r="170">
          <cell r="A170" t="str">
            <v>TRX2</v>
          </cell>
        </row>
        <row r="171">
          <cell r="A171" t="str">
            <v>TSO26</v>
          </cell>
        </row>
        <row r="172">
          <cell r="A172" t="str">
            <v>TSO27</v>
          </cell>
        </row>
        <row r="173">
          <cell r="A173" t="str">
            <v xml:space="preserve">TSO28    </v>
          </cell>
        </row>
        <row r="174">
          <cell r="A174" t="str">
            <v xml:space="preserve">TSO29    </v>
          </cell>
        </row>
        <row r="175">
          <cell r="A175" t="str">
            <v>TSO31</v>
          </cell>
        </row>
        <row r="176">
          <cell r="A176" t="str">
            <v>TSO32</v>
          </cell>
        </row>
        <row r="177">
          <cell r="A177" t="str">
            <v>TSO51</v>
          </cell>
        </row>
        <row r="178">
          <cell r="A178" t="str">
            <v>TSO52</v>
          </cell>
        </row>
        <row r="179">
          <cell r="A179" t="str">
            <v>TSO61</v>
          </cell>
        </row>
        <row r="180">
          <cell r="A180" t="str">
            <v>TSO62</v>
          </cell>
        </row>
        <row r="181">
          <cell r="A181" t="str">
            <v>TSO63</v>
          </cell>
        </row>
        <row r="182">
          <cell r="A182" t="str">
            <v>TSO64</v>
          </cell>
        </row>
        <row r="183">
          <cell r="A183" t="str">
            <v>TSO80</v>
          </cell>
        </row>
        <row r="184">
          <cell r="A184" t="str">
            <v>TSO81</v>
          </cell>
        </row>
        <row r="185">
          <cell r="A185" t="str">
            <v>TSO82</v>
          </cell>
        </row>
        <row r="186">
          <cell r="A186" t="str">
            <v>TSO83</v>
          </cell>
        </row>
        <row r="187">
          <cell r="A187" t="str">
            <v xml:space="preserve">TSO84    </v>
          </cell>
        </row>
        <row r="188">
          <cell r="A188" t="str">
            <v>TSO86</v>
          </cell>
        </row>
        <row r="189">
          <cell r="A189" t="str">
            <v>TSO87</v>
          </cell>
        </row>
        <row r="190">
          <cell r="A190" t="str">
            <v>TSO88</v>
          </cell>
        </row>
        <row r="191">
          <cell r="A191" t="str">
            <v>TSO89</v>
          </cell>
        </row>
        <row r="192">
          <cell r="A192" t="str">
            <v>TSO8CICG</v>
          </cell>
        </row>
        <row r="193">
          <cell r="A193" t="str">
            <v>TSO91</v>
          </cell>
        </row>
        <row r="194">
          <cell r="A194" t="str">
            <v>TSO92</v>
          </cell>
        </row>
        <row r="195">
          <cell r="A195" t="str">
            <v>TSO93</v>
          </cell>
        </row>
        <row r="196">
          <cell r="A196" t="str">
            <v>TSO94</v>
          </cell>
        </row>
        <row r="197">
          <cell r="A197" t="str">
            <v>U1PSWD</v>
          </cell>
        </row>
        <row r="198">
          <cell r="A198" t="str">
            <v>U1TMS</v>
          </cell>
        </row>
        <row r="199">
          <cell r="A199" t="str">
            <v>U2AAS</v>
          </cell>
        </row>
        <row r="200">
          <cell r="A200" t="str">
            <v>U2PSWD</v>
          </cell>
        </row>
        <row r="201">
          <cell r="A201" t="str">
            <v>U3AAS</v>
          </cell>
        </row>
        <row r="202">
          <cell r="A202" t="str">
            <v>U3PSWD</v>
          </cell>
        </row>
        <row r="203">
          <cell r="A203" t="str">
            <v>VPMSW (SUNSET)</v>
          </cell>
        </row>
        <row r="204">
          <cell r="A204" t="str">
            <v>VPMSWINQ (SUNSET)</v>
          </cell>
        </row>
        <row r="205">
          <cell r="A205" t="str">
            <v>VPMSWMNT (SUNSET)</v>
          </cell>
        </row>
        <row r="206">
          <cell r="A206" t="str">
            <v>WEB CCI (INQUIRY)</v>
          </cell>
        </row>
        <row r="207">
          <cell r="A207" t="str">
            <v>WK1AAS</v>
          </cell>
        </row>
        <row r="208">
          <cell r="A208" t="str">
            <v>WK2AAS</v>
          </cell>
        </row>
        <row r="209">
          <cell r="A209" t="str">
            <v>WK3AAS</v>
          </cell>
        </row>
        <row r="210">
          <cell r="A210" t="str">
            <v xml:space="preserve">WSF80T </v>
          </cell>
        </row>
        <row r="211">
          <cell r="A211" t="str">
            <v xml:space="preserve">WSF81J </v>
          </cell>
        </row>
        <row r="212">
          <cell r="A212" t="str">
            <v xml:space="preserve">WSF82R 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"/>
      <sheetName val="Costs per BPO FTE"/>
      <sheetName val="Staff_rates"/>
      <sheetName val="BPO FTE run costs"/>
      <sheetName val="Transition FTE"/>
      <sheetName val="Transition staff costs"/>
      <sheetName val="Prog mandays"/>
      <sheetName val="Costs per Prog staff"/>
      <sheetName val="Prog staff costs"/>
      <sheetName val="Other costs"/>
      <sheetName val="Other costs (in USD)"/>
      <sheetName val="Transform"/>
      <sheetName val="Capex"/>
      <sheetName val="Total costs"/>
      <sheetName val="Pricing"/>
      <sheetName val="Deal summary"/>
      <sheetName val="Deal summary (fixed @DRB)"/>
      <sheetName val="Deal summary (Scenarios @DRB)"/>
      <sheetName val="Vol measure"/>
      <sheetName val="Economic parameters"/>
      <sheetName val="Business parameters"/>
      <sheetName val="Lists"/>
      <sheetName val="___Data"/>
      <sheetName val="{Base Data}"/>
      <sheetName val="Setup costs"/>
      <sheetName val="Unit Management"/>
      <sheetName val="test"/>
    </sheetNames>
    <sheetDataSet>
      <sheetData sheetId="0" refreshError="1">
        <row r="1">
          <cell r="C1" t="str">
            <v>BPO deal model - GENERIC VERSION</v>
          </cell>
        </row>
      </sheetData>
      <sheetData sheetId="1">
        <row r="1">
          <cell r="A1" t="str">
            <v>Checklist &amp; assumptions</v>
          </cell>
        </row>
      </sheetData>
      <sheetData sheetId="2" refreshError="1"/>
      <sheetData sheetId="3">
        <row r="7">
          <cell r="B7" t="str">
            <v>K Senior Manager</v>
          </cell>
          <cell r="C7">
            <v>433372.51007475646</v>
          </cell>
          <cell r="D7" t="str">
            <v>Z</v>
          </cell>
          <cell r="E7" t="str">
            <v>KRIND</v>
          </cell>
          <cell r="F7" t="str">
            <v>Z-US$</v>
          </cell>
          <cell r="H7">
            <v>139650.95440326267</v>
          </cell>
          <cell r="I7">
            <v>139650.95440326267</v>
          </cell>
          <cell r="J7">
            <v>139650.95440326267</v>
          </cell>
          <cell r="K7">
            <v>139650.95440326267</v>
          </cell>
          <cell r="L7">
            <v>139650.95440326267</v>
          </cell>
          <cell r="M7">
            <v>139650.95440326267</v>
          </cell>
          <cell r="N7">
            <v>139650.95440326267</v>
          </cell>
          <cell r="O7">
            <v>139650.95440326267</v>
          </cell>
          <cell r="P7">
            <v>139650.95440326267</v>
          </cell>
          <cell r="Q7">
            <v>139650.95440326267</v>
          </cell>
          <cell r="R7">
            <v>139650.95440326267</v>
          </cell>
        </row>
        <row r="8">
          <cell r="B8" t="str">
            <v>K Manager</v>
          </cell>
          <cell r="C8">
            <v>261302.5062007565</v>
          </cell>
          <cell r="D8" t="str">
            <v>Z</v>
          </cell>
          <cell r="E8" t="str">
            <v>KRIND</v>
          </cell>
          <cell r="F8" t="str">
            <v>Z-US$</v>
          </cell>
          <cell r="H8">
            <v>84202.720593896025</v>
          </cell>
          <cell r="I8">
            <v>84202.720593896025</v>
          </cell>
          <cell r="J8">
            <v>84202.720593896025</v>
          </cell>
          <cell r="K8">
            <v>84202.720593896025</v>
          </cell>
          <cell r="L8">
            <v>84202.720593896025</v>
          </cell>
          <cell r="M8">
            <v>84202.720593896025</v>
          </cell>
          <cell r="N8">
            <v>84202.720593896025</v>
          </cell>
          <cell r="O8">
            <v>84202.720593896025</v>
          </cell>
          <cell r="P8">
            <v>84202.720593896025</v>
          </cell>
          <cell r="Q8">
            <v>84202.720593896025</v>
          </cell>
          <cell r="R8">
            <v>84202.720593896025</v>
          </cell>
        </row>
        <row r="9">
          <cell r="B9" t="str">
            <v>K Assistant manager</v>
          </cell>
          <cell r="C9">
            <v>150556.31004675649</v>
          </cell>
          <cell r="D9" t="str">
            <v>Z</v>
          </cell>
          <cell r="E9" t="str">
            <v>KRIND</v>
          </cell>
          <cell r="F9" t="str">
            <v>Z-US$</v>
          </cell>
          <cell r="H9">
            <v>48515.611628979917</v>
          </cell>
          <cell r="I9">
            <v>48515.611628979917</v>
          </cell>
          <cell r="J9">
            <v>48515.611628979917</v>
          </cell>
          <cell r="K9">
            <v>48515.611628979917</v>
          </cell>
          <cell r="L9">
            <v>48515.611628979917</v>
          </cell>
          <cell r="M9">
            <v>48515.611628979917</v>
          </cell>
          <cell r="N9">
            <v>48515.611628979917</v>
          </cell>
          <cell r="O9">
            <v>48515.611628979917</v>
          </cell>
          <cell r="P9">
            <v>48515.611628979917</v>
          </cell>
          <cell r="Q9">
            <v>48515.611628979917</v>
          </cell>
          <cell r="R9">
            <v>48515.611628979917</v>
          </cell>
        </row>
        <row r="10">
          <cell r="B10" t="str">
            <v>K Process leader</v>
          </cell>
          <cell r="C10">
            <v>112601.76627315649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36285.052147924376</v>
          </cell>
          <cell r="I10">
            <v>36285.052147924376</v>
          </cell>
          <cell r="J10">
            <v>36285.052147924376</v>
          </cell>
          <cell r="K10">
            <v>36285.052147924376</v>
          </cell>
          <cell r="L10">
            <v>36285.052147924376</v>
          </cell>
          <cell r="M10">
            <v>36285.052147924376</v>
          </cell>
          <cell r="N10">
            <v>36285.052147924376</v>
          </cell>
          <cell r="O10">
            <v>36285.052147924376</v>
          </cell>
          <cell r="P10">
            <v>36285.052147924376</v>
          </cell>
          <cell r="Q10">
            <v>36285.052147924376</v>
          </cell>
          <cell r="R10">
            <v>36285.052147924376</v>
          </cell>
        </row>
        <row r="11">
          <cell r="B11" t="str">
            <v>K Process operative - gr</v>
          </cell>
          <cell r="C11">
            <v>76958.566192836501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24799.305374681877</v>
          </cell>
          <cell r="I11">
            <v>24799.305374681877</v>
          </cell>
          <cell r="J11">
            <v>24799.305374681877</v>
          </cell>
          <cell r="K11">
            <v>24799.305374681877</v>
          </cell>
          <cell r="L11">
            <v>24799.305374681877</v>
          </cell>
          <cell r="M11">
            <v>24799.305374681877</v>
          </cell>
          <cell r="N11">
            <v>24799.305374681877</v>
          </cell>
          <cell r="O11">
            <v>24799.305374681877</v>
          </cell>
          <cell r="P11">
            <v>24799.305374681877</v>
          </cell>
          <cell r="Q11">
            <v>24799.305374681877</v>
          </cell>
          <cell r="R11">
            <v>24799.305374681877</v>
          </cell>
        </row>
        <row r="12">
          <cell r="B12" t="str">
            <v>K Process assistant - gr</v>
          </cell>
          <cell r="C12">
            <v>68490.25853187652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22070.458436906512</v>
          </cell>
          <cell r="I12">
            <v>22070.458436906512</v>
          </cell>
          <cell r="J12">
            <v>22070.458436906512</v>
          </cell>
          <cell r="K12">
            <v>22070.458436906512</v>
          </cell>
          <cell r="L12">
            <v>22070.458436906512</v>
          </cell>
          <cell r="M12">
            <v>22070.458436906512</v>
          </cell>
          <cell r="N12">
            <v>22070.458436906512</v>
          </cell>
          <cell r="O12">
            <v>22070.458436906512</v>
          </cell>
          <cell r="P12">
            <v>22070.458436906512</v>
          </cell>
          <cell r="Q12">
            <v>22070.458436906512</v>
          </cell>
          <cell r="R12">
            <v>22070.458436906512</v>
          </cell>
        </row>
        <row r="13">
          <cell r="B13" t="str">
            <v>K Process operative - non-gr</v>
          </cell>
          <cell r="C13">
            <v>74981.3885947565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24162.175117968101</v>
          </cell>
          <cell r="I13">
            <v>24162.175117968101</v>
          </cell>
          <cell r="J13">
            <v>24162.175117968101</v>
          </cell>
          <cell r="K13">
            <v>24162.175117968101</v>
          </cell>
          <cell r="L13">
            <v>24162.175117968101</v>
          </cell>
          <cell r="M13">
            <v>24162.175117968101</v>
          </cell>
          <cell r="N13">
            <v>24162.175117968101</v>
          </cell>
          <cell r="O13">
            <v>24162.175117968101</v>
          </cell>
          <cell r="P13">
            <v>24162.175117968101</v>
          </cell>
          <cell r="Q13">
            <v>24162.175117968101</v>
          </cell>
          <cell r="R13">
            <v>24162.175117968101</v>
          </cell>
        </row>
        <row r="14">
          <cell r="B14" t="str">
            <v>K Process assistant - non-gr</v>
          </cell>
          <cell r="C14">
            <v>60797.351154756499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19591.478270016389</v>
          </cell>
          <cell r="I14">
            <v>19591.478270016389</v>
          </cell>
          <cell r="J14">
            <v>19591.478270016389</v>
          </cell>
          <cell r="K14">
            <v>19591.478270016389</v>
          </cell>
          <cell r="L14">
            <v>19591.478270016389</v>
          </cell>
          <cell r="M14">
            <v>19591.478270016389</v>
          </cell>
          <cell r="N14">
            <v>19591.478270016389</v>
          </cell>
          <cell r="O14">
            <v>19591.478270016389</v>
          </cell>
          <cell r="P14">
            <v>19591.478270016389</v>
          </cell>
          <cell r="Q14">
            <v>19591.478270016389</v>
          </cell>
          <cell r="R14">
            <v>19591.478270016389</v>
          </cell>
        </row>
        <row r="15">
          <cell r="B15" t="str">
            <v>K Blended FTE Rate</v>
          </cell>
          <cell r="C15">
            <v>81671.813637249419</v>
          </cell>
          <cell r="D15" t="str">
            <v>Z</v>
          </cell>
          <cell r="E15" t="str">
            <v>NONE</v>
          </cell>
          <cell r="F15" t="str">
            <v>Z-US$</v>
          </cell>
          <cell r="H15">
            <v>26318.113071638618</v>
          </cell>
          <cell r="I15">
            <v>26318.113071638618</v>
          </cell>
          <cell r="J15">
            <v>26318.113071638618</v>
          </cell>
          <cell r="K15">
            <v>26318.113071638618</v>
          </cell>
          <cell r="L15">
            <v>26318.113071638618</v>
          </cell>
          <cell r="M15">
            <v>26318.113071638618</v>
          </cell>
          <cell r="N15">
            <v>26318.113071638618</v>
          </cell>
          <cell r="O15">
            <v>26318.113071638618</v>
          </cell>
          <cell r="P15">
            <v>26318.113071638618</v>
          </cell>
          <cell r="Q15">
            <v>26318.113071638618</v>
          </cell>
          <cell r="R15">
            <v>26318.113071638618</v>
          </cell>
        </row>
        <row r="16">
          <cell r="B16" t="str">
            <v>O Blended FTE Rate</v>
          </cell>
          <cell r="C16">
            <v>0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B17" t="str">
            <v>KT Blended FTE Rate</v>
          </cell>
          <cell r="C17">
            <v>81671.813637249419</v>
          </cell>
          <cell r="D17" t="str">
            <v>Z</v>
          </cell>
          <cell r="E17" t="str">
            <v>NONE</v>
          </cell>
          <cell r="F17" t="str">
            <v>Z-US$</v>
          </cell>
          <cell r="H17">
            <v>26318.113071638618</v>
          </cell>
          <cell r="I17">
            <v>26318.113071638618</v>
          </cell>
          <cell r="J17">
            <v>26318.113071638618</v>
          </cell>
          <cell r="K17">
            <v>26318.113071638618</v>
          </cell>
          <cell r="L17">
            <v>26318.113071638618</v>
          </cell>
          <cell r="M17">
            <v>26318.113071638618</v>
          </cell>
          <cell r="N17">
            <v>26318.113071638618</v>
          </cell>
          <cell r="O17">
            <v>26318.113071638618</v>
          </cell>
          <cell r="P17">
            <v>26318.113071638618</v>
          </cell>
          <cell r="Q17">
            <v>26318.113071638618</v>
          </cell>
          <cell r="R17">
            <v>26318.113071638618</v>
          </cell>
        </row>
        <row r="18">
          <cell r="B18" t="str">
            <v>Voice Blended FTE Rate</v>
          </cell>
          <cell r="C18">
            <v>87776.244449916499</v>
          </cell>
          <cell r="D18" t="str">
            <v>Z</v>
          </cell>
          <cell r="E18" t="str">
            <v>NONE</v>
          </cell>
          <cell r="F18" t="str">
            <v>Z-US$</v>
          </cell>
          <cell r="H18">
            <v>28285.218896903327</v>
          </cell>
          <cell r="I18">
            <v>28285.218896903327</v>
          </cell>
          <cell r="J18">
            <v>28285.218896903327</v>
          </cell>
          <cell r="K18">
            <v>28285.218896903327</v>
          </cell>
          <cell r="L18">
            <v>28285.218896903327</v>
          </cell>
          <cell r="M18">
            <v>28285.218896903327</v>
          </cell>
          <cell r="N18">
            <v>28285.218896903327</v>
          </cell>
          <cell r="O18">
            <v>28285.218896903327</v>
          </cell>
          <cell r="P18">
            <v>28285.218896903327</v>
          </cell>
          <cell r="Q18">
            <v>28285.218896903327</v>
          </cell>
          <cell r="R18">
            <v>28285.218896903327</v>
          </cell>
        </row>
        <row r="19">
          <cell r="B19" t="str">
            <v>Basic Blended FTE Rate</v>
          </cell>
          <cell r="C19">
            <v>77675.061253572494</v>
          </cell>
          <cell r="D19" t="str">
            <v>Z</v>
          </cell>
          <cell r="E19" t="str">
            <v>NONE</v>
          </cell>
          <cell r="F19" t="str">
            <v>Z-US$</v>
          </cell>
          <cell r="H19">
            <v>25030.190390992084</v>
          </cell>
          <cell r="I19">
            <v>25030.190390992084</v>
          </cell>
          <cell r="J19">
            <v>25030.190390992084</v>
          </cell>
          <cell r="K19">
            <v>25030.190390992084</v>
          </cell>
          <cell r="L19">
            <v>25030.190390992084</v>
          </cell>
          <cell r="M19">
            <v>25030.190390992084</v>
          </cell>
          <cell r="N19">
            <v>25030.190390992084</v>
          </cell>
          <cell r="O19">
            <v>25030.190390992084</v>
          </cell>
          <cell r="P19">
            <v>25030.190390992084</v>
          </cell>
          <cell r="Q19">
            <v>25030.190390992084</v>
          </cell>
          <cell r="R19">
            <v>25030.190390992084</v>
          </cell>
        </row>
        <row r="20">
          <cell r="B20" t="str">
            <v>Advanced Blended FTE Rate</v>
          </cell>
          <cell r="C20">
            <v>88301.570626236498</v>
          </cell>
          <cell r="D20" t="str">
            <v>Z</v>
          </cell>
          <cell r="E20" t="str">
            <v>NONE</v>
          </cell>
          <cell r="F20" t="str">
            <v>Z-US$</v>
          </cell>
          <cell r="H20">
            <v>28454.501212210889</v>
          </cell>
          <cell r="I20">
            <v>28454.501212210889</v>
          </cell>
          <cell r="J20">
            <v>28454.501212210889</v>
          </cell>
          <cell r="K20">
            <v>28454.501212210889</v>
          </cell>
          <cell r="L20">
            <v>28454.501212210889</v>
          </cell>
          <cell r="M20">
            <v>28454.501212210889</v>
          </cell>
          <cell r="N20">
            <v>28454.501212210889</v>
          </cell>
          <cell r="O20">
            <v>28454.501212210889</v>
          </cell>
          <cell r="P20">
            <v>28454.501212210889</v>
          </cell>
          <cell r="Q20">
            <v>28454.501212210889</v>
          </cell>
          <cell r="R20">
            <v>28454.501212210889</v>
          </cell>
        </row>
        <row r="21">
          <cell r="B21" t="str">
            <v>Not used</v>
          </cell>
          <cell r="D21" t="str">
            <v>TBA1</v>
          </cell>
          <cell r="E21" t="str">
            <v>NONE</v>
          </cell>
          <cell r="F21" t="str">
            <v>TBA1-US$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B22" t="str">
            <v>Not used</v>
          </cell>
          <cell r="D22" t="str">
            <v>TBA1</v>
          </cell>
          <cell r="E22" t="str">
            <v>NONE</v>
          </cell>
          <cell r="F22" t="str">
            <v>TBA1-US$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B23" t="str">
            <v>Not used</v>
          </cell>
          <cell r="D23" t="str">
            <v>TBA1</v>
          </cell>
          <cell r="E23" t="str">
            <v>NONE</v>
          </cell>
          <cell r="F23" t="str">
            <v>TBA1-US$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</row>
        <row r="24">
          <cell r="B24" t="str">
            <v>Not used</v>
          </cell>
          <cell r="D24" t="str">
            <v>TBA1</v>
          </cell>
          <cell r="E24" t="str">
            <v>NONE</v>
          </cell>
          <cell r="F24" t="str">
            <v>TBA1-US$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</row>
        <row r="25">
          <cell r="B25" t="str">
            <v>Not used</v>
          </cell>
          <cell r="D25" t="str">
            <v>TBA1</v>
          </cell>
          <cell r="E25" t="str">
            <v>NONE</v>
          </cell>
          <cell r="F25" t="str">
            <v>TBA1-US$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B26" t="str">
            <v>Not used</v>
          </cell>
          <cell r="D26" t="str">
            <v>TBA1</v>
          </cell>
          <cell r="E26" t="str">
            <v>NONE</v>
          </cell>
          <cell r="F26" t="str">
            <v>TBA1-US$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</row>
        <row r="27">
          <cell r="B27" t="str">
            <v>Not used</v>
          </cell>
          <cell r="C27">
            <v>0</v>
          </cell>
          <cell r="D27" t="str">
            <v>TBA1</v>
          </cell>
          <cell r="E27" t="str">
            <v>NONE</v>
          </cell>
          <cell r="F27" t="str">
            <v>TBA1-US$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  <row r="28">
          <cell r="B28" t="str">
            <v>Not used</v>
          </cell>
          <cell r="C28">
            <v>0</v>
          </cell>
          <cell r="D28" t="str">
            <v>TBA1</v>
          </cell>
          <cell r="E28" t="str">
            <v>NONE</v>
          </cell>
          <cell r="F28" t="str">
            <v>TBA1-US$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</row>
        <row r="29">
          <cell r="B29" t="str">
            <v>Not used</v>
          </cell>
          <cell r="C29">
            <v>0</v>
          </cell>
          <cell r="D29" t="str">
            <v>TBA1</v>
          </cell>
          <cell r="E29" t="str">
            <v>NONE</v>
          </cell>
          <cell r="F29" t="str">
            <v>TBA1-US$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</row>
        <row r="30">
          <cell r="B30" t="str">
            <v>Not used</v>
          </cell>
          <cell r="C30">
            <v>0</v>
          </cell>
          <cell r="D30" t="str">
            <v>TBA1</v>
          </cell>
          <cell r="E30" t="str">
            <v>NONE</v>
          </cell>
          <cell r="F30" t="str">
            <v>TBA1-US$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B31" t="str">
            <v>Not used</v>
          </cell>
          <cell r="C31">
            <v>0</v>
          </cell>
          <cell r="D31" t="str">
            <v>TBA1</v>
          </cell>
          <cell r="E31" t="str">
            <v>NONE</v>
          </cell>
          <cell r="F31" t="str">
            <v>TBA1-US$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</row>
        <row r="32">
          <cell r="B32" t="str">
            <v>Not used</v>
          </cell>
          <cell r="C32">
            <v>0</v>
          </cell>
          <cell r="D32" t="str">
            <v>TBA1</v>
          </cell>
          <cell r="E32" t="str">
            <v>NONE</v>
          </cell>
          <cell r="F32" t="str">
            <v>TBA1-US$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</row>
        <row r="33">
          <cell r="B33" t="str">
            <v>Not used</v>
          </cell>
          <cell r="C33">
            <v>0</v>
          </cell>
          <cell r="D33" t="str">
            <v>TBA1</v>
          </cell>
          <cell r="E33" t="str">
            <v>NONE</v>
          </cell>
          <cell r="F33" t="str">
            <v>TBA1-US$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</row>
        <row r="34">
          <cell r="B34" t="str">
            <v>Not used</v>
          </cell>
          <cell r="C34">
            <v>0</v>
          </cell>
          <cell r="D34" t="str">
            <v>TBA1</v>
          </cell>
          <cell r="E34" t="str">
            <v>NONE</v>
          </cell>
          <cell r="F34" t="str">
            <v>TBA1-US$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</row>
        <row r="35">
          <cell r="B35" t="str">
            <v>Not used</v>
          </cell>
          <cell r="C35">
            <v>0</v>
          </cell>
          <cell r="D35" t="str">
            <v>TBA1</v>
          </cell>
          <cell r="E35" t="str">
            <v>NONE</v>
          </cell>
          <cell r="F35" t="str">
            <v>TBA1-US$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7">
          <cell r="B7" t="str">
            <v>Programme Manager</v>
          </cell>
          <cell r="C7">
            <v>961</v>
          </cell>
          <cell r="D7" t="str">
            <v>€</v>
          </cell>
          <cell r="E7" t="str">
            <v>NONE</v>
          </cell>
          <cell r="F7" t="str">
            <v>€-US$</v>
          </cell>
          <cell r="H7">
            <v>1256.4235086000001</v>
          </cell>
          <cell r="I7">
            <v>1256.4235086000001</v>
          </cell>
          <cell r="J7">
            <v>1256.4235086000001</v>
          </cell>
          <cell r="K7">
            <v>1256.4235086000001</v>
          </cell>
          <cell r="L7">
            <v>1256.4235086000001</v>
          </cell>
          <cell r="M7">
            <v>1256.4235086000001</v>
          </cell>
          <cell r="N7">
            <v>1256.4235086000001</v>
          </cell>
          <cell r="O7">
            <v>1256.4235086000001</v>
          </cell>
          <cell r="P7">
            <v>1256.4235086000001</v>
          </cell>
          <cell r="Q7">
            <v>1256.4235086000001</v>
          </cell>
          <cell r="R7">
            <v>1256.4235086000001</v>
          </cell>
        </row>
        <row r="8">
          <cell r="B8" t="str">
            <v>PMO 1: PL</v>
          </cell>
          <cell r="C8">
            <v>511.82621033252951</v>
          </cell>
          <cell r="D8" t="str">
            <v>Z</v>
          </cell>
          <cell r="E8" t="str">
            <v>NONE</v>
          </cell>
          <cell r="F8" t="str">
            <v>Z-US$</v>
          </cell>
          <cell r="H8">
            <v>164.93205521783807</v>
          </cell>
          <cell r="I8">
            <v>164.93205521783807</v>
          </cell>
          <cell r="J8">
            <v>164.93205521783807</v>
          </cell>
          <cell r="K8">
            <v>164.93205521783807</v>
          </cell>
          <cell r="L8">
            <v>164.93205521783807</v>
          </cell>
          <cell r="M8">
            <v>164.93205521783807</v>
          </cell>
          <cell r="N8">
            <v>164.93205521783807</v>
          </cell>
          <cell r="O8">
            <v>164.93205521783807</v>
          </cell>
          <cell r="P8">
            <v>164.93205521783807</v>
          </cell>
          <cell r="Q8">
            <v>164.93205521783807</v>
          </cell>
          <cell r="R8">
            <v>164.93205521783807</v>
          </cell>
        </row>
        <row r="9">
          <cell r="B9" t="str">
            <v>PMO 2: PO</v>
          </cell>
          <cell r="C9">
            <v>349.81166451289317</v>
          </cell>
          <cell r="D9" t="str">
            <v>Z</v>
          </cell>
          <cell r="E9" t="str">
            <v>NONE</v>
          </cell>
          <cell r="F9" t="str">
            <v>Z-US$</v>
          </cell>
          <cell r="H9">
            <v>112.72411533946307</v>
          </cell>
          <cell r="I9">
            <v>112.72411533946307</v>
          </cell>
          <cell r="J9">
            <v>112.72411533946307</v>
          </cell>
          <cell r="K9">
            <v>112.72411533946307</v>
          </cell>
          <cell r="L9">
            <v>112.72411533946307</v>
          </cell>
          <cell r="M9">
            <v>112.72411533946307</v>
          </cell>
          <cell r="N9">
            <v>112.72411533946307</v>
          </cell>
          <cell r="O9">
            <v>112.72411533946307</v>
          </cell>
          <cell r="P9">
            <v>112.72411533946307</v>
          </cell>
          <cell r="Q9">
            <v>112.72411533946307</v>
          </cell>
          <cell r="R9">
            <v>112.72411533946307</v>
          </cell>
        </row>
        <row r="10">
          <cell r="B10" t="str">
            <v>HR: Recruiting  Mgr</v>
          </cell>
          <cell r="C10">
            <v>1187.7386645488932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382.73963906316379</v>
          </cell>
          <cell r="I10">
            <v>382.73963906316379</v>
          </cell>
          <cell r="J10">
            <v>382.73963906316379</v>
          </cell>
          <cell r="K10">
            <v>382.73963906316379</v>
          </cell>
          <cell r="L10">
            <v>382.73963906316379</v>
          </cell>
          <cell r="M10">
            <v>382.73963906316379</v>
          </cell>
          <cell r="N10">
            <v>382.73963906316379</v>
          </cell>
          <cell r="O10">
            <v>382.73963906316379</v>
          </cell>
          <cell r="P10">
            <v>382.73963906316379</v>
          </cell>
          <cell r="Q10">
            <v>382.73963906316379</v>
          </cell>
          <cell r="R10">
            <v>382.73963906316379</v>
          </cell>
        </row>
        <row r="11">
          <cell r="B11" t="str">
            <v>HR: Recruiting  PL</v>
          </cell>
          <cell r="C11">
            <v>511.82621033252951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164.93205521783807</v>
          </cell>
          <cell r="I11">
            <v>164.93205521783807</v>
          </cell>
          <cell r="J11">
            <v>164.93205521783807</v>
          </cell>
          <cell r="K11">
            <v>164.93205521783807</v>
          </cell>
          <cell r="L11">
            <v>164.93205521783807</v>
          </cell>
          <cell r="M11">
            <v>164.93205521783807</v>
          </cell>
          <cell r="N11">
            <v>164.93205521783807</v>
          </cell>
          <cell r="O11">
            <v>164.93205521783807</v>
          </cell>
          <cell r="P11">
            <v>164.93205521783807</v>
          </cell>
          <cell r="Q11">
            <v>164.93205521783807</v>
          </cell>
          <cell r="R11">
            <v>164.93205521783807</v>
          </cell>
        </row>
        <row r="12">
          <cell r="B12" t="str">
            <v>Office: Premises Development</v>
          </cell>
          <cell r="C12">
            <v>511.82621033252951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164.93205521783807</v>
          </cell>
          <cell r="I12">
            <v>164.93205521783807</v>
          </cell>
          <cell r="J12">
            <v>164.93205521783807</v>
          </cell>
          <cell r="K12">
            <v>164.93205521783807</v>
          </cell>
          <cell r="L12">
            <v>164.93205521783807</v>
          </cell>
          <cell r="M12">
            <v>164.93205521783807</v>
          </cell>
          <cell r="N12">
            <v>164.93205521783807</v>
          </cell>
          <cell r="O12">
            <v>164.93205521783807</v>
          </cell>
          <cell r="P12">
            <v>164.93205521783807</v>
          </cell>
          <cell r="Q12">
            <v>164.93205521783807</v>
          </cell>
          <cell r="R12">
            <v>164.93205521783807</v>
          </cell>
        </row>
        <row r="13">
          <cell r="B13" t="str">
            <v>Knowledge Manager 1: PO</v>
          </cell>
          <cell r="C13">
            <v>349.81166451289317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112.72411533946307</v>
          </cell>
          <cell r="I13">
            <v>112.72411533946307</v>
          </cell>
          <cell r="J13">
            <v>112.72411533946307</v>
          </cell>
          <cell r="K13">
            <v>112.72411533946307</v>
          </cell>
          <cell r="L13">
            <v>112.72411533946307</v>
          </cell>
          <cell r="M13">
            <v>112.72411533946307</v>
          </cell>
          <cell r="N13">
            <v>112.72411533946307</v>
          </cell>
          <cell r="O13">
            <v>112.72411533946307</v>
          </cell>
          <cell r="P13">
            <v>112.72411533946307</v>
          </cell>
          <cell r="Q13">
            <v>112.72411533946307</v>
          </cell>
          <cell r="R13">
            <v>112.72411533946307</v>
          </cell>
        </row>
        <row r="14">
          <cell r="B14" t="str">
            <v>Knowledge Manager 2: PO</v>
          </cell>
          <cell r="C14">
            <v>349.81166451289317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112.72411533946307</v>
          </cell>
          <cell r="I14">
            <v>112.72411533946307</v>
          </cell>
          <cell r="J14">
            <v>112.72411533946307</v>
          </cell>
          <cell r="K14">
            <v>112.72411533946307</v>
          </cell>
          <cell r="L14">
            <v>112.72411533946307</v>
          </cell>
          <cell r="M14">
            <v>112.72411533946307</v>
          </cell>
          <cell r="N14">
            <v>112.72411533946307</v>
          </cell>
          <cell r="O14">
            <v>112.72411533946307</v>
          </cell>
          <cell r="P14">
            <v>112.72411533946307</v>
          </cell>
          <cell r="Q14">
            <v>112.72411533946307</v>
          </cell>
          <cell r="R14">
            <v>112.72411533946307</v>
          </cell>
        </row>
        <row r="15">
          <cell r="B15" t="str">
            <v>IT: IT Architect</v>
          </cell>
          <cell r="C15">
            <v>961</v>
          </cell>
          <cell r="D15" t="str">
            <v>€</v>
          </cell>
          <cell r="E15" t="str">
            <v>NONE</v>
          </cell>
          <cell r="F15" t="str">
            <v>€-US$</v>
          </cell>
          <cell r="H15">
            <v>1256.4235086000001</v>
          </cell>
          <cell r="I15">
            <v>1256.4235086000001</v>
          </cell>
          <cell r="J15">
            <v>1256.4235086000001</v>
          </cell>
          <cell r="K15">
            <v>1256.4235086000001</v>
          </cell>
          <cell r="L15">
            <v>1256.4235086000001</v>
          </cell>
          <cell r="M15">
            <v>1256.4235086000001</v>
          </cell>
          <cell r="N15">
            <v>1256.4235086000001</v>
          </cell>
          <cell r="O15">
            <v>1256.4235086000001</v>
          </cell>
          <cell r="P15">
            <v>1256.4235086000001</v>
          </cell>
          <cell r="Q15">
            <v>1256.4235086000001</v>
          </cell>
          <cell r="R15">
            <v>1256.4235086000001</v>
          </cell>
        </row>
        <row r="16">
          <cell r="B16" t="str">
            <v>IT: Local IT Support Krakow</v>
          </cell>
          <cell r="C16">
            <v>684.34686384889312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220.52550740445415</v>
          </cell>
          <cell r="I16">
            <v>220.52550740445415</v>
          </cell>
          <cell r="J16">
            <v>220.52550740445415</v>
          </cell>
          <cell r="K16">
            <v>220.52550740445415</v>
          </cell>
          <cell r="L16">
            <v>220.52550740445415</v>
          </cell>
          <cell r="M16">
            <v>220.52550740445415</v>
          </cell>
          <cell r="N16">
            <v>220.52550740445415</v>
          </cell>
          <cell r="O16">
            <v>220.52550740445415</v>
          </cell>
          <cell r="P16">
            <v>220.52550740445415</v>
          </cell>
          <cell r="Q16">
            <v>220.52550740445415</v>
          </cell>
          <cell r="R16">
            <v>220.52550740445415</v>
          </cell>
        </row>
        <row r="17">
          <cell r="B17" t="str">
            <v>Projects Manager</v>
          </cell>
          <cell r="C17">
            <v>614</v>
          </cell>
          <cell r="D17" t="str">
            <v>€</v>
          </cell>
          <cell r="E17" t="str">
            <v>NONE</v>
          </cell>
          <cell r="F17" t="str">
            <v>€-US$</v>
          </cell>
          <cell r="H17">
            <v>802.75133640000013</v>
          </cell>
          <cell r="I17">
            <v>802.75133640000013</v>
          </cell>
          <cell r="J17">
            <v>802.75133640000013</v>
          </cell>
          <cell r="K17">
            <v>802.75133640000013</v>
          </cell>
          <cell r="L17">
            <v>802.75133640000013</v>
          </cell>
          <cell r="M17">
            <v>802.75133640000013</v>
          </cell>
          <cell r="N17">
            <v>802.75133640000013</v>
          </cell>
          <cell r="O17">
            <v>802.75133640000013</v>
          </cell>
          <cell r="P17">
            <v>802.75133640000013</v>
          </cell>
          <cell r="Q17">
            <v>802.75133640000013</v>
          </cell>
          <cell r="R17">
            <v>802.75133640000013</v>
          </cell>
        </row>
        <row r="18">
          <cell r="B18" t="str">
            <v>Transition Leaders UK-ignore</v>
          </cell>
          <cell r="C18">
            <v>961</v>
          </cell>
          <cell r="D18" t="str">
            <v>€</v>
          </cell>
          <cell r="E18" t="str">
            <v>NONE</v>
          </cell>
          <cell r="F18" t="str">
            <v>€-US$</v>
          </cell>
          <cell r="H18">
            <v>1256.4235086000001</v>
          </cell>
          <cell r="I18">
            <v>1256.4235086000001</v>
          </cell>
          <cell r="J18">
            <v>1256.4235086000001</v>
          </cell>
          <cell r="K18">
            <v>1256.4235086000001</v>
          </cell>
          <cell r="L18">
            <v>1256.4235086000001</v>
          </cell>
          <cell r="M18">
            <v>1256.4235086000001</v>
          </cell>
          <cell r="N18">
            <v>1256.4235086000001</v>
          </cell>
          <cell r="O18">
            <v>1256.4235086000001</v>
          </cell>
          <cell r="P18">
            <v>1256.4235086000001</v>
          </cell>
          <cell r="Q18">
            <v>1256.4235086000001</v>
          </cell>
          <cell r="R18">
            <v>1256.4235086000001</v>
          </cell>
        </row>
        <row r="19">
          <cell r="B19" t="str">
            <v>Transition Leaders US-ignore</v>
          </cell>
          <cell r="C19">
            <v>1530</v>
          </cell>
          <cell r="D19" t="str">
            <v>€</v>
          </cell>
          <cell r="E19" t="str">
            <v>NONE</v>
          </cell>
          <cell r="F19" t="str">
            <v>€-US$</v>
          </cell>
          <cell r="H19">
            <v>2000.3412780000001</v>
          </cell>
          <cell r="I19">
            <v>2000.3412780000001</v>
          </cell>
          <cell r="J19">
            <v>2000.3412780000001</v>
          </cell>
          <cell r="K19">
            <v>2000.3412780000001</v>
          </cell>
          <cell r="L19">
            <v>2000.3412780000001</v>
          </cell>
          <cell r="M19">
            <v>2000.3412780000001</v>
          </cell>
          <cell r="N19">
            <v>2000.3412780000001</v>
          </cell>
          <cell r="O19">
            <v>2000.3412780000001</v>
          </cell>
          <cell r="P19">
            <v>2000.3412780000001</v>
          </cell>
          <cell r="Q19">
            <v>2000.3412780000001</v>
          </cell>
          <cell r="R19">
            <v>2000.3412780000001</v>
          </cell>
        </row>
        <row r="20">
          <cell r="B20" t="str">
            <v>Transition Leaders CH-ignore</v>
          </cell>
          <cell r="C20">
            <v>961</v>
          </cell>
          <cell r="D20" t="str">
            <v>€</v>
          </cell>
          <cell r="E20" t="str">
            <v>NONE</v>
          </cell>
          <cell r="F20" t="str">
            <v>€-US$</v>
          </cell>
          <cell r="H20">
            <v>1256.4235086000001</v>
          </cell>
          <cell r="I20">
            <v>1256.4235086000001</v>
          </cell>
          <cell r="J20">
            <v>1256.4235086000001</v>
          </cell>
          <cell r="K20">
            <v>1256.4235086000001</v>
          </cell>
          <cell r="L20">
            <v>1256.4235086000001</v>
          </cell>
          <cell r="M20">
            <v>1256.4235086000001</v>
          </cell>
          <cell r="N20">
            <v>1256.4235086000001</v>
          </cell>
          <cell r="O20">
            <v>1256.4235086000001</v>
          </cell>
          <cell r="P20">
            <v>1256.4235086000001</v>
          </cell>
          <cell r="Q20">
            <v>1256.4235086000001</v>
          </cell>
          <cell r="R20">
            <v>1256.4235086000001</v>
          </cell>
        </row>
        <row r="21">
          <cell r="B21" t="str">
            <v>Transition Leaders Other-ignore</v>
          </cell>
          <cell r="C21">
            <v>800</v>
          </cell>
          <cell r="D21" t="str">
            <v>€</v>
          </cell>
          <cell r="E21" t="str">
            <v>NONE</v>
          </cell>
          <cell r="F21" t="str">
            <v>€-US$</v>
          </cell>
          <cell r="H21">
            <v>1045.9300800000001</v>
          </cell>
          <cell r="I21">
            <v>1045.9300800000001</v>
          </cell>
          <cell r="J21">
            <v>1045.9300800000001</v>
          </cell>
          <cell r="K21">
            <v>1045.9300800000001</v>
          </cell>
          <cell r="L21">
            <v>1045.9300800000001</v>
          </cell>
          <cell r="M21">
            <v>1045.9300800000001</v>
          </cell>
          <cell r="N21">
            <v>1045.9300800000001</v>
          </cell>
          <cell r="O21">
            <v>1045.9300800000001</v>
          </cell>
          <cell r="P21">
            <v>1045.9300800000001</v>
          </cell>
          <cell r="Q21">
            <v>1045.9300800000001</v>
          </cell>
          <cell r="R21">
            <v>1045.9300800000001</v>
          </cell>
        </row>
        <row r="22">
          <cell r="B22" t="str">
            <v>Transition Leaders UK</v>
          </cell>
          <cell r="C22">
            <v>1969.8750457943474</v>
          </cell>
          <cell r="D22" t="str">
            <v>Z</v>
          </cell>
          <cell r="E22" t="str">
            <v>NONE</v>
          </cell>
          <cell r="F22" t="str">
            <v>Z-US$</v>
          </cell>
          <cell r="H22">
            <v>634.77706546937577</v>
          </cell>
          <cell r="I22">
            <v>634.77706546937577</v>
          </cell>
          <cell r="J22">
            <v>634.77706546937577</v>
          </cell>
          <cell r="K22">
            <v>634.77706546937577</v>
          </cell>
          <cell r="L22">
            <v>634.77706546937577</v>
          </cell>
          <cell r="M22">
            <v>634.77706546937577</v>
          </cell>
          <cell r="N22">
            <v>634.77706546937577</v>
          </cell>
          <cell r="O22">
            <v>634.77706546937577</v>
          </cell>
          <cell r="P22">
            <v>634.77706546937577</v>
          </cell>
          <cell r="Q22">
            <v>634.77706546937577</v>
          </cell>
          <cell r="R22">
            <v>634.77706546937577</v>
          </cell>
        </row>
        <row r="23">
          <cell r="B23" t="str">
            <v>Transition Leaders US</v>
          </cell>
          <cell r="C23">
            <v>1187.7386645488932</v>
          </cell>
          <cell r="D23" t="str">
            <v>Z</v>
          </cell>
          <cell r="E23" t="str">
            <v>NONE</v>
          </cell>
          <cell r="F23" t="str">
            <v>Z-US$</v>
          </cell>
          <cell r="H23">
            <v>382.73963906316379</v>
          </cell>
          <cell r="I23">
            <v>382.73963906316379</v>
          </cell>
          <cell r="J23">
            <v>382.73963906316379</v>
          </cell>
          <cell r="K23">
            <v>382.73963906316379</v>
          </cell>
          <cell r="L23">
            <v>382.73963906316379</v>
          </cell>
          <cell r="M23">
            <v>382.73963906316379</v>
          </cell>
          <cell r="N23">
            <v>382.73963906316379</v>
          </cell>
          <cell r="O23">
            <v>382.73963906316379</v>
          </cell>
          <cell r="P23">
            <v>382.73963906316379</v>
          </cell>
          <cell r="Q23">
            <v>382.73963906316379</v>
          </cell>
          <cell r="R23">
            <v>382.73963906316379</v>
          </cell>
        </row>
        <row r="24">
          <cell r="B24" t="str">
            <v>Transition Leaders CH</v>
          </cell>
          <cell r="C24">
            <v>684.34686384889312</v>
          </cell>
          <cell r="D24" t="str">
            <v>Z</v>
          </cell>
          <cell r="E24" t="str">
            <v>NONE</v>
          </cell>
          <cell r="F24" t="str">
            <v>Z-US$</v>
          </cell>
          <cell r="H24">
            <v>220.52550740445415</v>
          </cell>
          <cell r="I24">
            <v>220.52550740445415</v>
          </cell>
          <cell r="J24">
            <v>220.52550740445415</v>
          </cell>
          <cell r="K24">
            <v>220.52550740445415</v>
          </cell>
          <cell r="L24">
            <v>220.52550740445415</v>
          </cell>
          <cell r="M24">
            <v>220.52550740445415</v>
          </cell>
          <cell r="N24">
            <v>220.52550740445415</v>
          </cell>
          <cell r="O24">
            <v>220.52550740445415</v>
          </cell>
          <cell r="P24">
            <v>220.52550740445415</v>
          </cell>
          <cell r="Q24">
            <v>220.52550740445415</v>
          </cell>
          <cell r="R24">
            <v>220.52550740445415</v>
          </cell>
        </row>
        <row r="25">
          <cell r="B25" t="str">
            <v>Transition Leaders Other</v>
          </cell>
          <cell r="C25">
            <v>684.34686384889312</v>
          </cell>
          <cell r="D25" t="str">
            <v>Z</v>
          </cell>
          <cell r="E25" t="str">
            <v>NONE</v>
          </cell>
          <cell r="F25" t="str">
            <v>Z-US$</v>
          </cell>
          <cell r="H25">
            <v>220.52550740445415</v>
          </cell>
          <cell r="I25">
            <v>220.52550740445415</v>
          </cell>
          <cell r="J25">
            <v>220.52550740445415</v>
          </cell>
          <cell r="K25">
            <v>220.52550740445415</v>
          </cell>
          <cell r="L25">
            <v>220.52550740445415</v>
          </cell>
          <cell r="M25">
            <v>220.52550740445415</v>
          </cell>
          <cell r="N25">
            <v>220.52550740445415</v>
          </cell>
          <cell r="O25">
            <v>220.52550740445415</v>
          </cell>
          <cell r="P25">
            <v>220.52550740445415</v>
          </cell>
          <cell r="Q25">
            <v>220.52550740445415</v>
          </cell>
          <cell r="R25">
            <v>220.52550740445415</v>
          </cell>
        </row>
        <row r="26">
          <cell r="B26" t="str">
            <v>Blended: Transf. Team</v>
          </cell>
          <cell r="C26">
            <v>390</v>
          </cell>
          <cell r="D26" t="str">
            <v>€</v>
          </cell>
          <cell r="E26" t="str">
            <v>NONE</v>
          </cell>
          <cell r="F26" t="str">
            <v>€-US$</v>
          </cell>
          <cell r="H26">
            <v>509.89091400000007</v>
          </cell>
          <cell r="I26">
            <v>509.89091400000007</v>
          </cell>
          <cell r="J26">
            <v>509.89091400000007</v>
          </cell>
          <cell r="K26">
            <v>509.89091400000007</v>
          </cell>
          <cell r="L26">
            <v>509.89091400000007</v>
          </cell>
          <cell r="M26">
            <v>509.89091400000007</v>
          </cell>
          <cell r="N26">
            <v>509.89091400000007</v>
          </cell>
          <cell r="O26">
            <v>509.89091400000007</v>
          </cell>
          <cell r="P26">
            <v>509.89091400000007</v>
          </cell>
          <cell r="Q26">
            <v>509.89091400000007</v>
          </cell>
          <cell r="R26">
            <v>509.89091400000007</v>
          </cell>
        </row>
        <row r="27">
          <cell r="B27" t="str">
            <v>not used</v>
          </cell>
          <cell r="C27">
            <v>0</v>
          </cell>
          <cell r="D27" t="str">
            <v>€</v>
          </cell>
          <cell r="E27" t="str">
            <v>NONE</v>
          </cell>
          <cell r="F27" t="str">
            <v>€-US$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6">
          <cell r="A6" t="str">
            <v>None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A7" t="str">
            <v>Run period</v>
          </cell>
          <cell r="H7">
            <v>0</v>
          </cell>
          <cell r="I7">
            <v>1</v>
          </cell>
          <cell r="J7">
            <v>1</v>
          </cell>
          <cell r="K7">
            <v>1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1</v>
          </cell>
          <cell r="AC7">
            <v>0</v>
          </cell>
          <cell r="AD7">
            <v>0</v>
          </cell>
          <cell r="AE7">
            <v>0</v>
          </cell>
          <cell r="AF7">
            <v>8.3333333333333329E-2</v>
          </cell>
          <cell r="AG7">
            <v>8.3333333333333329E-2</v>
          </cell>
          <cell r="AH7">
            <v>8.3333333333333329E-2</v>
          </cell>
          <cell r="AI7">
            <v>8.3333333333333329E-2</v>
          </cell>
          <cell r="AJ7">
            <v>8.3333333333333329E-2</v>
          </cell>
          <cell r="AK7">
            <v>8.3333333333333329E-2</v>
          </cell>
          <cell r="AL7">
            <v>8.3333333333333329E-2</v>
          </cell>
          <cell r="AM7">
            <v>8.3333333333333329E-2</v>
          </cell>
          <cell r="AN7">
            <v>8.3333333333333329E-2</v>
          </cell>
          <cell r="AO7">
            <v>8.3333333333333329E-2</v>
          </cell>
          <cell r="AP7">
            <v>8.3333333333333329E-2</v>
          </cell>
          <cell r="AQ7">
            <v>8.3333333333333329E-2</v>
          </cell>
        </row>
        <row r="8">
          <cell r="A8" t="str">
            <v>Contract period</v>
          </cell>
          <cell r="H8">
            <v>0.25</v>
          </cell>
          <cell r="I8">
            <v>1</v>
          </cell>
          <cell r="J8">
            <v>1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1</v>
          </cell>
          <cell r="AC8">
            <v>8.3333333333333329E-2</v>
          </cell>
          <cell r="AD8">
            <v>8.3333333333333329E-2</v>
          </cell>
          <cell r="AE8">
            <v>8.3333333333333329E-2</v>
          </cell>
          <cell r="AF8">
            <v>8.3333333333333329E-2</v>
          </cell>
          <cell r="AG8">
            <v>8.3333333333333329E-2</v>
          </cell>
          <cell r="AH8">
            <v>8.3333333333333329E-2</v>
          </cell>
          <cell r="AI8">
            <v>8.3333333333333329E-2</v>
          </cell>
          <cell r="AJ8">
            <v>8.3333333333333329E-2</v>
          </cell>
          <cell r="AK8">
            <v>8.3333333333333329E-2</v>
          </cell>
          <cell r="AL8">
            <v>8.3333333333333329E-2</v>
          </cell>
          <cell r="AM8">
            <v>8.3333333333333329E-2</v>
          </cell>
          <cell r="AN8">
            <v>8.3333333333333329E-2</v>
          </cell>
          <cell r="AO8">
            <v>8.3333333333333329E-2</v>
          </cell>
          <cell r="AP8">
            <v>8.3333333333333329E-2</v>
          </cell>
          <cell r="AQ8">
            <v>8.3333333333333329E-2</v>
          </cell>
        </row>
        <row r="9">
          <cell r="A9" t="str">
            <v>Annual</v>
          </cell>
          <cell r="H9">
            <v>0.25</v>
          </cell>
          <cell r="I9">
            <v>1</v>
          </cell>
          <cell r="J9">
            <v>1</v>
          </cell>
          <cell r="K9">
            <v>1</v>
          </cell>
          <cell r="L9">
            <v>1</v>
          </cell>
          <cell r="M9">
            <v>1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AC9">
            <v>8.3333333333333329E-2</v>
          </cell>
          <cell r="AD9">
            <v>8.3333333333333329E-2</v>
          </cell>
          <cell r="AE9">
            <v>8.3333333333333329E-2</v>
          </cell>
          <cell r="AF9">
            <v>8.3333333333333329E-2</v>
          </cell>
          <cell r="AG9">
            <v>8.3333333333333329E-2</v>
          </cell>
          <cell r="AH9">
            <v>8.3333333333333329E-2</v>
          </cell>
          <cell r="AI9">
            <v>8.3333333333333329E-2</v>
          </cell>
          <cell r="AJ9">
            <v>8.3333333333333329E-2</v>
          </cell>
          <cell r="AK9">
            <v>8.3333333333333329E-2</v>
          </cell>
          <cell r="AL9">
            <v>8.3333333333333329E-2</v>
          </cell>
          <cell r="AM9">
            <v>8.3333333333333329E-2</v>
          </cell>
          <cell r="AN9">
            <v>8.3333333333333329E-2</v>
          </cell>
          <cell r="AO9">
            <v>8.3333333333333329E-2</v>
          </cell>
          <cell r="AP9">
            <v>8.3333333333333329E-2</v>
          </cell>
          <cell r="AQ9">
            <v>8.3333333333333329E-2</v>
          </cell>
        </row>
        <row r="10">
          <cell r="A10" t="str">
            <v>Monthly</v>
          </cell>
          <cell r="H10">
            <v>0</v>
          </cell>
          <cell r="I10">
            <v>0</v>
          </cell>
          <cell r="J10">
            <v>12</v>
          </cell>
          <cell r="K10">
            <v>12</v>
          </cell>
          <cell r="L10">
            <v>12</v>
          </cell>
          <cell r="M10">
            <v>12</v>
          </cell>
          <cell r="N10">
            <v>12</v>
          </cell>
          <cell r="O10">
            <v>12</v>
          </cell>
          <cell r="P10">
            <v>12</v>
          </cell>
          <cell r="Q10">
            <v>12</v>
          </cell>
          <cell r="R10">
            <v>12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A11" t="str">
            <v>Quarterly</v>
          </cell>
          <cell r="H11">
            <v>1</v>
          </cell>
          <cell r="I11">
            <v>4</v>
          </cell>
          <cell r="J11">
            <v>4</v>
          </cell>
          <cell r="K11">
            <v>4</v>
          </cell>
          <cell r="L11">
            <v>4</v>
          </cell>
          <cell r="M11">
            <v>4</v>
          </cell>
          <cell r="AC11">
            <v>1</v>
          </cell>
          <cell r="AD11">
            <v>0</v>
          </cell>
          <cell r="AE11">
            <v>0</v>
          </cell>
          <cell r="AF11">
            <v>1</v>
          </cell>
          <cell r="AG11">
            <v>0</v>
          </cell>
          <cell r="AH11">
            <v>0</v>
          </cell>
          <cell r="AI11">
            <v>1</v>
          </cell>
          <cell r="AJ11">
            <v>0</v>
          </cell>
          <cell r="AK11">
            <v>0</v>
          </cell>
          <cell r="AL11">
            <v>1</v>
          </cell>
          <cell r="AM11">
            <v>0</v>
          </cell>
          <cell r="AN11">
            <v>0</v>
          </cell>
          <cell r="AO11">
            <v>1</v>
          </cell>
          <cell r="AP11">
            <v>0</v>
          </cell>
          <cell r="AQ11">
            <v>0</v>
          </cell>
        </row>
        <row r="12">
          <cell r="A12" t="str">
            <v>One-off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T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A13" t="str">
            <v>per Run FTE per mth</v>
          </cell>
          <cell r="H13">
            <v>0</v>
          </cell>
          <cell r="I13">
            <v>125.38202599702383</v>
          </cell>
          <cell r="J13">
            <v>506.94410813988094</v>
          </cell>
          <cell r="K13">
            <v>609.93732999999986</v>
          </cell>
          <cell r="L13">
            <v>565.01327874999981</v>
          </cell>
          <cell r="M13">
            <v>538.31796849999978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18.787608333333338</v>
          </cell>
          <cell r="AG13">
            <v>18.787608333333338</v>
          </cell>
          <cell r="AH13">
            <v>18.787608333333338</v>
          </cell>
          <cell r="AI13">
            <v>67.382700000000014</v>
          </cell>
          <cell r="AJ13">
            <v>67.3827</v>
          </cell>
          <cell r="AK13">
            <v>67.3827</v>
          </cell>
          <cell r="AL13">
            <v>144.82687958333335</v>
          </cell>
          <cell r="AM13">
            <v>144.82687958333335</v>
          </cell>
          <cell r="AN13">
            <v>144.82687958333335</v>
          </cell>
          <cell r="AO13">
            <v>270.59381190476188</v>
          </cell>
          <cell r="AP13">
            <v>270.59381190476188</v>
          </cell>
          <cell r="AQ13">
            <v>270.40512440476192</v>
          </cell>
        </row>
        <row r="14">
          <cell r="A14" t="str">
            <v>per T - Man days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A15" t="str">
            <v>per P - Man days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A16" t="str">
            <v>FTE recruited</v>
          </cell>
          <cell r="H16">
            <v>19.331333333333333</v>
          </cell>
          <cell r="I16">
            <v>414.34396666666669</v>
          </cell>
          <cell r="J16">
            <v>343.19649999999996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AC16">
            <v>3.8662666666666672</v>
          </cell>
          <cell r="AD16">
            <v>7.7325333333333344</v>
          </cell>
          <cell r="AE16">
            <v>7.7325333333333344</v>
          </cell>
          <cell r="AF16">
            <v>10.467333333333336</v>
          </cell>
          <cell r="AG16">
            <v>20.934666666666672</v>
          </cell>
          <cell r="AH16">
            <v>20.934666666666672</v>
          </cell>
          <cell r="AI16">
            <v>16.804043809523808</v>
          </cell>
          <cell r="AJ16">
            <v>33.608087619047616</v>
          </cell>
          <cell r="AK16">
            <v>33.608087619047616</v>
          </cell>
          <cell r="AL16">
            <v>27.195632380952379</v>
          </cell>
          <cell r="AM16">
            <v>54.391264761904758</v>
          </cell>
          <cell r="AN16">
            <v>54.391264761904758</v>
          </cell>
          <cell r="AO16">
            <v>14.200891904761907</v>
          </cell>
          <cell r="AP16">
            <v>14.200891904761907</v>
          </cell>
          <cell r="AQ16">
            <v>113.60713523809525</v>
          </cell>
        </row>
        <row r="17">
          <cell r="A17" t="str">
            <v>FTE Language recruitment</v>
          </cell>
          <cell r="H17">
            <v>1.2937314457314457</v>
          </cell>
          <cell r="I17">
            <v>27.729583354783358</v>
          </cell>
          <cell r="J17">
            <v>22.968105534105536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6.6924066924066924E-2</v>
          </cell>
          <cell r="AC17">
            <v>0.25874628914628917</v>
          </cell>
          <cell r="AD17">
            <v>0.51749257829257833</v>
          </cell>
          <cell r="AE17">
            <v>0.51749257829257833</v>
          </cell>
          <cell r="AF17">
            <v>0.7005165165165167</v>
          </cell>
          <cell r="AG17">
            <v>1.4010330330330334</v>
          </cell>
          <cell r="AH17">
            <v>1.4010330330330334</v>
          </cell>
          <cell r="AI17">
            <v>1.1245949525035239</v>
          </cell>
          <cell r="AJ17">
            <v>2.2491899050070479</v>
          </cell>
          <cell r="AK17">
            <v>2.2491899050070479</v>
          </cell>
          <cell r="AL17">
            <v>1.8200423215051784</v>
          </cell>
          <cell r="AM17">
            <v>3.6400846430103568</v>
          </cell>
          <cell r="AN17">
            <v>3.6400846430103568</v>
          </cell>
          <cell r="AO17">
            <v>0.95038144021572601</v>
          </cell>
          <cell r="AP17">
            <v>0.95038144021572601</v>
          </cell>
          <cell r="AQ17">
            <v>7.6030515217258081</v>
          </cell>
        </row>
        <row r="18">
          <cell r="A18" t="str">
            <v>Space to be recovered</v>
          </cell>
          <cell r="H18">
            <v>0.75</v>
          </cell>
          <cell r="I18">
            <v>0.7910299566716269</v>
          </cell>
          <cell r="J18">
            <v>0.15509315310019847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600</v>
          </cell>
          <cell r="AC18">
            <v>1</v>
          </cell>
          <cell r="AD18">
            <v>1</v>
          </cell>
          <cell r="AE18">
            <v>1</v>
          </cell>
          <cell r="AF18">
            <v>0.96868731944444453</v>
          </cell>
          <cell r="AG18">
            <v>0.96868731944444453</v>
          </cell>
          <cell r="AH18">
            <v>0.96868731944444453</v>
          </cell>
          <cell r="AI18">
            <v>0.88769549999999997</v>
          </cell>
          <cell r="AJ18">
            <v>0.88769549999999997</v>
          </cell>
          <cell r="AK18">
            <v>0.88769549999999997</v>
          </cell>
          <cell r="AL18">
            <v>0.75862186736111104</v>
          </cell>
          <cell r="AM18">
            <v>0.75862186736111104</v>
          </cell>
          <cell r="AN18">
            <v>0.75862186736111104</v>
          </cell>
          <cell r="AO18">
            <v>0.54901031349206353</v>
          </cell>
          <cell r="AP18">
            <v>0.54901031349206353</v>
          </cell>
          <cell r="AQ18">
            <v>0.54932479265873013</v>
          </cell>
        </row>
        <row r="19">
          <cell r="A19" t="str">
            <v>Connectivity</v>
          </cell>
          <cell r="H19">
            <v>10736.8421052632</v>
          </cell>
          <cell r="I19">
            <v>106574.72209747024</v>
          </cell>
          <cell r="J19">
            <v>318204.91710934078</v>
          </cell>
          <cell r="K19">
            <v>320275.97250965243</v>
          </cell>
          <cell r="L19">
            <v>356023.81116602302</v>
          </cell>
          <cell r="M19">
            <v>407043.20830517355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AC19">
            <v>3578.9473684210666</v>
          </cell>
          <cell r="AD19">
            <v>3578.9473684210666</v>
          </cell>
          <cell r="AE19">
            <v>3578.9473684210666</v>
          </cell>
          <cell r="AF19">
            <v>1330.7889236111114</v>
          </cell>
          <cell r="AG19">
            <v>1330.7889236111114</v>
          </cell>
          <cell r="AH19">
            <v>1330.7889236111114</v>
          </cell>
          <cell r="AI19">
            <v>4772.9412500000008</v>
          </cell>
          <cell r="AJ19">
            <v>4772.9412499999999</v>
          </cell>
          <cell r="AK19">
            <v>4772.9412499999999</v>
          </cell>
          <cell r="AL19">
            <v>10258.570637152778</v>
          </cell>
          <cell r="AM19">
            <v>10258.570637152778</v>
          </cell>
          <cell r="AN19">
            <v>10258.570637152778</v>
          </cell>
          <cell r="AO19">
            <v>19167.061676587298</v>
          </cell>
          <cell r="AP19">
            <v>19167.061676587298</v>
          </cell>
          <cell r="AQ19">
            <v>19153.696312003969</v>
          </cell>
        </row>
        <row r="20">
          <cell r="A20" t="str">
            <v>Connectivity per Run FTE</v>
          </cell>
          <cell r="H20">
            <v>14166.666666666666</v>
          </cell>
          <cell r="I20">
            <v>170000</v>
          </cell>
          <cell r="J20">
            <v>340000</v>
          </cell>
          <cell r="K20">
            <v>340000</v>
          </cell>
          <cell r="L20">
            <v>340000</v>
          </cell>
          <cell r="M20">
            <v>340000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AC20">
            <v>0</v>
          </cell>
          <cell r="AD20">
            <v>0</v>
          </cell>
          <cell r="AE20">
            <v>14166.666666666666</v>
          </cell>
          <cell r="AF20">
            <v>14166.666666666666</v>
          </cell>
          <cell r="AG20">
            <v>14166.666666666666</v>
          </cell>
          <cell r="AH20">
            <v>14166.666666666666</v>
          </cell>
          <cell r="AI20">
            <v>14166.666666666666</v>
          </cell>
          <cell r="AJ20">
            <v>14166.666666666666</v>
          </cell>
          <cell r="AK20">
            <v>14166.666666666666</v>
          </cell>
          <cell r="AL20">
            <v>14166.666666666666</v>
          </cell>
          <cell r="AM20">
            <v>14166.666666666666</v>
          </cell>
          <cell r="AN20">
            <v>14166.666666666666</v>
          </cell>
          <cell r="AO20">
            <v>14166.666666666666</v>
          </cell>
          <cell r="AP20">
            <v>14166.666666666666</v>
          </cell>
          <cell r="AQ20">
            <v>14166.666666666666</v>
          </cell>
        </row>
        <row r="21">
          <cell r="A21" t="str">
            <v># PM Flights</v>
          </cell>
          <cell r="H21">
            <v>48</v>
          </cell>
          <cell r="I21">
            <v>228</v>
          </cell>
          <cell r="J21">
            <v>6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AC21">
            <v>16</v>
          </cell>
          <cell r="AD21">
            <v>16</v>
          </cell>
          <cell r="AE21">
            <v>16</v>
          </cell>
          <cell r="AF21">
            <v>16</v>
          </cell>
          <cell r="AG21">
            <v>16</v>
          </cell>
          <cell r="AH21">
            <v>16</v>
          </cell>
          <cell r="AI21">
            <v>20</v>
          </cell>
          <cell r="AJ21">
            <v>20</v>
          </cell>
          <cell r="AK21">
            <v>20</v>
          </cell>
          <cell r="AL21">
            <v>20</v>
          </cell>
          <cell r="AM21">
            <v>20</v>
          </cell>
          <cell r="AN21">
            <v>20</v>
          </cell>
          <cell r="AO21">
            <v>20</v>
          </cell>
          <cell r="AP21">
            <v>20</v>
          </cell>
          <cell r="AQ21">
            <v>20</v>
          </cell>
        </row>
        <row r="22">
          <cell r="A22" t="str">
            <v># PM Onsite days</v>
          </cell>
          <cell r="H22">
            <v>228</v>
          </cell>
          <cell r="I22">
            <v>1092</v>
          </cell>
          <cell r="J22">
            <v>20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AC22">
            <v>76</v>
          </cell>
          <cell r="AD22">
            <v>76</v>
          </cell>
          <cell r="AE22">
            <v>76</v>
          </cell>
          <cell r="AF22">
            <v>76</v>
          </cell>
          <cell r="AG22">
            <v>76</v>
          </cell>
          <cell r="AH22">
            <v>76</v>
          </cell>
          <cell r="AI22">
            <v>96</v>
          </cell>
          <cell r="AJ22">
            <v>96</v>
          </cell>
          <cell r="AK22">
            <v>96</v>
          </cell>
          <cell r="AL22">
            <v>96</v>
          </cell>
          <cell r="AM22">
            <v>96</v>
          </cell>
          <cell r="AN22">
            <v>96</v>
          </cell>
          <cell r="AO22">
            <v>96</v>
          </cell>
          <cell r="AP22">
            <v>96</v>
          </cell>
          <cell r="AQ22">
            <v>96</v>
          </cell>
        </row>
        <row r="23">
          <cell r="A23" t="str">
            <v># Transition Flights</v>
          </cell>
          <cell r="H23">
            <v>23</v>
          </cell>
          <cell r="I23">
            <v>361</v>
          </cell>
          <cell r="J23">
            <v>116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AC23">
            <v>8</v>
          </cell>
          <cell r="AD23">
            <v>15</v>
          </cell>
          <cell r="AE23">
            <v>0</v>
          </cell>
          <cell r="AF23">
            <v>20</v>
          </cell>
          <cell r="AG23">
            <v>39</v>
          </cell>
          <cell r="AH23">
            <v>0</v>
          </cell>
          <cell r="AI23">
            <v>31</v>
          </cell>
          <cell r="AJ23">
            <v>62</v>
          </cell>
          <cell r="AK23">
            <v>0</v>
          </cell>
          <cell r="AL23">
            <v>51</v>
          </cell>
          <cell r="AM23">
            <v>100</v>
          </cell>
          <cell r="AN23">
            <v>0</v>
          </cell>
          <cell r="AO23">
            <v>25</v>
          </cell>
          <cell r="AP23">
            <v>33</v>
          </cell>
          <cell r="AQ23">
            <v>0</v>
          </cell>
        </row>
        <row r="24">
          <cell r="A24" t="str">
            <v># Transition onsites</v>
          </cell>
          <cell r="H24">
            <v>111.9741456666667</v>
          </cell>
          <cell r="I24">
            <v>1788.7936184666669</v>
          </cell>
          <cell r="J24">
            <v>562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AC24">
            <v>37.575216666666677</v>
          </cell>
          <cell r="AD24">
            <v>74.398929000000024</v>
          </cell>
          <cell r="AE24">
            <v>0</v>
          </cell>
          <cell r="AF24">
            <v>97.190183333333366</v>
          </cell>
          <cell r="AG24">
            <v>192.43656300000004</v>
          </cell>
          <cell r="AH24">
            <v>0</v>
          </cell>
          <cell r="AI24">
            <v>154.88835916666665</v>
          </cell>
          <cell r="AJ24">
            <v>306.67895114999999</v>
          </cell>
          <cell r="AK24">
            <v>0</v>
          </cell>
          <cell r="AL24">
            <v>251.53386464285717</v>
          </cell>
          <cell r="AM24">
            <v>498.03705199285724</v>
          </cell>
          <cell r="AN24">
            <v>0</v>
          </cell>
          <cell r="AO24">
            <v>124.15027809523814</v>
          </cell>
          <cell r="AP24">
            <v>163.87836708571433</v>
          </cell>
          <cell r="AQ24">
            <v>0</v>
          </cell>
        </row>
        <row r="25">
          <cell r="A25" t="str">
            <v>AR TECH - maint</v>
          </cell>
          <cell r="B25" t="str">
            <v>Capgemini share</v>
          </cell>
          <cell r="H25">
            <v>0</v>
          </cell>
          <cell r="I25">
            <v>42500</v>
          </cell>
          <cell r="J25">
            <v>42500</v>
          </cell>
          <cell r="K25">
            <v>42500</v>
          </cell>
          <cell r="L25">
            <v>42500</v>
          </cell>
          <cell r="M25">
            <v>42500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42500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42500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A26" t="str">
            <v>MI Tech - maint</v>
          </cell>
          <cell r="H26">
            <v>0</v>
          </cell>
          <cell r="I26">
            <v>0</v>
          </cell>
          <cell r="J26">
            <v>42500</v>
          </cell>
          <cell r="K26">
            <v>42500</v>
          </cell>
          <cell r="L26">
            <v>42500</v>
          </cell>
          <cell r="M26">
            <v>42500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42500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A27" t="str">
            <v>other Techn - maint</v>
          </cell>
          <cell r="H27">
            <v>0</v>
          </cell>
          <cell r="I27">
            <v>8500</v>
          </cell>
          <cell r="J27">
            <v>17000</v>
          </cell>
          <cell r="K27">
            <v>17000</v>
          </cell>
          <cell r="L27">
            <v>17000</v>
          </cell>
          <cell r="M27">
            <v>17000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17000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8500</v>
          </cell>
        </row>
        <row r="28">
          <cell r="A28" t="str">
            <v>AR TECH - one off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1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A29" t="str">
            <v>MI Tech - one off</v>
          </cell>
          <cell r="H29">
            <v>0</v>
          </cell>
          <cell r="I29">
            <v>0</v>
          </cell>
          <cell r="J29">
            <v>1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A30" t="str">
            <v>other Techn - one off</v>
          </cell>
          <cell r="H30">
            <v>0</v>
          </cell>
          <cell r="I30">
            <v>0.5</v>
          </cell>
          <cell r="J30">
            <v>0.5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0.5</v>
          </cell>
        </row>
        <row r="31">
          <cell r="A31" t="str">
            <v>IT Ongoing Maint</v>
          </cell>
          <cell r="H31">
            <v>0</v>
          </cell>
          <cell r="I31">
            <v>51000</v>
          </cell>
          <cell r="J31">
            <v>102000</v>
          </cell>
          <cell r="K31">
            <v>102000</v>
          </cell>
          <cell r="L31">
            <v>102000</v>
          </cell>
          <cell r="M31">
            <v>102000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102000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42500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8500</v>
          </cell>
        </row>
        <row r="32">
          <cell r="A32" t="str">
            <v>Vol measure 17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A33" t="str">
            <v>Vol measure 18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A34" t="str">
            <v>Vol measure 19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A35" t="str">
            <v>Vol measure 20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</sheetData>
      <sheetData sheetId="21">
        <row r="11">
          <cell r="C11" t="str">
            <v>Z-US$</v>
          </cell>
          <cell r="H11">
            <v>3.1032549109784782</v>
          </cell>
          <cell r="I11">
            <v>3.1032549109784782</v>
          </cell>
          <cell r="J11">
            <v>3.1032549109784782</v>
          </cell>
          <cell r="K11">
            <v>3.1032549109784782</v>
          </cell>
          <cell r="L11">
            <v>3.1032549109784782</v>
          </cell>
          <cell r="M11">
            <v>3.1032549109784782</v>
          </cell>
          <cell r="N11">
            <v>3.1032549109784782</v>
          </cell>
          <cell r="O11">
            <v>3.1032549109784782</v>
          </cell>
          <cell r="P11">
            <v>3.1032549109784782</v>
          </cell>
          <cell r="Q11">
            <v>3.1032549109784782</v>
          </cell>
          <cell r="R11">
            <v>3.1032549109784782</v>
          </cell>
        </row>
        <row r="12">
          <cell r="C12" t="str">
            <v>CNY-US$</v>
          </cell>
          <cell r="H12">
            <v>8.2765972591220507</v>
          </cell>
          <cell r="I12">
            <v>8.2765972591220507</v>
          </cell>
          <cell r="J12">
            <v>8.2765972591220507</v>
          </cell>
          <cell r="K12">
            <v>8.2765972591220507</v>
          </cell>
          <cell r="L12">
            <v>8.2765972591220507</v>
          </cell>
          <cell r="M12">
            <v>8.2765972591220507</v>
          </cell>
          <cell r="N12">
            <v>8.2765972591220507</v>
          </cell>
          <cell r="O12">
            <v>8.2765972591220507</v>
          </cell>
          <cell r="P12">
            <v>8.2765972591220507</v>
          </cell>
          <cell r="Q12">
            <v>8.2765972591220507</v>
          </cell>
          <cell r="R12">
            <v>8.2765972591220507</v>
          </cell>
        </row>
        <row r="13">
          <cell r="C13" t="str">
            <v>US$-US$</v>
          </cell>
          <cell r="H13">
            <v>1</v>
          </cell>
          <cell r="I13">
            <v>1</v>
          </cell>
          <cell r="J13">
            <v>1</v>
          </cell>
          <cell r="K13">
            <v>1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1</v>
          </cell>
        </row>
        <row r="14">
          <cell r="C14" t="str">
            <v>£-US$</v>
          </cell>
          <cell r="H14">
            <v>0.5285525403688609</v>
          </cell>
          <cell r="I14">
            <v>0.5285525403688609</v>
          </cell>
          <cell r="J14">
            <v>0.5285525403688609</v>
          </cell>
          <cell r="K14">
            <v>0.5285525403688609</v>
          </cell>
          <cell r="L14">
            <v>0.5285525403688609</v>
          </cell>
          <cell r="M14">
            <v>0.5285525403688609</v>
          </cell>
          <cell r="N14">
            <v>0.5285525403688609</v>
          </cell>
          <cell r="O14">
            <v>0.5285525403688609</v>
          </cell>
          <cell r="P14">
            <v>0.5285525403688609</v>
          </cell>
          <cell r="Q14">
            <v>0.5285525403688609</v>
          </cell>
          <cell r="R14">
            <v>0.5285525403688609</v>
          </cell>
        </row>
        <row r="15">
          <cell r="C15" t="str">
            <v>TBA1-US$</v>
          </cell>
          <cell r="H15">
            <v>1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1</v>
          </cell>
        </row>
        <row r="16">
          <cell r="C16" t="str">
            <v>TBA2-US$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1</v>
          </cell>
        </row>
        <row r="17">
          <cell r="C17" t="str">
            <v>€-US$</v>
          </cell>
          <cell r="H17">
            <v>0.76486948343621586</v>
          </cell>
          <cell r="I17">
            <v>0.76486948343621586</v>
          </cell>
          <cell r="J17">
            <v>0.76486948343621586</v>
          </cell>
          <cell r="K17">
            <v>0.76486948343621586</v>
          </cell>
          <cell r="L17">
            <v>0.76486948343621586</v>
          </cell>
          <cell r="M17">
            <v>0.76486948343621586</v>
          </cell>
          <cell r="N17">
            <v>0.76486948343621586</v>
          </cell>
          <cell r="O17">
            <v>0.76486948343621586</v>
          </cell>
          <cell r="P17">
            <v>0.76486948343621586</v>
          </cell>
          <cell r="Q17">
            <v>0.76486948343621586</v>
          </cell>
          <cell r="R17">
            <v>0.76486948343621586</v>
          </cell>
        </row>
        <row r="20">
          <cell r="D20" t="str">
            <v>Annual eq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D21" t="str">
            <v>Start</v>
          </cell>
          <cell r="H21">
            <v>1</v>
          </cell>
          <cell r="I21">
            <v>1</v>
          </cell>
          <cell r="J21">
            <v>1</v>
          </cell>
          <cell r="K21">
            <v>1</v>
          </cell>
          <cell r="L21">
            <v>1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1</v>
          </cell>
        </row>
        <row r="22">
          <cell r="D22" t="str">
            <v>End</v>
          </cell>
          <cell r="H22">
            <v>1</v>
          </cell>
          <cell r="I22">
            <v>1</v>
          </cell>
          <cell r="J22">
            <v>1</v>
          </cell>
          <cell r="K22">
            <v>1</v>
          </cell>
          <cell r="L22">
            <v>1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1</v>
          </cell>
        </row>
        <row r="23">
          <cell r="C23" t="str">
            <v>KRIND</v>
          </cell>
          <cell r="D23" t="str">
            <v>Period</v>
          </cell>
          <cell r="H23">
            <v>1</v>
          </cell>
          <cell r="I23">
            <v>1</v>
          </cell>
          <cell r="J23">
            <v>1</v>
          </cell>
          <cell r="K23">
            <v>1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1</v>
          </cell>
        </row>
        <row r="25">
          <cell r="D25" t="str">
            <v>Annual eq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D26" t="str">
            <v>Start</v>
          </cell>
          <cell r="H26">
            <v>1</v>
          </cell>
          <cell r="I26">
            <v>1</v>
          </cell>
          <cell r="J26">
            <v>1</v>
          </cell>
          <cell r="K26">
            <v>1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1</v>
          </cell>
        </row>
        <row r="27">
          <cell r="D27" t="str">
            <v>End</v>
          </cell>
          <cell r="H27">
            <v>1</v>
          </cell>
          <cell r="I27">
            <v>1</v>
          </cell>
          <cell r="J27">
            <v>1</v>
          </cell>
          <cell r="K27">
            <v>1</v>
          </cell>
          <cell r="L27">
            <v>1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1</v>
          </cell>
        </row>
        <row r="28">
          <cell r="C28" t="str">
            <v>GUIND</v>
          </cell>
          <cell r="D28" t="str">
            <v>Period</v>
          </cell>
          <cell r="H28">
            <v>1</v>
          </cell>
          <cell r="I28">
            <v>1</v>
          </cell>
          <cell r="J28">
            <v>1</v>
          </cell>
          <cell r="K28">
            <v>1</v>
          </cell>
          <cell r="L28">
            <v>1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1</v>
          </cell>
        </row>
        <row r="30">
          <cell r="D30" t="str">
            <v>Annual eq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D31" t="str">
            <v>Start</v>
          </cell>
          <cell r="H31">
            <v>1</v>
          </cell>
          <cell r="I31">
            <v>1</v>
          </cell>
          <cell r="J31">
            <v>1</v>
          </cell>
          <cell r="K31">
            <v>1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1</v>
          </cell>
        </row>
        <row r="32">
          <cell r="D32" t="str">
            <v>End</v>
          </cell>
          <cell r="H32">
            <v>1</v>
          </cell>
          <cell r="I32">
            <v>1</v>
          </cell>
          <cell r="J32">
            <v>1</v>
          </cell>
          <cell r="K32">
            <v>1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1</v>
          </cell>
        </row>
        <row r="33">
          <cell r="C33" t="str">
            <v>OTHIND</v>
          </cell>
          <cell r="D33" t="str">
            <v>Period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</row>
        <row r="35">
          <cell r="D35" t="str">
            <v>Annual eq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D36" t="str">
            <v>Start</v>
          </cell>
          <cell r="H36">
            <v>1</v>
          </cell>
          <cell r="I36">
            <v>1</v>
          </cell>
          <cell r="J36">
            <v>1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1</v>
          </cell>
        </row>
        <row r="37">
          <cell r="D37" t="str">
            <v>End</v>
          </cell>
          <cell r="H37">
            <v>1</v>
          </cell>
          <cell r="I37">
            <v>1</v>
          </cell>
          <cell r="J37">
            <v>1</v>
          </cell>
          <cell r="K37">
            <v>1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1</v>
          </cell>
        </row>
        <row r="38">
          <cell r="C38" t="str">
            <v>REVIND</v>
          </cell>
          <cell r="D38" t="str">
            <v>Period</v>
          </cell>
          <cell r="H38">
            <v>1</v>
          </cell>
          <cell r="I38">
            <v>1</v>
          </cell>
          <cell r="J38">
            <v>1</v>
          </cell>
          <cell r="K38">
            <v>1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1</v>
          </cell>
        </row>
        <row r="40">
          <cell r="D40" t="str">
            <v>Annual eq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</row>
        <row r="41">
          <cell r="D41" t="str">
            <v>Start</v>
          </cell>
          <cell r="H41">
            <v>1</v>
          </cell>
          <cell r="I41">
            <v>1</v>
          </cell>
          <cell r="J41">
            <v>1</v>
          </cell>
          <cell r="K41">
            <v>1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1</v>
          </cell>
        </row>
        <row r="42">
          <cell r="D42" t="str">
            <v>End</v>
          </cell>
          <cell r="H42">
            <v>1</v>
          </cell>
          <cell r="I42">
            <v>1</v>
          </cell>
          <cell r="J42">
            <v>1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1</v>
          </cell>
        </row>
        <row r="43">
          <cell r="C43" t="str">
            <v>NONE</v>
          </cell>
          <cell r="D43" t="str">
            <v>Period</v>
          </cell>
          <cell r="H43">
            <v>1</v>
          </cell>
          <cell r="I43">
            <v>1</v>
          </cell>
          <cell r="J43">
            <v>1</v>
          </cell>
          <cell r="K43">
            <v>1</v>
          </cell>
          <cell r="L43">
            <v>1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1</v>
          </cell>
        </row>
      </sheetData>
      <sheetData sheetId="22" refreshError="1">
        <row r="67">
          <cell r="G67" t="str">
            <v>PROD1</v>
          </cell>
          <cell r="H67">
            <v>1</v>
          </cell>
          <cell r="I67">
            <v>1</v>
          </cell>
          <cell r="J67">
            <v>1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1</v>
          </cell>
          <cell r="S67" t="str">
            <v>PROD1</v>
          </cell>
          <cell r="T67">
            <v>1</v>
          </cell>
          <cell r="U67">
            <v>1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  <cell r="AD67">
            <v>1</v>
          </cell>
          <cell r="AE67">
            <v>1</v>
          </cell>
          <cell r="AF67">
            <v>1</v>
          </cell>
          <cell r="AG67">
            <v>1</v>
          </cell>
          <cell r="AH67">
            <v>1</v>
          </cell>
          <cell r="AI67">
            <v>1</v>
          </cell>
          <cell r="AJ67">
            <v>1</v>
          </cell>
          <cell r="AK67">
            <v>1</v>
          </cell>
          <cell r="AL67">
            <v>1</v>
          </cell>
          <cell r="AM67">
            <v>1</v>
          </cell>
          <cell r="AN67">
            <v>1</v>
          </cell>
          <cell r="AO67">
            <v>1</v>
          </cell>
          <cell r="AP67">
            <v>1</v>
          </cell>
          <cell r="AQ67">
            <v>1</v>
          </cell>
        </row>
        <row r="68">
          <cell r="G68" t="str">
            <v>PROD2</v>
          </cell>
          <cell r="H68">
            <v>1</v>
          </cell>
          <cell r="I68">
            <v>1</v>
          </cell>
          <cell r="J68">
            <v>1</v>
          </cell>
          <cell r="K68">
            <v>1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1</v>
          </cell>
          <cell r="S68" t="str">
            <v>PROD2</v>
          </cell>
          <cell r="T68">
            <v>1</v>
          </cell>
          <cell r="U68">
            <v>1</v>
          </cell>
          <cell r="V68">
            <v>1</v>
          </cell>
          <cell r="W68">
            <v>1</v>
          </cell>
          <cell r="X68">
            <v>1</v>
          </cell>
          <cell r="Y68">
            <v>1</v>
          </cell>
          <cell r="Z68">
            <v>1</v>
          </cell>
          <cell r="AA68">
            <v>1</v>
          </cell>
          <cell r="AB68">
            <v>1</v>
          </cell>
          <cell r="AC68">
            <v>1</v>
          </cell>
          <cell r="AD68">
            <v>1</v>
          </cell>
          <cell r="AE68">
            <v>1</v>
          </cell>
          <cell r="AF68">
            <v>1</v>
          </cell>
          <cell r="AG68">
            <v>1</v>
          </cell>
          <cell r="AH68">
            <v>1</v>
          </cell>
          <cell r="AI68">
            <v>1</v>
          </cell>
          <cell r="AJ68">
            <v>1</v>
          </cell>
          <cell r="AK68">
            <v>1</v>
          </cell>
          <cell r="AL68">
            <v>1</v>
          </cell>
          <cell r="AM68">
            <v>1</v>
          </cell>
          <cell r="AN68">
            <v>1</v>
          </cell>
          <cell r="AO68">
            <v>1</v>
          </cell>
          <cell r="AP68">
            <v>1</v>
          </cell>
          <cell r="AQ68">
            <v>1</v>
          </cell>
        </row>
        <row r="69">
          <cell r="G69" t="str">
            <v>PROD3</v>
          </cell>
          <cell r="H69">
            <v>1</v>
          </cell>
          <cell r="I69">
            <v>1</v>
          </cell>
          <cell r="J69">
            <v>1</v>
          </cell>
          <cell r="K69">
            <v>1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1</v>
          </cell>
          <cell r="S69" t="str">
            <v>PROD3</v>
          </cell>
          <cell r="T69">
            <v>1</v>
          </cell>
          <cell r="U69">
            <v>1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1</v>
          </cell>
          <cell r="AF69">
            <v>1</v>
          </cell>
          <cell r="AG69">
            <v>1</v>
          </cell>
          <cell r="AH69">
            <v>1</v>
          </cell>
          <cell r="AI69">
            <v>1</v>
          </cell>
          <cell r="AJ69">
            <v>1</v>
          </cell>
          <cell r="AK69">
            <v>1</v>
          </cell>
          <cell r="AL69">
            <v>1</v>
          </cell>
          <cell r="AM69">
            <v>1</v>
          </cell>
          <cell r="AN69">
            <v>1</v>
          </cell>
          <cell r="AO69">
            <v>1</v>
          </cell>
          <cell r="AP69">
            <v>1</v>
          </cell>
          <cell r="AQ69">
            <v>1</v>
          </cell>
        </row>
        <row r="70">
          <cell r="G70" t="str">
            <v>PROD4</v>
          </cell>
          <cell r="H70">
            <v>1</v>
          </cell>
          <cell r="I70">
            <v>1</v>
          </cell>
          <cell r="J70">
            <v>1</v>
          </cell>
          <cell r="K70">
            <v>1</v>
          </cell>
          <cell r="L70">
            <v>1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1</v>
          </cell>
          <cell r="S70" t="str">
            <v>PROD4</v>
          </cell>
          <cell r="T70">
            <v>1</v>
          </cell>
          <cell r="U70">
            <v>1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  <cell r="AD70">
            <v>1</v>
          </cell>
          <cell r="AE70">
            <v>1</v>
          </cell>
          <cell r="AF70">
            <v>1</v>
          </cell>
          <cell r="AG70">
            <v>1</v>
          </cell>
          <cell r="AH70">
            <v>1</v>
          </cell>
          <cell r="AI70">
            <v>1</v>
          </cell>
          <cell r="AJ70">
            <v>1</v>
          </cell>
          <cell r="AK70">
            <v>1</v>
          </cell>
          <cell r="AL70">
            <v>1</v>
          </cell>
          <cell r="AM70">
            <v>1</v>
          </cell>
          <cell r="AN70">
            <v>1</v>
          </cell>
          <cell r="AO70">
            <v>1</v>
          </cell>
          <cell r="AP70">
            <v>1</v>
          </cell>
          <cell r="AQ70">
            <v>1</v>
          </cell>
        </row>
        <row r="71">
          <cell r="G71" t="str">
            <v>PROD5</v>
          </cell>
          <cell r="H71">
            <v>1</v>
          </cell>
          <cell r="I71">
            <v>1</v>
          </cell>
          <cell r="J71">
            <v>1</v>
          </cell>
          <cell r="K71">
            <v>1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1</v>
          </cell>
          <cell r="S71" t="str">
            <v>PROD5</v>
          </cell>
          <cell r="T71">
            <v>1</v>
          </cell>
          <cell r="U71">
            <v>1</v>
          </cell>
          <cell r="V71">
            <v>1</v>
          </cell>
          <cell r="W71">
            <v>1</v>
          </cell>
          <cell r="X71">
            <v>1</v>
          </cell>
          <cell r="Y71">
            <v>1</v>
          </cell>
          <cell r="Z71">
            <v>1</v>
          </cell>
          <cell r="AA71">
            <v>1</v>
          </cell>
          <cell r="AB71">
            <v>1</v>
          </cell>
          <cell r="AC71">
            <v>1</v>
          </cell>
          <cell r="AD71">
            <v>1</v>
          </cell>
          <cell r="AE71">
            <v>1</v>
          </cell>
          <cell r="AF71">
            <v>1</v>
          </cell>
          <cell r="AG71">
            <v>1</v>
          </cell>
          <cell r="AH71">
            <v>1</v>
          </cell>
          <cell r="AI71">
            <v>1</v>
          </cell>
          <cell r="AJ71">
            <v>1</v>
          </cell>
          <cell r="AK71">
            <v>1</v>
          </cell>
          <cell r="AL71">
            <v>1</v>
          </cell>
          <cell r="AM71">
            <v>1</v>
          </cell>
          <cell r="AN71">
            <v>1</v>
          </cell>
          <cell r="AO71">
            <v>1</v>
          </cell>
          <cell r="AP71">
            <v>1</v>
          </cell>
          <cell r="AQ71">
            <v>1</v>
          </cell>
        </row>
        <row r="72">
          <cell r="G72" t="str">
            <v>NONE</v>
          </cell>
          <cell r="H72">
            <v>1</v>
          </cell>
          <cell r="I72">
            <v>1</v>
          </cell>
          <cell r="J72">
            <v>1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1</v>
          </cell>
          <cell r="S72" t="str">
            <v>NONE</v>
          </cell>
          <cell r="T72">
            <v>1</v>
          </cell>
          <cell r="U72">
            <v>1</v>
          </cell>
          <cell r="V72">
            <v>1</v>
          </cell>
          <cell r="W72">
            <v>1</v>
          </cell>
          <cell r="X72">
            <v>1</v>
          </cell>
          <cell r="Y72">
            <v>1</v>
          </cell>
          <cell r="Z72">
            <v>1</v>
          </cell>
          <cell r="AA72">
            <v>1</v>
          </cell>
          <cell r="AB72">
            <v>1</v>
          </cell>
          <cell r="AC72">
            <v>1</v>
          </cell>
          <cell r="AD72">
            <v>1</v>
          </cell>
          <cell r="AE72">
            <v>1</v>
          </cell>
          <cell r="AF72">
            <v>1</v>
          </cell>
          <cell r="AG72">
            <v>1</v>
          </cell>
          <cell r="AH72">
            <v>1</v>
          </cell>
          <cell r="AI72">
            <v>1</v>
          </cell>
          <cell r="AJ72">
            <v>1</v>
          </cell>
          <cell r="AK72">
            <v>1</v>
          </cell>
          <cell r="AL72">
            <v>1</v>
          </cell>
          <cell r="AM72">
            <v>1</v>
          </cell>
          <cell r="AN72">
            <v>1</v>
          </cell>
          <cell r="AO72">
            <v>1</v>
          </cell>
          <cell r="AP72">
            <v>1</v>
          </cell>
          <cell r="AQ72">
            <v>1</v>
          </cell>
        </row>
        <row r="75">
          <cell r="G75" t="str">
            <v>PROD1</v>
          </cell>
          <cell r="H75">
            <v>1</v>
          </cell>
          <cell r="I75">
            <v>1</v>
          </cell>
          <cell r="J75">
            <v>1</v>
          </cell>
          <cell r="K75">
            <v>1</v>
          </cell>
          <cell r="L75">
            <v>1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1</v>
          </cell>
          <cell r="S75" t="str">
            <v>PROD1</v>
          </cell>
          <cell r="T75">
            <v>1</v>
          </cell>
          <cell r="U75">
            <v>1</v>
          </cell>
          <cell r="V75">
            <v>1</v>
          </cell>
          <cell r="W75">
            <v>1</v>
          </cell>
          <cell r="X75">
            <v>1</v>
          </cell>
          <cell r="Y75">
            <v>1</v>
          </cell>
          <cell r="Z75">
            <v>1</v>
          </cell>
          <cell r="AA75">
            <v>1</v>
          </cell>
          <cell r="AB75">
            <v>1</v>
          </cell>
          <cell r="AC75">
            <v>1</v>
          </cell>
          <cell r="AD75">
            <v>1</v>
          </cell>
          <cell r="AE75">
            <v>1</v>
          </cell>
          <cell r="AF75">
            <v>1</v>
          </cell>
          <cell r="AG75">
            <v>1</v>
          </cell>
          <cell r="AH75">
            <v>1</v>
          </cell>
          <cell r="AI75">
            <v>1</v>
          </cell>
          <cell r="AJ75">
            <v>1</v>
          </cell>
          <cell r="AK75">
            <v>1</v>
          </cell>
          <cell r="AL75">
            <v>1</v>
          </cell>
          <cell r="AM75">
            <v>1</v>
          </cell>
          <cell r="AN75">
            <v>1</v>
          </cell>
          <cell r="AO75">
            <v>1</v>
          </cell>
          <cell r="AP75">
            <v>1</v>
          </cell>
          <cell r="AQ75">
            <v>1</v>
          </cell>
        </row>
        <row r="76">
          <cell r="G76" t="str">
            <v>PROD2</v>
          </cell>
          <cell r="H76">
            <v>1</v>
          </cell>
          <cell r="I76">
            <v>1</v>
          </cell>
          <cell r="J76">
            <v>1</v>
          </cell>
          <cell r="K76">
            <v>1</v>
          </cell>
          <cell r="L76">
            <v>1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1</v>
          </cell>
          <cell r="S76" t="str">
            <v>PROD2</v>
          </cell>
          <cell r="T76">
            <v>1</v>
          </cell>
          <cell r="U76">
            <v>1</v>
          </cell>
          <cell r="V76">
            <v>1</v>
          </cell>
          <cell r="W76">
            <v>1</v>
          </cell>
          <cell r="X76">
            <v>1</v>
          </cell>
          <cell r="Y76">
            <v>1</v>
          </cell>
          <cell r="Z76">
            <v>1</v>
          </cell>
          <cell r="AA76">
            <v>1</v>
          </cell>
          <cell r="AB76">
            <v>1</v>
          </cell>
          <cell r="AC76">
            <v>1</v>
          </cell>
          <cell r="AD76">
            <v>1</v>
          </cell>
          <cell r="AE76">
            <v>1</v>
          </cell>
          <cell r="AF76">
            <v>1</v>
          </cell>
          <cell r="AG76">
            <v>1</v>
          </cell>
          <cell r="AH76">
            <v>1</v>
          </cell>
          <cell r="AI76">
            <v>1</v>
          </cell>
          <cell r="AJ76">
            <v>1</v>
          </cell>
          <cell r="AK76">
            <v>1</v>
          </cell>
          <cell r="AL76">
            <v>1</v>
          </cell>
          <cell r="AM76">
            <v>1</v>
          </cell>
          <cell r="AN76">
            <v>1</v>
          </cell>
          <cell r="AO76">
            <v>1</v>
          </cell>
          <cell r="AP76">
            <v>1</v>
          </cell>
          <cell r="AQ76">
            <v>1</v>
          </cell>
        </row>
        <row r="77">
          <cell r="G77" t="str">
            <v>PROD3</v>
          </cell>
          <cell r="H77">
            <v>1</v>
          </cell>
          <cell r="I77">
            <v>1</v>
          </cell>
          <cell r="J77">
            <v>1</v>
          </cell>
          <cell r="K77">
            <v>1</v>
          </cell>
          <cell r="L77">
            <v>1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1</v>
          </cell>
          <cell r="S77" t="str">
            <v>PROD3</v>
          </cell>
          <cell r="T77">
            <v>1</v>
          </cell>
          <cell r="U77">
            <v>1</v>
          </cell>
          <cell r="V77">
            <v>1</v>
          </cell>
          <cell r="W77">
            <v>1</v>
          </cell>
          <cell r="X77">
            <v>1</v>
          </cell>
          <cell r="Y77">
            <v>1</v>
          </cell>
          <cell r="Z77">
            <v>1</v>
          </cell>
          <cell r="AA77">
            <v>1</v>
          </cell>
          <cell r="AB77">
            <v>1</v>
          </cell>
          <cell r="AC77">
            <v>1</v>
          </cell>
          <cell r="AD77">
            <v>1</v>
          </cell>
          <cell r="AE77">
            <v>1</v>
          </cell>
          <cell r="AF77">
            <v>1</v>
          </cell>
          <cell r="AG77">
            <v>1</v>
          </cell>
          <cell r="AH77">
            <v>1</v>
          </cell>
          <cell r="AI77">
            <v>1</v>
          </cell>
          <cell r="AJ77">
            <v>1</v>
          </cell>
          <cell r="AK77">
            <v>1</v>
          </cell>
          <cell r="AL77">
            <v>1</v>
          </cell>
          <cell r="AM77">
            <v>1</v>
          </cell>
          <cell r="AN77">
            <v>1</v>
          </cell>
          <cell r="AO77">
            <v>1</v>
          </cell>
          <cell r="AP77">
            <v>1</v>
          </cell>
          <cell r="AQ77">
            <v>1</v>
          </cell>
        </row>
        <row r="78">
          <cell r="G78" t="str">
            <v>PROD4</v>
          </cell>
          <cell r="H78">
            <v>1</v>
          </cell>
          <cell r="I78">
            <v>1</v>
          </cell>
          <cell r="J78">
            <v>1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1</v>
          </cell>
          <cell r="S78" t="str">
            <v>PROD4</v>
          </cell>
          <cell r="T78">
            <v>1</v>
          </cell>
          <cell r="U78">
            <v>1</v>
          </cell>
          <cell r="V78">
            <v>1</v>
          </cell>
          <cell r="W78">
            <v>1</v>
          </cell>
          <cell r="X78">
            <v>1</v>
          </cell>
          <cell r="Y78">
            <v>1</v>
          </cell>
          <cell r="Z78">
            <v>1</v>
          </cell>
          <cell r="AA78">
            <v>1</v>
          </cell>
          <cell r="AB78">
            <v>1</v>
          </cell>
          <cell r="AC78">
            <v>1</v>
          </cell>
          <cell r="AD78">
            <v>1</v>
          </cell>
          <cell r="AE78">
            <v>1</v>
          </cell>
          <cell r="AF78">
            <v>1</v>
          </cell>
          <cell r="AG78">
            <v>1</v>
          </cell>
          <cell r="AH78">
            <v>1</v>
          </cell>
          <cell r="AI78">
            <v>1</v>
          </cell>
          <cell r="AJ78">
            <v>1</v>
          </cell>
          <cell r="AK78">
            <v>1</v>
          </cell>
          <cell r="AL78">
            <v>1</v>
          </cell>
          <cell r="AM78">
            <v>1</v>
          </cell>
          <cell r="AN78">
            <v>1</v>
          </cell>
          <cell r="AO78">
            <v>1</v>
          </cell>
          <cell r="AP78">
            <v>1</v>
          </cell>
          <cell r="AQ78">
            <v>1</v>
          </cell>
        </row>
        <row r="79">
          <cell r="G79" t="str">
            <v>PROD5</v>
          </cell>
          <cell r="H79">
            <v>1</v>
          </cell>
          <cell r="I79">
            <v>1</v>
          </cell>
          <cell r="J79">
            <v>1</v>
          </cell>
          <cell r="K79">
            <v>1</v>
          </cell>
          <cell r="L79">
            <v>1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1</v>
          </cell>
          <cell r="S79" t="str">
            <v>PROD5</v>
          </cell>
          <cell r="T79">
            <v>1</v>
          </cell>
          <cell r="U79">
            <v>1</v>
          </cell>
          <cell r="V79">
            <v>1</v>
          </cell>
          <cell r="W79">
            <v>1</v>
          </cell>
          <cell r="X79">
            <v>1</v>
          </cell>
          <cell r="Y79">
            <v>1</v>
          </cell>
          <cell r="Z79">
            <v>1</v>
          </cell>
          <cell r="AA79">
            <v>1</v>
          </cell>
          <cell r="AB79">
            <v>1</v>
          </cell>
          <cell r="AC79">
            <v>1</v>
          </cell>
          <cell r="AD79">
            <v>1</v>
          </cell>
          <cell r="AE79">
            <v>1</v>
          </cell>
          <cell r="AF79">
            <v>1</v>
          </cell>
          <cell r="AG79">
            <v>1</v>
          </cell>
          <cell r="AH79">
            <v>1</v>
          </cell>
          <cell r="AI79">
            <v>1</v>
          </cell>
          <cell r="AJ79">
            <v>1</v>
          </cell>
          <cell r="AK79">
            <v>1</v>
          </cell>
          <cell r="AL79">
            <v>1</v>
          </cell>
          <cell r="AM79">
            <v>1</v>
          </cell>
          <cell r="AN79">
            <v>1</v>
          </cell>
          <cell r="AO79">
            <v>1</v>
          </cell>
          <cell r="AP79">
            <v>1</v>
          </cell>
          <cell r="AQ79">
            <v>1</v>
          </cell>
        </row>
        <row r="80">
          <cell r="G80" t="str">
            <v>NONE</v>
          </cell>
          <cell r="H80">
            <v>1</v>
          </cell>
          <cell r="I80">
            <v>1</v>
          </cell>
          <cell r="J80">
            <v>1</v>
          </cell>
          <cell r="K80">
            <v>1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1</v>
          </cell>
          <cell r="S80" t="str">
            <v>NONE</v>
          </cell>
          <cell r="T80">
            <v>1</v>
          </cell>
          <cell r="U80">
            <v>1</v>
          </cell>
          <cell r="V80">
            <v>1</v>
          </cell>
          <cell r="W80">
            <v>1</v>
          </cell>
          <cell r="X80">
            <v>1</v>
          </cell>
          <cell r="Y80">
            <v>1</v>
          </cell>
          <cell r="Z80">
            <v>1</v>
          </cell>
          <cell r="AA80">
            <v>1</v>
          </cell>
          <cell r="AB80">
            <v>1</v>
          </cell>
          <cell r="AC80">
            <v>1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1</v>
          </cell>
          <cell r="AI80">
            <v>1</v>
          </cell>
          <cell r="AJ80">
            <v>1</v>
          </cell>
          <cell r="AK80">
            <v>1</v>
          </cell>
          <cell r="AL80">
            <v>1</v>
          </cell>
          <cell r="AM80">
            <v>1</v>
          </cell>
          <cell r="AN80">
            <v>1</v>
          </cell>
          <cell r="AO80">
            <v>1</v>
          </cell>
          <cell r="AP80">
            <v>1</v>
          </cell>
          <cell r="AQ80">
            <v>1</v>
          </cell>
        </row>
      </sheetData>
      <sheetData sheetId="23" refreshError="1">
        <row r="6">
          <cell r="B6" t="str">
            <v>KR-R</v>
          </cell>
        </row>
        <row r="7">
          <cell r="B7" t="str">
            <v>BPO-R</v>
          </cell>
        </row>
        <row r="8">
          <cell r="B8" t="str">
            <v>Gain</v>
          </cell>
        </row>
        <row r="9">
          <cell r="B9" t="str">
            <v>CSTS-R</v>
          </cell>
        </row>
        <row r="10">
          <cell r="B10" t="str">
            <v>Exp-R</v>
          </cell>
        </row>
        <row r="11">
          <cell r="B11" t="str">
            <v>Pass-R</v>
          </cell>
        </row>
        <row r="13">
          <cell r="B13" t="str">
            <v>KR-T</v>
          </cell>
        </row>
        <row r="14">
          <cell r="B14" t="str">
            <v>Exp-T</v>
          </cell>
        </row>
        <row r="15">
          <cell r="B15" t="str">
            <v>Transf-T</v>
          </cell>
        </row>
        <row r="16">
          <cell r="B16" t="str">
            <v>Transf-Exp</v>
          </cell>
        </row>
        <row r="17">
          <cell r="B17" t="str">
            <v>Setup-T</v>
          </cell>
        </row>
        <row r="18">
          <cell r="B18" t="str">
            <v>Pass-T</v>
          </cell>
        </row>
        <row r="23">
          <cell r="B23" t="str">
            <v>Z</v>
          </cell>
        </row>
        <row r="24">
          <cell r="B24" t="str">
            <v>CNY</v>
          </cell>
        </row>
        <row r="25">
          <cell r="B25" t="str">
            <v>€</v>
          </cell>
        </row>
        <row r="26">
          <cell r="B26" t="str">
            <v>US$</v>
          </cell>
        </row>
        <row r="27">
          <cell r="B27" t="str">
            <v>£</v>
          </cell>
        </row>
        <row r="28">
          <cell r="B28" t="str">
            <v>TBA1</v>
          </cell>
        </row>
        <row r="29">
          <cell r="B29" t="str">
            <v>TBA1</v>
          </cell>
        </row>
        <row r="33">
          <cell r="B33" t="str">
            <v>Z-US$</v>
          </cell>
        </row>
        <row r="34">
          <cell r="B34" t="str">
            <v>CNY-US$</v>
          </cell>
        </row>
        <row r="35">
          <cell r="B35" t="str">
            <v>US$-US$</v>
          </cell>
        </row>
        <row r="36">
          <cell r="B36" t="str">
            <v>£-US$</v>
          </cell>
        </row>
        <row r="37">
          <cell r="B37" t="str">
            <v>TBA1-US$</v>
          </cell>
        </row>
        <row r="38">
          <cell r="B38" t="str">
            <v>TBA2-US$</v>
          </cell>
        </row>
        <row r="39">
          <cell r="B39" t="str">
            <v>€-US$</v>
          </cell>
        </row>
        <row r="43">
          <cell r="B43" t="str">
            <v>KRIND</v>
          </cell>
        </row>
        <row r="44">
          <cell r="B44" t="str">
            <v>GUIND</v>
          </cell>
        </row>
        <row r="45">
          <cell r="B45" t="str">
            <v>OTHIND</v>
          </cell>
        </row>
        <row r="46">
          <cell r="B46" t="str">
            <v>REVIND</v>
          </cell>
        </row>
        <row r="47">
          <cell r="B47" t="str">
            <v>NONE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"/>
      <sheetName val="Costs per BPO FTE"/>
      <sheetName val="Staff_rates"/>
      <sheetName val="BPO FTE run costs"/>
      <sheetName val="Transition FTE"/>
      <sheetName val="Transition staff costs"/>
      <sheetName val="Prog mandays"/>
      <sheetName val="Costs per Prog staff"/>
      <sheetName val="Prog staff costs"/>
      <sheetName val="Other costs"/>
      <sheetName val="Other costs (in USD)"/>
      <sheetName val="Transform"/>
      <sheetName val="Capex"/>
      <sheetName val="Total costs"/>
      <sheetName val="Pricing"/>
      <sheetName val="Deal summary"/>
      <sheetName val="Deal summary (fixed @DRB)"/>
      <sheetName val="Deal summary (Scenarios @DRB)"/>
      <sheetName val="Vol measure"/>
      <sheetName val="Economic parameters"/>
      <sheetName val="Business parameters"/>
      <sheetName val="Lists"/>
      <sheetName val="___Data"/>
      <sheetName val="{Base Data}"/>
      <sheetName val="Setup costs"/>
      <sheetName val="Unit Management"/>
      <sheetName val="test"/>
    </sheetNames>
    <sheetDataSet>
      <sheetData sheetId="0" refreshError="1">
        <row r="1">
          <cell r="C1" t="str">
            <v>BPO deal model - GENERIC VERSION</v>
          </cell>
        </row>
      </sheetData>
      <sheetData sheetId="1">
        <row r="1">
          <cell r="A1" t="str">
            <v>Checklist &amp; assumptions</v>
          </cell>
        </row>
      </sheetData>
      <sheetData sheetId="2" refreshError="1"/>
      <sheetData sheetId="3">
        <row r="7">
          <cell r="B7" t="str">
            <v>K Senior Manager</v>
          </cell>
          <cell r="C7">
            <v>433372.51007475646</v>
          </cell>
          <cell r="D7" t="str">
            <v>Z</v>
          </cell>
          <cell r="E7" t="str">
            <v>KRIND</v>
          </cell>
          <cell r="F7" t="str">
            <v>Z-US$</v>
          </cell>
          <cell r="H7">
            <v>139650.95440326267</v>
          </cell>
          <cell r="I7">
            <v>139650.95440326267</v>
          </cell>
          <cell r="J7">
            <v>139650.95440326267</v>
          </cell>
          <cell r="K7">
            <v>139650.95440326267</v>
          </cell>
          <cell r="L7">
            <v>139650.95440326267</v>
          </cell>
          <cell r="M7">
            <v>139650.95440326267</v>
          </cell>
          <cell r="N7">
            <v>139650.95440326267</v>
          </cell>
          <cell r="O7">
            <v>139650.95440326267</v>
          </cell>
          <cell r="P7">
            <v>139650.95440326267</v>
          </cell>
          <cell r="Q7">
            <v>139650.95440326267</v>
          </cell>
          <cell r="R7">
            <v>139650.95440326267</v>
          </cell>
        </row>
        <row r="8">
          <cell r="B8" t="str">
            <v>K Manager</v>
          </cell>
          <cell r="C8">
            <v>261302.5062007565</v>
          </cell>
          <cell r="D8" t="str">
            <v>Z</v>
          </cell>
          <cell r="E8" t="str">
            <v>KRIND</v>
          </cell>
          <cell r="F8" t="str">
            <v>Z-US$</v>
          </cell>
          <cell r="H8">
            <v>84202.720593896025</v>
          </cell>
          <cell r="I8">
            <v>84202.720593896025</v>
          </cell>
          <cell r="J8">
            <v>84202.720593896025</v>
          </cell>
          <cell r="K8">
            <v>84202.720593896025</v>
          </cell>
          <cell r="L8">
            <v>84202.720593896025</v>
          </cell>
          <cell r="M8">
            <v>84202.720593896025</v>
          </cell>
          <cell r="N8">
            <v>84202.720593896025</v>
          </cell>
          <cell r="O8">
            <v>84202.720593896025</v>
          </cell>
          <cell r="P8">
            <v>84202.720593896025</v>
          </cell>
          <cell r="Q8">
            <v>84202.720593896025</v>
          </cell>
          <cell r="R8">
            <v>84202.720593896025</v>
          </cell>
        </row>
        <row r="9">
          <cell r="B9" t="str">
            <v>K Assistant manager</v>
          </cell>
          <cell r="C9">
            <v>150556.31004675649</v>
          </cell>
          <cell r="D9" t="str">
            <v>Z</v>
          </cell>
          <cell r="E9" t="str">
            <v>KRIND</v>
          </cell>
          <cell r="F9" t="str">
            <v>Z-US$</v>
          </cell>
          <cell r="H9">
            <v>48515.611628979917</v>
          </cell>
          <cell r="I9">
            <v>48515.611628979917</v>
          </cell>
          <cell r="J9">
            <v>48515.611628979917</v>
          </cell>
          <cell r="K9">
            <v>48515.611628979917</v>
          </cell>
          <cell r="L9">
            <v>48515.611628979917</v>
          </cell>
          <cell r="M9">
            <v>48515.611628979917</v>
          </cell>
          <cell r="N9">
            <v>48515.611628979917</v>
          </cell>
          <cell r="O9">
            <v>48515.611628979917</v>
          </cell>
          <cell r="P9">
            <v>48515.611628979917</v>
          </cell>
          <cell r="Q9">
            <v>48515.611628979917</v>
          </cell>
          <cell r="R9">
            <v>48515.611628979917</v>
          </cell>
        </row>
        <row r="10">
          <cell r="B10" t="str">
            <v>K Process leader</v>
          </cell>
          <cell r="C10">
            <v>112601.76627315649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36285.052147924376</v>
          </cell>
          <cell r="I10">
            <v>36285.052147924376</v>
          </cell>
          <cell r="J10">
            <v>36285.052147924376</v>
          </cell>
          <cell r="K10">
            <v>36285.052147924376</v>
          </cell>
          <cell r="L10">
            <v>36285.052147924376</v>
          </cell>
          <cell r="M10">
            <v>36285.052147924376</v>
          </cell>
          <cell r="N10">
            <v>36285.052147924376</v>
          </cell>
          <cell r="O10">
            <v>36285.052147924376</v>
          </cell>
          <cell r="P10">
            <v>36285.052147924376</v>
          </cell>
          <cell r="Q10">
            <v>36285.052147924376</v>
          </cell>
          <cell r="R10">
            <v>36285.052147924376</v>
          </cell>
        </row>
        <row r="11">
          <cell r="B11" t="str">
            <v>K Process operative - gr</v>
          </cell>
          <cell r="C11">
            <v>76958.566192836501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24799.305374681877</v>
          </cell>
          <cell r="I11">
            <v>24799.305374681877</v>
          </cell>
          <cell r="J11">
            <v>24799.305374681877</v>
          </cell>
          <cell r="K11">
            <v>24799.305374681877</v>
          </cell>
          <cell r="L11">
            <v>24799.305374681877</v>
          </cell>
          <cell r="M11">
            <v>24799.305374681877</v>
          </cell>
          <cell r="N11">
            <v>24799.305374681877</v>
          </cell>
          <cell r="O11">
            <v>24799.305374681877</v>
          </cell>
          <cell r="P11">
            <v>24799.305374681877</v>
          </cell>
          <cell r="Q11">
            <v>24799.305374681877</v>
          </cell>
          <cell r="R11">
            <v>24799.305374681877</v>
          </cell>
        </row>
        <row r="12">
          <cell r="B12" t="str">
            <v>K Process assistant - gr</v>
          </cell>
          <cell r="C12">
            <v>68490.25853187652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22070.458436906512</v>
          </cell>
          <cell r="I12">
            <v>22070.458436906512</v>
          </cell>
          <cell r="J12">
            <v>22070.458436906512</v>
          </cell>
          <cell r="K12">
            <v>22070.458436906512</v>
          </cell>
          <cell r="L12">
            <v>22070.458436906512</v>
          </cell>
          <cell r="M12">
            <v>22070.458436906512</v>
          </cell>
          <cell r="N12">
            <v>22070.458436906512</v>
          </cell>
          <cell r="O12">
            <v>22070.458436906512</v>
          </cell>
          <cell r="P12">
            <v>22070.458436906512</v>
          </cell>
          <cell r="Q12">
            <v>22070.458436906512</v>
          </cell>
          <cell r="R12">
            <v>22070.458436906512</v>
          </cell>
        </row>
        <row r="13">
          <cell r="B13" t="str">
            <v>K Process operative - non-gr</v>
          </cell>
          <cell r="C13">
            <v>74981.3885947565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24162.175117968101</v>
          </cell>
          <cell r="I13">
            <v>24162.175117968101</v>
          </cell>
          <cell r="J13">
            <v>24162.175117968101</v>
          </cell>
          <cell r="K13">
            <v>24162.175117968101</v>
          </cell>
          <cell r="L13">
            <v>24162.175117968101</v>
          </cell>
          <cell r="M13">
            <v>24162.175117968101</v>
          </cell>
          <cell r="N13">
            <v>24162.175117968101</v>
          </cell>
          <cell r="O13">
            <v>24162.175117968101</v>
          </cell>
          <cell r="P13">
            <v>24162.175117968101</v>
          </cell>
          <cell r="Q13">
            <v>24162.175117968101</v>
          </cell>
          <cell r="R13">
            <v>24162.175117968101</v>
          </cell>
        </row>
        <row r="14">
          <cell r="B14" t="str">
            <v>K Process assistant - non-gr</v>
          </cell>
          <cell r="C14">
            <v>60797.351154756499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19591.478270016389</v>
          </cell>
          <cell r="I14">
            <v>19591.478270016389</v>
          </cell>
          <cell r="J14">
            <v>19591.478270016389</v>
          </cell>
          <cell r="K14">
            <v>19591.478270016389</v>
          </cell>
          <cell r="L14">
            <v>19591.478270016389</v>
          </cell>
          <cell r="M14">
            <v>19591.478270016389</v>
          </cell>
          <cell r="N14">
            <v>19591.478270016389</v>
          </cell>
          <cell r="O14">
            <v>19591.478270016389</v>
          </cell>
          <cell r="P14">
            <v>19591.478270016389</v>
          </cell>
          <cell r="Q14">
            <v>19591.478270016389</v>
          </cell>
          <cell r="R14">
            <v>19591.478270016389</v>
          </cell>
        </row>
        <row r="15">
          <cell r="B15" t="str">
            <v>K Blended FTE Rate</v>
          </cell>
          <cell r="C15">
            <v>81671.813637249419</v>
          </cell>
          <cell r="D15" t="str">
            <v>Z</v>
          </cell>
          <cell r="E15" t="str">
            <v>NONE</v>
          </cell>
          <cell r="F15" t="str">
            <v>Z-US$</v>
          </cell>
          <cell r="H15">
            <v>26318.113071638618</v>
          </cell>
          <cell r="I15">
            <v>26318.113071638618</v>
          </cell>
          <cell r="J15">
            <v>26318.113071638618</v>
          </cell>
          <cell r="K15">
            <v>26318.113071638618</v>
          </cell>
          <cell r="L15">
            <v>26318.113071638618</v>
          </cell>
          <cell r="M15">
            <v>26318.113071638618</v>
          </cell>
          <cell r="N15">
            <v>26318.113071638618</v>
          </cell>
          <cell r="O15">
            <v>26318.113071638618</v>
          </cell>
          <cell r="P15">
            <v>26318.113071638618</v>
          </cell>
          <cell r="Q15">
            <v>26318.113071638618</v>
          </cell>
          <cell r="R15">
            <v>26318.113071638618</v>
          </cell>
        </row>
        <row r="16">
          <cell r="B16" t="str">
            <v>O Blended FTE Rate</v>
          </cell>
          <cell r="C16">
            <v>0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B17" t="str">
            <v>KT Blended FTE Rate</v>
          </cell>
          <cell r="C17">
            <v>81671.813637249419</v>
          </cell>
          <cell r="D17" t="str">
            <v>Z</v>
          </cell>
          <cell r="E17" t="str">
            <v>NONE</v>
          </cell>
          <cell r="F17" t="str">
            <v>Z-US$</v>
          </cell>
          <cell r="H17">
            <v>26318.113071638618</v>
          </cell>
          <cell r="I17">
            <v>26318.113071638618</v>
          </cell>
          <cell r="J17">
            <v>26318.113071638618</v>
          </cell>
          <cell r="K17">
            <v>26318.113071638618</v>
          </cell>
          <cell r="L17">
            <v>26318.113071638618</v>
          </cell>
          <cell r="M17">
            <v>26318.113071638618</v>
          </cell>
          <cell r="N17">
            <v>26318.113071638618</v>
          </cell>
          <cell r="O17">
            <v>26318.113071638618</v>
          </cell>
          <cell r="P17">
            <v>26318.113071638618</v>
          </cell>
          <cell r="Q17">
            <v>26318.113071638618</v>
          </cell>
          <cell r="R17">
            <v>26318.113071638618</v>
          </cell>
        </row>
        <row r="18">
          <cell r="B18" t="str">
            <v>Voice Blended FTE Rate</v>
          </cell>
          <cell r="C18">
            <v>87776.244449916499</v>
          </cell>
          <cell r="D18" t="str">
            <v>Z</v>
          </cell>
          <cell r="E18" t="str">
            <v>NONE</v>
          </cell>
          <cell r="F18" t="str">
            <v>Z-US$</v>
          </cell>
          <cell r="H18">
            <v>28285.218896903327</v>
          </cell>
          <cell r="I18">
            <v>28285.218896903327</v>
          </cell>
          <cell r="J18">
            <v>28285.218896903327</v>
          </cell>
          <cell r="K18">
            <v>28285.218896903327</v>
          </cell>
          <cell r="L18">
            <v>28285.218896903327</v>
          </cell>
          <cell r="M18">
            <v>28285.218896903327</v>
          </cell>
          <cell r="N18">
            <v>28285.218896903327</v>
          </cell>
          <cell r="O18">
            <v>28285.218896903327</v>
          </cell>
          <cell r="P18">
            <v>28285.218896903327</v>
          </cell>
          <cell r="Q18">
            <v>28285.218896903327</v>
          </cell>
          <cell r="R18">
            <v>28285.218896903327</v>
          </cell>
        </row>
        <row r="19">
          <cell r="B19" t="str">
            <v>Basic Blended FTE Rate</v>
          </cell>
          <cell r="C19">
            <v>77675.061253572494</v>
          </cell>
          <cell r="D19" t="str">
            <v>Z</v>
          </cell>
          <cell r="E19" t="str">
            <v>NONE</v>
          </cell>
          <cell r="F19" t="str">
            <v>Z-US$</v>
          </cell>
          <cell r="H19">
            <v>25030.190390992084</v>
          </cell>
          <cell r="I19">
            <v>25030.190390992084</v>
          </cell>
          <cell r="J19">
            <v>25030.190390992084</v>
          </cell>
          <cell r="K19">
            <v>25030.190390992084</v>
          </cell>
          <cell r="L19">
            <v>25030.190390992084</v>
          </cell>
          <cell r="M19">
            <v>25030.190390992084</v>
          </cell>
          <cell r="N19">
            <v>25030.190390992084</v>
          </cell>
          <cell r="O19">
            <v>25030.190390992084</v>
          </cell>
          <cell r="P19">
            <v>25030.190390992084</v>
          </cell>
          <cell r="Q19">
            <v>25030.190390992084</v>
          </cell>
          <cell r="R19">
            <v>25030.190390992084</v>
          </cell>
        </row>
        <row r="20">
          <cell r="B20" t="str">
            <v>Advanced Blended FTE Rate</v>
          </cell>
          <cell r="C20">
            <v>88301.570626236498</v>
          </cell>
          <cell r="D20" t="str">
            <v>Z</v>
          </cell>
          <cell r="E20" t="str">
            <v>NONE</v>
          </cell>
          <cell r="F20" t="str">
            <v>Z-US$</v>
          </cell>
          <cell r="H20">
            <v>28454.501212210889</v>
          </cell>
          <cell r="I20">
            <v>28454.501212210889</v>
          </cell>
          <cell r="J20">
            <v>28454.501212210889</v>
          </cell>
          <cell r="K20">
            <v>28454.501212210889</v>
          </cell>
          <cell r="L20">
            <v>28454.501212210889</v>
          </cell>
          <cell r="M20">
            <v>28454.501212210889</v>
          </cell>
          <cell r="N20">
            <v>28454.501212210889</v>
          </cell>
          <cell r="O20">
            <v>28454.501212210889</v>
          </cell>
          <cell r="P20">
            <v>28454.501212210889</v>
          </cell>
          <cell r="Q20">
            <v>28454.501212210889</v>
          </cell>
          <cell r="R20">
            <v>28454.501212210889</v>
          </cell>
        </row>
        <row r="21">
          <cell r="B21" t="str">
            <v>Not used</v>
          </cell>
          <cell r="D21" t="str">
            <v>TBA1</v>
          </cell>
          <cell r="E21" t="str">
            <v>NONE</v>
          </cell>
          <cell r="F21" t="str">
            <v>TBA1-US$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B22" t="str">
            <v>Not used</v>
          </cell>
          <cell r="D22" t="str">
            <v>TBA1</v>
          </cell>
          <cell r="E22" t="str">
            <v>NONE</v>
          </cell>
          <cell r="F22" t="str">
            <v>TBA1-US$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B23" t="str">
            <v>Not used</v>
          </cell>
          <cell r="D23" t="str">
            <v>TBA1</v>
          </cell>
          <cell r="E23" t="str">
            <v>NONE</v>
          </cell>
          <cell r="F23" t="str">
            <v>TBA1-US$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</row>
        <row r="24">
          <cell r="B24" t="str">
            <v>Not used</v>
          </cell>
          <cell r="D24" t="str">
            <v>TBA1</v>
          </cell>
          <cell r="E24" t="str">
            <v>NONE</v>
          </cell>
          <cell r="F24" t="str">
            <v>TBA1-US$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</row>
        <row r="25">
          <cell r="B25" t="str">
            <v>Not used</v>
          </cell>
          <cell r="D25" t="str">
            <v>TBA1</v>
          </cell>
          <cell r="E25" t="str">
            <v>NONE</v>
          </cell>
          <cell r="F25" t="str">
            <v>TBA1-US$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B26" t="str">
            <v>Not used</v>
          </cell>
          <cell r="D26" t="str">
            <v>TBA1</v>
          </cell>
          <cell r="E26" t="str">
            <v>NONE</v>
          </cell>
          <cell r="F26" t="str">
            <v>TBA1-US$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</row>
        <row r="27">
          <cell r="B27" t="str">
            <v>Not used</v>
          </cell>
          <cell r="C27">
            <v>0</v>
          </cell>
          <cell r="D27" t="str">
            <v>TBA1</v>
          </cell>
          <cell r="E27" t="str">
            <v>NONE</v>
          </cell>
          <cell r="F27" t="str">
            <v>TBA1-US$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  <row r="28">
          <cell r="B28" t="str">
            <v>Not used</v>
          </cell>
          <cell r="C28">
            <v>0</v>
          </cell>
          <cell r="D28" t="str">
            <v>TBA1</v>
          </cell>
          <cell r="E28" t="str">
            <v>NONE</v>
          </cell>
          <cell r="F28" t="str">
            <v>TBA1-US$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</row>
        <row r="29">
          <cell r="B29" t="str">
            <v>Not used</v>
          </cell>
          <cell r="C29">
            <v>0</v>
          </cell>
          <cell r="D29" t="str">
            <v>TBA1</v>
          </cell>
          <cell r="E29" t="str">
            <v>NONE</v>
          </cell>
          <cell r="F29" t="str">
            <v>TBA1-US$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</row>
        <row r="30">
          <cell r="B30" t="str">
            <v>Not used</v>
          </cell>
          <cell r="C30">
            <v>0</v>
          </cell>
          <cell r="D30" t="str">
            <v>TBA1</v>
          </cell>
          <cell r="E30" t="str">
            <v>NONE</v>
          </cell>
          <cell r="F30" t="str">
            <v>TBA1-US$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B31" t="str">
            <v>Not used</v>
          </cell>
          <cell r="C31">
            <v>0</v>
          </cell>
          <cell r="D31" t="str">
            <v>TBA1</v>
          </cell>
          <cell r="E31" t="str">
            <v>NONE</v>
          </cell>
          <cell r="F31" t="str">
            <v>TBA1-US$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</row>
        <row r="32">
          <cell r="B32" t="str">
            <v>Not used</v>
          </cell>
          <cell r="C32">
            <v>0</v>
          </cell>
          <cell r="D32" t="str">
            <v>TBA1</v>
          </cell>
          <cell r="E32" t="str">
            <v>NONE</v>
          </cell>
          <cell r="F32" t="str">
            <v>TBA1-US$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</row>
        <row r="33">
          <cell r="B33" t="str">
            <v>Not used</v>
          </cell>
          <cell r="C33">
            <v>0</v>
          </cell>
          <cell r="D33" t="str">
            <v>TBA1</v>
          </cell>
          <cell r="E33" t="str">
            <v>NONE</v>
          </cell>
          <cell r="F33" t="str">
            <v>TBA1-US$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</row>
        <row r="34">
          <cell r="B34" t="str">
            <v>Not used</v>
          </cell>
          <cell r="C34">
            <v>0</v>
          </cell>
          <cell r="D34" t="str">
            <v>TBA1</v>
          </cell>
          <cell r="E34" t="str">
            <v>NONE</v>
          </cell>
          <cell r="F34" t="str">
            <v>TBA1-US$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</row>
        <row r="35">
          <cell r="B35" t="str">
            <v>Not used</v>
          </cell>
          <cell r="C35">
            <v>0</v>
          </cell>
          <cell r="D35" t="str">
            <v>TBA1</v>
          </cell>
          <cell r="E35" t="str">
            <v>NONE</v>
          </cell>
          <cell r="F35" t="str">
            <v>TBA1-US$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7">
          <cell r="B7" t="str">
            <v>Programme Manager</v>
          </cell>
          <cell r="C7">
            <v>961</v>
          </cell>
          <cell r="D7" t="str">
            <v>€</v>
          </cell>
          <cell r="E7" t="str">
            <v>NONE</v>
          </cell>
          <cell r="F7" t="str">
            <v>€-US$</v>
          </cell>
          <cell r="H7">
            <v>1256.4235086000001</v>
          </cell>
          <cell r="I7">
            <v>1256.4235086000001</v>
          </cell>
          <cell r="J7">
            <v>1256.4235086000001</v>
          </cell>
          <cell r="K7">
            <v>1256.4235086000001</v>
          </cell>
          <cell r="L7">
            <v>1256.4235086000001</v>
          </cell>
          <cell r="M7">
            <v>1256.4235086000001</v>
          </cell>
          <cell r="N7">
            <v>1256.4235086000001</v>
          </cell>
          <cell r="O7">
            <v>1256.4235086000001</v>
          </cell>
          <cell r="P7">
            <v>1256.4235086000001</v>
          </cell>
          <cell r="Q7">
            <v>1256.4235086000001</v>
          </cell>
          <cell r="R7">
            <v>1256.4235086000001</v>
          </cell>
        </row>
        <row r="8">
          <cell r="B8" t="str">
            <v>PMO 1: PL</v>
          </cell>
          <cell r="C8">
            <v>511.82621033252951</v>
          </cell>
          <cell r="D8" t="str">
            <v>Z</v>
          </cell>
          <cell r="E8" t="str">
            <v>NONE</v>
          </cell>
          <cell r="F8" t="str">
            <v>Z-US$</v>
          </cell>
          <cell r="H8">
            <v>164.93205521783807</v>
          </cell>
          <cell r="I8">
            <v>164.93205521783807</v>
          </cell>
          <cell r="J8">
            <v>164.93205521783807</v>
          </cell>
          <cell r="K8">
            <v>164.93205521783807</v>
          </cell>
          <cell r="L8">
            <v>164.93205521783807</v>
          </cell>
          <cell r="M8">
            <v>164.93205521783807</v>
          </cell>
          <cell r="N8">
            <v>164.93205521783807</v>
          </cell>
          <cell r="O8">
            <v>164.93205521783807</v>
          </cell>
          <cell r="P8">
            <v>164.93205521783807</v>
          </cell>
          <cell r="Q8">
            <v>164.93205521783807</v>
          </cell>
          <cell r="R8">
            <v>164.93205521783807</v>
          </cell>
        </row>
        <row r="9">
          <cell r="B9" t="str">
            <v>PMO 2: PO</v>
          </cell>
          <cell r="C9">
            <v>349.81166451289317</v>
          </cell>
          <cell r="D9" t="str">
            <v>Z</v>
          </cell>
          <cell r="E9" t="str">
            <v>NONE</v>
          </cell>
          <cell r="F9" t="str">
            <v>Z-US$</v>
          </cell>
          <cell r="H9">
            <v>112.72411533946307</v>
          </cell>
          <cell r="I9">
            <v>112.72411533946307</v>
          </cell>
          <cell r="J9">
            <v>112.72411533946307</v>
          </cell>
          <cell r="K9">
            <v>112.72411533946307</v>
          </cell>
          <cell r="L9">
            <v>112.72411533946307</v>
          </cell>
          <cell r="M9">
            <v>112.72411533946307</v>
          </cell>
          <cell r="N9">
            <v>112.72411533946307</v>
          </cell>
          <cell r="O9">
            <v>112.72411533946307</v>
          </cell>
          <cell r="P9">
            <v>112.72411533946307</v>
          </cell>
          <cell r="Q9">
            <v>112.72411533946307</v>
          </cell>
          <cell r="R9">
            <v>112.72411533946307</v>
          </cell>
        </row>
        <row r="10">
          <cell r="B10" t="str">
            <v>HR: Recruiting  Mgr</v>
          </cell>
          <cell r="C10">
            <v>1187.7386645488932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382.73963906316379</v>
          </cell>
          <cell r="I10">
            <v>382.73963906316379</v>
          </cell>
          <cell r="J10">
            <v>382.73963906316379</v>
          </cell>
          <cell r="K10">
            <v>382.73963906316379</v>
          </cell>
          <cell r="L10">
            <v>382.73963906316379</v>
          </cell>
          <cell r="M10">
            <v>382.73963906316379</v>
          </cell>
          <cell r="N10">
            <v>382.73963906316379</v>
          </cell>
          <cell r="O10">
            <v>382.73963906316379</v>
          </cell>
          <cell r="P10">
            <v>382.73963906316379</v>
          </cell>
          <cell r="Q10">
            <v>382.73963906316379</v>
          </cell>
          <cell r="R10">
            <v>382.73963906316379</v>
          </cell>
        </row>
        <row r="11">
          <cell r="B11" t="str">
            <v>HR: Recruiting  PL</v>
          </cell>
          <cell r="C11">
            <v>511.82621033252951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164.93205521783807</v>
          </cell>
          <cell r="I11">
            <v>164.93205521783807</v>
          </cell>
          <cell r="J11">
            <v>164.93205521783807</v>
          </cell>
          <cell r="K11">
            <v>164.93205521783807</v>
          </cell>
          <cell r="L11">
            <v>164.93205521783807</v>
          </cell>
          <cell r="M11">
            <v>164.93205521783807</v>
          </cell>
          <cell r="N11">
            <v>164.93205521783807</v>
          </cell>
          <cell r="O11">
            <v>164.93205521783807</v>
          </cell>
          <cell r="P11">
            <v>164.93205521783807</v>
          </cell>
          <cell r="Q11">
            <v>164.93205521783807</v>
          </cell>
          <cell r="R11">
            <v>164.93205521783807</v>
          </cell>
        </row>
        <row r="12">
          <cell r="B12" t="str">
            <v>Office: Premises Development</v>
          </cell>
          <cell r="C12">
            <v>511.82621033252951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164.93205521783807</v>
          </cell>
          <cell r="I12">
            <v>164.93205521783807</v>
          </cell>
          <cell r="J12">
            <v>164.93205521783807</v>
          </cell>
          <cell r="K12">
            <v>164.93205521783807</v>
          </cell>
          <cell r="L12">
            <v>164.93205521783807</v>
          </cell>
          <cell r="M12">
            <v>164.93205521783807</v>
          </cell>
          <cell r="N12">
            <v>164.93205521783807</v>
          </cell>
          <cell r="O12">
            <v>164.93205521783807</v>
          </cell>
          <cell r="P12">
            <v>164.93205521783807</v>
          </cell>
          <cell r="Q12">
            <v>164.93205521783807</v>
          </cell>
          <cell r="R12">
            <v>164.93205521783807</v>
          </cell>
        </row>
        <row r="13">
          <cell r="B13" t="str">
            <v>Knowledge Manager 1: PO</v>
          </cell>
          <cell r="C13">
            <v>349.81166451289317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112.72411533946307</v>
          </cell>
          <cell r="I13">
            <v>112.72411533946307</v>
          </cell>
          <cell r="J13">
            <v>112.72411533946307</v>
          </cell>
          <cell r="K13">
            <v>112.72411533946307</v>
          </cell>
          <cell r="L13">
            <v>112.72411533946307</v>
          </cell>
          <cell r="M13">
            <v>112.72411533946307</v>
          </cell>
          <cell r="N13">
            <v>112.72411533946307</v>
          </cell>
          <cell r="O13">
            <v>112.72411533946307</v>
          </cell>
          <cell r="P13">
            <v>112.72411533946307</v>
          </cell>
          <cell r="Q13">
            <v>112.72411533946307</v>
          </cell>
          <cell r="R13">
            <v>112.72411533946307</v>
          </cell>
        </row>
        <row r="14">
          <cell r="B14" t="str">
            <v>Knowledge Manager 2: PO</v>
          </cell>
          <cell r="C14">
            <v>349.81166451289317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112.72411533946307</v>
          </cell>
          <cell r="I14">
            <v>112.72411533946307</v>
          </cell>
          <cell r="J14">
            <v>112.72411533946307</v>
          </cell>
          <cell r="K14">
            <v>112.72411533946307</v>
          </cell>
          <cell r="L14">
            <v>112.72411533946307</v>
          </cell>
          <cell r="M14">
            <v>112.72411533946307</v>
          </cell>
          <cell r="N14">
            <v>112.72411533946307</v>
          </cell>
          <cell r="O14">
            <v>112.72411533946307</v>
          </cell>
          <cell r="P14">
            <v>112.72411533946307</v>
          </cell>
          <cell r="Q14">
            <v>112.72411533946307</v>
          </cell>
          <cell r="R14">
            <v>112.72411533946307</v>
          </cell>
        </row>
        <row r="15">
          <cell r="B15" t="str">
            <v>IT: IT Architect</v>
          </cell>
          <cell r="C15">
            <v>961</v>
          </cell>
          <cell r="D15" t="str">
            <v>€</v>
          </cell>
          <cell r="E15" t="str">
            <v>NONE</v>
          </cell>
          <cell r="F15" t="str">
            <v>€-US$</v>
          </cell>
          <cell r="H15">
            <v>1256.4235086000001</v>
          </cell>
          <cell r="I15">
            <v>1256.4235086000001</v>
          </cell>
          <cell r="J15">
            <v>1256.4235086000001</v>
          </cell>
          <cell r="K15">
            <v>1256.4235086000001</v>
          </cell>
          <cell r="L15">
            <v>1256.4235086000001</v>
          </cell>
          <cell r="M15">
            <v>1256.4235086000001</v>
          </cell>
          <cell r="N15">
            <v>1256.4235086000001</v>
          </cell>
          <cell r="O15">
            <v>1256.4235086000001</v>
          </cell>
          <cell r="P15">
            <v>1256.4235086000001</v>
          </cell>
          <cell r="Q15">
            <v>1256.4235086000001</v>
          </cell>
          <cell r="R15">
            <v>1256.4235086000001</v>
          </cell>
        </row>
        <row r="16">
          <cell r="B16" t="str">
            <v>IT: Local IT Support Krakow</v>
          </cell>
          <cell r="C16">
            <v>684.34686384889312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220.52550740445415</v>
          </cell>
          <cell r="I16">
            <v>220.52550740445415</v>
          </cell>
          <cell r="J16">
            <v>220.52550740445415</v>
          </cell>
          <cell r="K16">
            <v>220.52550740445415</v>
          </cell>
          <cell r="L16">
            <v>220.52550740445415</v>
          </cell>
          <cell r="M16">
            <v>220.52550740445415</v>
          </cell>
          <cell r="N16">
            <v>220.52550740445415</v>
          </cell>
          <cell r="O16">
            <v>220.52550740445415</v>
          </cell>
          <cell r="P16">
            <v>220.52550740445415</v>
          </cell>
          <cell r="Q16">
            <v>220.52550740445415</v>
          </cell>
          <cell r="R16">
            <v>220.52550740445415</v>
          </cell>
        </row>
        <row r="17">
          <cell r="B17" t="str">
            <v>Projects Manager</v>
          </cell>
          <cell r="C17">
            <v>614</v>
          </cell>
          <cell r="D17" t="str">
            <v>€</v>
          </cell>
          <cell r="E17" t="str">
            <v>NONE</v>
          </cell>
          <cell r="F17" t="str">
            <v>€-US$</v>
          </cell>
          <cell r="H17">
            <v>802.75133640000013</v>
          </cell>
          <cell r="I17">
            <v>802.75133640000013</v>
          </cell>
          <cell r="J17">
            <v>802.75133640000013</v>
          </cell>
          <cell r="K17">
            <v>802.75133640000013</v>
          </cell>
          <cell r="L17">
            <v>802.75133640000013</v>
          </cell>
          <cell r="M17">
            <v>802.75133640000013</v>
          </cell>
          <cell r="N17">
            <v>802.75133640000013</v>
          </cell>
          <cell r="O17">
            <v>802.75133640000013</v>
          </cell>
          <cell r="P17">
            <v>802.75133640000013</v>
          </cell>
          <cell r="Q17">
            <v>802.75133640000013</v>
          </cell>
          <cell r="R17">
            <v>802.75133640000013</v>
          </cell>
        </row>
        <row r="18">
          <cell r="B18" t="str">
            <v>Transition Leaders UK-ignore</v>
          </cell>
          <cell r="C18">
            <v>961</v>
          </cell>
          <cell r="D18" t="str">
            <v>€</v>
          </cell>
          <cell r="E18" t="str">
            <v>NONE</v>
          </cell>
          <cell r="F18" t="str">
            <v>€-US$</v>
          </cell>
          <cell r="H18">
            <v>1256.4235086000001</v>
          </cell>
          <cell r="I18">
            <v>1256.4235086000001</v>
          </cell>
          <cell r="J18">
            <v>1256.4235086000001</v>
          </cell>
          <cell r="K18">
            <v>1256.4235086000001</v>
          </cell>
          <cell r="L18">
            <v>1256.4235086000001</v>
          </cell>
          <cell r="M18">
            <v>1256.4235086000001</v>
          </cell>
          <cell r="N18">
            <v>1256.4235086000001</v>
          </cell>
          <cell r="O18">
            <v>1256.4235086000001</v>
          </cell>
          <cell r="P18">
            <v>1256.4235086000001</v>
          </cell>
          <cell r="Q18">
            <v>1256.4235086000001</v>
          </cell>
          <cell r="R18">
            <v>1256.4235086000001</v>
          </cell>
        </row>
        <row r="19">
          <cell r="B19" t="str">
            <v>Transition Leaders US-ignore</v>
          </cell>
          <cell r="C19">
            <v>1530</v>
          </cell>
          <cell r="D19" t="str">
            <v>€</v>
          </cell>
          <cell r="E19" t="str">
            <v>NONE</v>
          </cell>
          <cell r="F19" t="str">
            <v>€-US$</v>
          </cell>
          <cell r="H19">
            <v>2000.3412780000001</v>
          </cell>
          <cell r="I19">
            <v>2000.3412780000001</v>
          </cell>
          <cell r="J19">
            <v>2000.3412780000001</v>
          </cell>
          <cell r="K19">
            <v>2000.3412780000001</v>
          </cell>
          <cell r="L19">
            <v>2000.3412780000001</v>
          </cell>
          <cell r="M19">
            <v>2000.3412780000001</v>
          </cell>
          <cell r="N19">
            <v>2000.3412780000001</v>
          </cell>
          <cell r="O19">
            <v>2000.3412780000001</v>
          </cell>
          <cell r="P19">
            <v>2000.3412780000001</v>
          </cell>
          <cell r="Q19">
            <v>2000.3412780000001</v>
          </cell>
          <cell r="R19">
            <v>2000.3412780000001</v>
          </cell>
        </row>
        <row r="20">
          <cell r="B20" t="str">
            <v>Transition Leaders CH-ignore</v>
          </cell>
          <cell r="C20">
            <v>961</v>
          </cell>
          <cell r="D20" t="str">
            <v>€</v>
          </cell>
          <cell r="E20" t="str">
            <v>NONE</v>
          </cell>
          <cell r="F20" t="str">
            <v>€-US$</v>
          </cell>
          <cell r="H20">
            <v>1256.4235086000001</v>
          </cell>
          <cell r="I20">
            <v>1256.4235086000001</v>
          </cell>
          <cell r="J20">
            <v>1256.4235086000001</v>
          </cell>
          <cell r="K20">
            <v>1256.4235086000001</v>
          </cell>
          <cell r="L20">
            <v>1256.4235086000001</v>
          </cell>
          <cell r="M20">
            <v>1256.4235086000001</v>
          </cell>
          <cell r="N20">
            <v>1256.4235086000001</v>
          </cell>
          <cell r="O20">
            <v>1256.4235086000001</v>
          </cell>
          <cell r="P20">
            <v>1256.4235086000001</v>
          </cell>
          <cell r="Q20">
            <v>1256.4235086000001</v>
          </cell>
          <cell r="R20">
            <v>1256.4235086000001</v>
          </cell>
        </row>
        <row r="21">
          <cell r="B21" t="str">
            <v>Transition Leaders Other-ignore</v>
          </cell>
          <cell r="C21">
            <v>800</v>
          </cell>
          <cell r="D21" t="str">
            <v>€</v>
          </cell>
          <cell r="E21" t="str">
            <v>NONE</v>
          </cell>
          <cell r="F21" t="str">
            <v>€-US$</v>
          </cell>
          <cell r="H21">
            <v>1045.9300800000001</v>
          </cell>
          <cell r="I21">
            <v>1045.9300800000001</v>
          </cell>
          <cell r="J21">
            <v>1045.9300800000001</v>
          </cell>
          <cell r="K21">
            <v>1045.9300800000001</v>
          </cell>
          <cell r="L21">
            <v>1045.9300800000001</v>
          </cell>
          <cell r="M21">
            <v>1045.9300800000001</v>
          </cell>
          <cell r="N21">
            <v>1045.9300800000001</v>
          </cell>
          <cell r="O21">
            <v>1045.9300800000001</v>
          </cell>
          <cell r="P21">
            <v>1045.9300800000001</v>
          </cell>
          <cell r="Q21">
            <v>1045.9300800000001</v>
          </cell>
          <cell r="R21">
            <v>1045.9300800000001</v>
          </cell>
        </row>
        <row r="22">
          <cell r="B22" t="str">
            <v>Transition Leaders UK</v>
          </cell>
          <cell r="C22">
            <v>1969.8750457943474</v>
          </cell>
          <cell r="D22" t="str">
            <v>Z</v>
          </cell>
          <cell r="E22" t="str">
            <v>NONE</v>
          </cell>
          <cell r="F22" t="str">
            <v>Z-US$</v>
          </cell>
          <cell r="H22">
            <v>634.77706546937577</v>
          </cell>
          <cell r="I22">
            <v>634.77706546937577</v>
          </cell>
          <cell r="J22">
            <v>634.77706546937577</v>
          </cell>
          <cell r="K22">
            <v>634.77706546937577</v>
          </cell>
          <cell r="L22">
            <v>634.77706546937577</v>
          </cell>
          <cell r="M22">
            <v>634.77706546937577</v>
          </cell>
          <cell r="N22">
            <v>634.77706546937577</v>
          </cell>
          <cell r="O22">
            <v>634.77706546937577</v>
          </cell>
          <cell r="P22">
            <v>634.77706546937577</v>
          </cell>
          <cell r="Q22">
            <v>634.77706546937577</v>
          </cell>
          <cell r="R22">
            <v>634.77706546937577</v>
          </cell>
        </row>
        <row r="23">
          <cell r="B23" t="str">
            <v>Transition Leaders US</v>
          </cell>
          <cell r="C23">
            <v>1187.7386645488932</v>
          </cell>
          <cell r="D23" t="str">
            <v>Z</v>
          </cell>
          <cell r="E23" t="str">
            <v>NONE</v>
          </cell>
          <cell r="F23" t="str">
            <v>Z-US$</v>
          </cell>
          <cell r="H23">
            <v>382.73963906316379</v>
          </cell>
          <cell r="I23">
            <v>382.73963906316379</v>
          </cell>
          <cell r="J23">
            <v>382.73963906316379</v>
          </cell>
          <cell r="K23">
            <v>382.73963906316379</v>
          </cell>
          <cell r="L23">
            <v>382.73963906316379</v>
          </cell>
          <cell r="M23">
            <v>382.73963906316379</v>
          </cell>
          <cell r="N23">
            <v>382.73963906316379</v>
          </cell>
          <cell r="O23">
            <v>382.73963906316379</v>
          </cell>
          <cell r="P23">
            <v>382.73963906316379</v>
          </cell>
          <cell r="Q23">
            <v>382.73963906316379</v>
          </cell>
          <cell r="R23">
            <v>382.73963906316379</v>
          </cell>
        </row>
        <row r="24">
          <cell r="B24" t="str">
            <v>Transition Leaders CH</v>
          </cell>
          <cell r="C24">
            <v>684.34686384889312</v>
          </cell>
          <cell r="D24" t="str">
            <v>Z</v>
          </cell>
          <cell r="E24" t="str">
            <v>NONE</v>
          </cell>
          <cell r="F24" t="str">
            <v>Z-US$</v>
          </cell>
          <cell r="H24">
            <v>220.52550740445415</v>
          </cell>
          <cell r="I24">
            <v>220.52550740445415</v>
          </cell>
          <cell r="J24">
            <v>220.52550740445415</v>
          </cell>
          <cell r="K24">
            <v>220.52550740445415</v>
          </cell>
          <cell r="L24">
            <v>220.52550740445415</v>
          </cell>
          <cell r="M24">
            <v>220.52550740445415</v>
          </cell>
          <cell r="N24">
            <v>220.52550740445415</v>
          </cell>
          <cell r="O24">
            <v>220.52550740445415</v>
          </cell>
          <cell r="P24">
            <v>220.52550740445415</v>
          </cell>
          <cell r="Q24">
            <v>220.52550740445415</v>
          </cell>
          <cell r="R24">
            <v>220.52550740445415</v>
          </cell>
        </row>
        <row r="25">
          <cell r="B25" t="str">
            <v>Transition Leaders Other</v>
          </cell>
          <cell r="C25">
            <v>684.34686384889312</v>
          </cell>
          <cell r="D25" t="str">
            <v>Z</v>
          </cell>
          <cell r="E25" t="str">
            <v>NONE</v>
          </cell>
          <cell r="F25" t="str">
            <v>Z-US$</v>
          </cell>
          <cell r="H25">
            <v>220.52550740445415</v>
          </cell>
          <cell r="I25">
            <v>220.52550740445415</v>
          </cell>
          <cell r="J25">
            <v>220.52550740445415</v>
          </cell>
          <cell r="K25">
            <v>220.52550740445415</v>
          </cell>
          <cell r="L25">
            <v>220.52550740445415</v>
          </cell>
          <cell r="M25">
            <v>220.52550740445415</v>
          </cell>
          <cell r="N25">
            <v>220.52550740445415</v>
          </cell>
          <cell r="O25">
            <v>220.52550740445415</v>
          </cell>
          <cell r="P25">
            <v>220.52550740445415</v>
          </cell>
          <cell r="Q25">
            <v>220.52550740445415</v>
          </cell>
          <cell r="R25">
            <v>220.52550740445415</v>
          </cell>
        </row>
        <row r="26">
          <cell r="B26" t="str">
            <v>Blended: Transf. Team</v>
          </cell>
          <cell r="C26">
            <v>390</v>
          </cell>
          <cell r="D26" t="str">
            <v>€</v>
          </cell>
          <cell r="E26" t="str">
            <v>NONE</v>
          </cell>
          <cell r="F26" t="str">
            <v>€-US$</v>
          </cell>
          <cell r="H26">
            <v>509.89091400000007</v>
          </cell>
          <cell r="I26">
            <v>509.89091400000007</v>
          </cell>
          <cell r="J26">
            <v>509.89091400000007</v>
          </cell>
          <cell r="K26">
            <v>509.89091400000007</v>
          </cell>
          <cell r="L26">
            <v>509.89091400000007</v>
          </cell>
          <cell r="M26">
            <v>509.89091400000007</v>
          </cell>
          <cell r="N26">
            <v>509.89091400000007</v>
          </cell>
          <cell r="O26">
            <v>509.89091400000007</v>
          </cell>
          <cell r="P26">
            <v>509.89091400000007</v>
          </cell>
          <cell r="Q26">
            <v>509.89091400000007</v>
          </cell>
          <cell r="R26">
            <v>509.89091400000007</v>
          </cell>
        </row>
        <row r="27">
          <cell r="B27" t="str">
            <v>not used</v>
          </cell>
          <cell r="C27">
            <v>0</v>
          </cell>
          <cell r="D27" t="str">
            <v>€</v>
          </cell>
          <cell r="E27" t="str">
            <v>NONE</v>
          </cell>
          <cell r="F27" t="str">
            <v>€-US$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6">
          <cell r="A6" t="str">
            <v>None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A7" t="str">
            <v>Run period</v>
          </cell>
          <cell r="H7">
            <v>0</v>
          </cell>
          <cell r="I7">
            <v>1</v>
          </cell>
          <cell r="J7">
            <v>1</v>
          </cell>
          <cell r="K7">
            <v>1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1</v>
          </cell>
          <cell r="AC7">
            <v>0</v>
          </cell>
          <cell r="AD7">
            <v>0</v>
          </cell>
          <cell r="AE7">
            <v>0</v>
          </cell>
          <cell r="AF7">
            <v>8.3333333333333329E-2</v>
          </cell>
          <cell r="AG7">
            <v>8.3333333333333329E-2</v>
          </cell>
          <cell r="AH7">
            <v>8.3333333333333329E-2</v>
          </cell>
          <cell r="AI7">
            <v>8.3333333333333329E-2</v>
          </cell>
          <cell r="AJ7">
            <v>8.3333333333333329E-2</v>
          </cell>
          <cell r="AK7">
            <v>8.3333333333333329E-2</v>
          </cell>
          <cell r="AL7">
            <v>8.3333333333333329E-2</v>
          </cell>
          <cell r="AM7">
            <v>8.3333333333333329E-2</v>
          </cell>
          <cell r="AN7">
            <v>8.3333333333333329E-2</v>
          </cell>
          <cell r="AO7">
            <v>8.3333333333333329E-2</v>
          </cell>
          <cell r="AP7">
            <v>8.3333333333333329E-2</v>
          </cell>
          <cell r="AQ7">
            <v>8.3333333333333329E-2</v>
          </cell>
        </row>
        <row r="8">
          <cell r="A8" t="str">
            <v>Contract period</v>
          </cell>
          <cell r="H8">
            <v>0.25</v>
          </cell>
          <cell r="I8">
            <v>1</v>
          </cell>
          <cell r="J8">
            <v>1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1</v>
          </cell>
          <cell r="AC8">
            <v>8.3333333333333329E-2</v>
          </cell>
          <cell r="AD8">
            <v>8.3333333333333329E-2</v>
          </cell>
          <cell r="AE8">
            <v>8.3333333333333329E-2</v>
          </cell>
          <cell r="AF8">
            <v>8.3333333333333329E-2</v>
          </cell>
          <cell r="AG8">
            <v>8.3333333333333329E-2</v>
          </cell>
          <cell r="AH8">
            <v>8.3333333333333329E-2</v>
          </cell>
          <cell r="AI8">
            <v>8.3333333333333329E-2</v>
          </cell>
          <cell r="AJ8">
            <v>8.3333333333333329E-2</v>
          </cell>
          <cell r="AK8">
            <v>8.3333333333333329E-2</v>
          </cell>
          <cell r="AL8">
            <v>8.3333333333333329E-2</v>
          </cell>
          <cell r="AM8">
            <v>8.3333333333333329E-2</v>
          </cell>
          <cell r="AN8">
            <v>8.3333333333333329E-2</v>
          </cell>
          <cell r="AO8">
            <v>8.3333333333333329E-2</v>
          </cell>
          <cell r="AP8">
            <v>8.3333333333333329E-2</v>
          </cell>
          <cell r="AQ8">
            <v>8.3333333333333329E-2</v>
          </cell>
        </row>
        <row r="9">
          <cell r="A9" t="str">
            <v>Annual</v>
          </cell>
          <cell r="H9">
            <v>0.25</v>
          </cell>
          <cell r="I9">
            <v>1</v>
          </cell>
          <cell r="J9">
            <v>1</v>
          </cell>
          <cell r="K9">
            <v>1</v>
          </cell>
          <cell r="L9">
            <v>1</v>
          </cell>
          <cell r="M9">
            <v>1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AC9">
            <v>8.3333333333333329E-2</v>
          </cell>
          <cell r="AD9">
            <v>8.3333333333333329E-2</v>
          </cell>
          <cell r="AE9">
            <v>8.3333333333333329E-2</v>
          </cell>
          <cell r="AF9">
            <v>8.3333333333333329E-2</v>
          </cell>
          <cell r="AG9">
            <v>8.3333333333333329E-2</v>
          </cell>
          <cell r="AH9">
            <v>8.3333333333333329E-2</v>
          </cell>
          <cell r="AI9">
            <v>8.3333333333333329E-2</v>
          </cell>
          <cell r="AJ9">
            <v>8.3333333333333329E-2</v>
          </cell>
          <cell r="AK9">
            <v>8.3333333333333329E-2</v>
          </cell>
          <cell r="AL9">
            <v>8.3333333333333329E-2</v>
          </cell>
          <cell r="AM9">
            <v>8.3333333333333329E-2</v>
          </cell>
          <cell r="AN9">
            <v>8.3333333333333329E-2</v>
          </cell>
          <cell r="AO9">
            <v>8.3333333333333329E-2</v>
          </cell>
          <cell r="AP9">
            <v>8.3333333333333329E-2</v>
          </cell>
          <cell r="AQ9">
            <v>8.3333333333333329E-2</v>
          </cell>
        </row>
        <row r="10">
          <cell r="A10" t="str">
            <v>Monthly</v>
          </cell>
          <cell r="H10">
            <v>0</v>
          </cell>
          <cell r="I10">
            <v>0</v>
          </cell>
          <cell r="J10">
            <v>12</v>
          </cell>
          <cell r="K10">
            <v>12</v>
          </cell>
          <cell r="L10">
            <v>12</v>
          </cell>
          <cell r="M10">
            <v>12</v>
          </cell>
          <cell r="N10">
            <v>12</v>
          </cell>
          <cell r="O10">
            <v>12</v>
          </cell>
          <cell r="P10">
            <v>12</v>
          </cell>
          <cell r="Q10">
            <v>12</v>
          </cell>
          <cell r="R10">
            <v>12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A11" t="str">
            <v>Quarterly</v>
          </cell>
          <cell r="H11">
            <v>1</v>
          </cell>
          <cell r="I11">
            <v>4</v>
          </cell>
          <cell r="J11">
            <v>4</v>
          </cell>
          <cell r="K11">
            <v>4</v>
          </cell>
          <cell r="L11">
            <v>4</v>
          </cell>
          <cell r="M11">
            <v>4</v>
          </cell>
          <cell r="AC11">
            <v>1</v>
          </cell>
          <cell r="AD11">
            <v>0</v>
          </cell>
          <cell r="AE11">
            <v>0</v>
          </cell>
          <cell r="AF11">
            <v>1</v>
          </cell>
          <cell r="AG11">
            <v>0</v>
          </cell>
          <cell r="AH11">
            <v>0</v>
          </cell>
          <cell r="AI11">
            <v>1</v>
          </cell>
          <cell r="AJ11">
            <v>0</v>
          </cell>
          <cell r="AK11">
            <v>0</v>
          </cell>
          <cell r="AL11">
            <v>1</v>
          </cell>
          <cell r="AM11">
            <v>0</v>
          </cell>
          <cell r="AN11">
            <v>0</v>
          </cell>
          <cell r="AO11">
            <v>1</v>
          </cell>
          <cell r="AP11">
            <v>0</v>
          </cell>
          <cell r="AQ11">
            <v>0</v>
          </cell>
        </row>
        <row r="12">
          <cell r="A12" t="str">
            <v>One-off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T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A13" t="str">
            <v>per Run FTE per mth</v>
          </cell>
          <cell r="H13">
            <v>0</v>
          </cell>
          <cell r="I13">
            <v>125.38202599702383</v>
          </cell>
          <cell r="J13">
            <v>506.94410813988094</v>
          </cell>
          <cell r="K13">
            <v>609.93732999999986</v>
          </cell>
          <cell r="L13">
            <v>565.01327874999981</v>
          </cell>
          <cell r="M13">
            <v>538.31796849999978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18.787608333333338</v>
          </cell>
          <cell r="AG13">
            <v>18.787608333333338</v>
          </cell>
          <cell r="AH13">
            <v>18.787608333333338</v>
          </cell>
          <cell r="AI13">
            <v>67.382700000000014</v>
          </cell>
          <cell r="AJ13">
            <v>67.3827</v>
          </cell>
          <cell r="AK13">
            <v>67.3827</v>
          </cell>
          <cell r="AL13">
            <v>144.82687958333335</v>
          </cell>
          <cell r="AM13">
            <v>144.82687958333335</v>
          </cell>
          <cell r="AN13">
            <v>144.82687958333335</v>
          </cell>
          <cell r="AO13">
            <v>270.59381190476188</v>
          </cell>
          <cell r="AP13">
            <v>270.59381190476188</v>
          </cell>
          <cell r="AQ13">
            <v>270.40512440476192</v>
          </cell>
        </row>
        <row r="14">
          <cell r="A14" t="str">
            <v>per T - Man days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A15" t="str">
            <v>per P - Man days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A16" t="str">
            <v>FTE recruited</v>
          </cell>
          <cell r="H16">
            <v>19.331333333333333</v>
          </cell>
          <cell r="I16">
            <v>414.34396666666669</v>
          </cell>
          <cell r="J16">
            <v>343.19649999999996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AC16">
            <v>3.8662666666666672</v>
          </cell>
          <cell r="AD16">
            <v>7.7325333333333344</v>
          </cell>
          <cell r="AE16">
            <v>7.7325333333333344</v>
          </cell>
          <cell r="AF16">
            <v>10.467333333333336</v>
          </cell>
          <cell r="AG16">
            <v>20.934666666666672</v>
          </cell>
          <cell r="AH16">
            <v>20.934666666666672</v>
          </cell>
          <cell r="AI16">
            <v>16.804043809523808</v>
          </cell>
          <cell r="AJ16">
            <v>33.608087619047616</v>
          </cell>
          <cell r="AK16">
            <v>33.608087619047616</v>
          </cell>
          <cell r="AL16">
            <v>27.195632380952379</v>
          </cell>
          <cell r="AM16">
            <v>54.391264761904758</v>
          </cell>
          <cell r="AN16">
            <v>54.391264761904758</v>
          </cell>
          <cell r="AO16">
            <v>14.200891904761907</v>
          </cell>
          <cell r="AP16">
            <v>14.200891904761907</v>
          </cell>
          <cell r="AQ16">
            <v>113.60713523809525</v>
          </cell>
        </row>
        <row r="17">
          <cell r="A17" t="str">
            <v>FTE Language recruitment</v>
          </cell>
          <cell r="H17">
            <v>1.2937314457314457</v>
          </cell>
          <cell r="I17">
            <v>27.729583354783358</v>
          </cell>
          <cell r="J17">
            <v>22.968105534105536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6.6924066924066924E-2</v>
          </cell>
          <cell r="AC17">
            <v>0.25874628914628917</v>
          </cell>
          <cell r="AD17">
            <v>0.51749257829257833</v>
          </cell>
          <cell r="AE17">
            <v>0.51749257829257833</v>
          </cell>
          <cell r="AF17">
            <v>0.7005165165165167</v>
          </cell>
          <cell r="AG17">
            <v>1.4010330330330334</v>
          </cell>
          <cell r="AH17">
            <v>1.4010330330330334</v>
          </cell>
          <cell r="AI17">
            <v>1.1245949525035239</v>
          </cell>
          <cell r="AJ17">
            <v>2.2491899050070479</v>
          </cell>
          <cell r="AK17">
            <v>2.2491899050070479</v>
          </cell>
          <cell r="AL17">
            <v>1.8200423215051784</v>
          </cell>
          <cell r="AM17">
            <v>3.6400846430103568</v>
          </cell>
          <cell r="AN17">
            <v>3.6400846430103568</v>
          </cell>
          <cell r="AO17">
            <v>0.95038144021572601</v>
          </cell>
          <cell r="AP17">
            <v>0.95038144021572601</v>
          </cell>
          <cell r="AQ17">
            <v>7.6030515217258081</v>
          </cell>
        </row>
        <row r="18">
          <cell r="A18" t="str">
            <v>Space to be recovered</v>
          </cell>
          <cell r="H18">
            <v>0.75</v>
          </cell>
          <cell r="I18">
            <v>0.7910299566716269</v>
          </cell>
          <cell r="J18">
            <v>0.15509315310019847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600</v>
          </cell>
          <cell r="AC18">
            <v>1</v>
          </cell>
          <cell r="AD18">
            <v>1</v>
          </cell>
          <cell r="AE18">
            <v>1</v>
          </cell>
          <cell r="AF18">
            <v>0.96868731944444453</v>
          </cell>
          <cell r="AG18">
            <v>0.96868731944444453</v>
          </cell>
          <cell r="AH18">
            <v>0.96868731944444453</v>
          </cell>
          <cell r="AI18">
            <v>0.88769549999999997</v>
          </cell>
          <cell r="AJ18">
            <v>0.88769549999999997</v>
          </cell>
          <cell r="AK18">
            <v>0.88769549999999997</v>
          </cell>
          <cell r="AL18">
            <v>0.75862186736111104</v>
          </cell>
          <cell r="AM18">
            <v>0.75862186736111104</v>
          </cell>
          <cell r="AN18">
            <v>0.75862186736111104</v>
          </cell>
          <cell r="AO18">
            <v>0.54901031349206353</v>
          </cell>
          <cell r="AP18">
            <v>0.54901031349206353</v>
          </cell>
          <cell r="AQ18">
            <v>0.54932479265873013</v>
          </cell>
        </row>
        <row r="19">
          <cell r="A19" t="str">
            <v>Connectivity</v>
          </cell>
          <cell r="H19">
            <v>10736.8421052632</v>
          </cell>
          <cell r="I19">
            <v>106574.72209747024</v>
          </cell>
          <cell r="J19">
            <v>318204.91710934078</v>
          </cell>
          <cell r="K19">
            <v>320275.97250965243</v>
          </cell>
          <cell r="L19">
            <v>356023.81116602302</v>
          </cell>
          <cell r="M19">
            <v>407043.20830517355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AC19">
            <v>3578.9473684210666</v>
          </cell>
          <cell r="AD19">
            <v>3578.9473684210666</v>
          </cell>
          <cell r="AE19">
            <v>3578.9473684210666</v>
          </cell>
          <cell r="AF19">
            <v>1330.7889236111114</v>
          </cell>
          <cell r="AG19">
            <v>1330.7889236111114</v>
          </cell>
          <cell r="AH19">
            <v>1330.7889236111114</v>
          </cell>
          <cell r="AI19">
            <v>4772.9412500000008</v>
          </cell>
          <cell r="AJ19">
            <v>4772.9412499999999</v>
          </cell>
          <cell r="AK19">
            <v>4772.9412499999999</v>
          </cell>
          <cell r="AL19">
            <v>10258.570637152778</v>
          </cell>
          <cell r="AM19">
            <v>10258.570637152778</v>
          </cell>
          <cell r="AN19">
            <v>10258.570637152778</v>
          </cell>
          <cell r="AO19">
            <v>19167.061676587298</v>
          </cell>
          <cell r="AP19">
            <v>19167.061676587298</v>
          </cell>
          <cell r="AQ19">
            <v>19153.696312003969</v>
          </cell>
        </row>
        <row r="20">
          <cell r="A20" t="str">
            <v>Connectivity per Run FTE</v>
          </cell>
          <cell r="H20">
            <v>14166.666666666666</v>
          </cell>
          <cell r="I20">
            <v>170000</v>
          </cell>
          <cell r="J20">
            <v>340000</v>
          </cell>
          <cell r="K20">
            <v>340000</v>
          </cell>
          <cell r="L20">
            <v>340000</v>
          </cell>
          <cell r="M20">
            <v>340000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AC20">
            <v>0</v>
          </cell>
          <cell r="AD20">
            <v>0</v>
          </cell>
          <cell r="AE20">
            <v>14166.666666666666</v>
          </cell>
          <cell r="AF20">
            <v>14166.666666666666</v>
          </cell>
          <cell r="AG20">
            <v>14166.666666666666</v>
          </cell>
          <cell r="AH20">
            <v>14166.666666666666</v>
          </cell>
          <cell r="AI20">
            <v>14166.666666666666</v>
          </cell>
          <cell r="AJ20">
            <v>14166.666666666666</v>
          </cell>
          <cell r="AK20">
            <v>14166.666666666666</v>
          </cell>
          <cell r="AL20">
            <v>14166.666666666666</v>
          </cell>
          <cell r="AM20">
            <v>14166.666666666666</v>
          </cell>
          <cell r="AN20">
            <v>14166.666666666666</v>
          </cell>
          <cell r="AO20">
            <v>14166.666666666666</v>
          </cell>
          <cell r="AP20">
            <v>14166.666666666666</v>
          </cell>
          <cell r="AQ20">
            <v>14166.666666666666</v>
          </cell>
        </row>
        <row r="21">
          <cell r="A21" t="str">
            <v># PM Flights</v>
          </cell>
          <cell r="H21">
            <v>48</v>
          </cell>
          <cell r="I21">
            <v>228</v>
          </cell>
          <cell r="J21">
            <v>6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AC21">
            <v>16</v>
          </cell>
          <cell r="AD21">
            <v>16</v>
          </cell>
          <cell r="AE21">
            <v>16</v>
          </cell>
          <cell r="AF21">
            <v>16</v>
          </cell>
          <cell r="AG21">
            <v>16</v>
          </cell>
          <cell r="AH21">
            <v>16</v>
          </cell>
          <cell r="AI21">
            <v>20</v>
          </cell>
          <cell r="AJ21">
            <v>20</v>
          </cell>
          <cell r="AK21">
            <v>20</v>
          </cell>
          <cell r="AL21">
            <v>20</v>
          </cell>
          <cell r="AM21">
            <v>20</v>
          </cell>
          <cell r="AN21">
            <v>20</v>
          </cell>
          <cell r="AO21">
            <v>20</v>
          </cell>
          <cell r="AP21">
            <v>20</v>
          </cell>
          <cell r="AQ21">
            <v>20</v>
          </cell>
        </row>
        <row r="22">
          <cell r="A22" t="str">
            <v># PM Onsite days</v>
          </cell>
          <cell r="H22">
            <v>228</v>
          </cell>
          <cell r="I22">
            <v>1092</v>
          </cell>
          <cell r="J22">
            <v>20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AC22">
            <v>76</v>
          </cell>
          <cell r="AD22">
            <v>76</v>
          </cell>
          <cell r="AE22">
            <v>76</v>
          </cell>
          <cell r="AF22">
            <v>76</v>
          </cell>
          <cell r="AG22">
            <v>76</v>
          </cell>
          <cell r="AH22">
            <v>76</v>
          </cell>
          <cell r="AI22">
            <v>96</v>
          </cell>
          <cell r="AJ22">
            <v>96</v>
          </cell>
          <cell r="AK22">
            <v>96</v>
          </cell>
          <cell r="AL22">
            <v>96</v>
          </cell>
          <cell r="AM22">
            <v>96</v>
          </cell>
          <cell r="AN22">
            <v>96</v>
          </cell>
          <cell r="AO22">
            <v>96</v>
          </cell>
          <cell r="AP22">
            <v>96</v>
          </cell>
          <cell r="AQ22">
            <v>96</v>
          </cell>
        </row>
        <row r="23">
          <cell r="A23" t="str">
            <v># Transition Flights</v>
          </cell>
          <cell r="H23">
            <v>23</v>
          </cell>
          <cell r="I23">
            <v>361</v>
          </cell>
          <cell r="J23">
            <v>116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AC23">
            <v>8</v>
          </cell>
          <cell r="AD23">
            <v>15</v>
          </cell>
          <cell r="AE23">
            <v>0</v>
          </cell>
          <cell r="AF23">
            <v>20</v>
          </cell>
          <cell r="AG23">
            <v>39</v>
          </cell>
          <cell r="AH23">
            <v>0</v>
          </cell>
          <cell r="AI23">
            <v>31</v>
          </cell>
          <cell r="AJ23">
            <v>62</v>
          </cell>
          <cell r="AK23">
            <v>0</v>
          </cell>
          <cell r="AL23">
            <v>51</v>
          </cell>
          <cell r="AM23">
            <v>100</v>
          </cell>
          <cell r="AN23">
            <v>0</v>
          </cell>
          <cell r="AO23">
            <v>25</v>
          </cell>
          <cell r="AP23">
            <v>33</v>
          </cell>
          <cell r="AQ23">
            <v>0</v>
          </cell>
        </row>
        <row r="24">
          <cell r="A24" t="str">
            <v># Transition onsites</v>
          </cell>
          <cell r="H24">
            <v>111.9741456666667</v>
          </cell>
          <cell r="I24">
            <v>1788.7936184666669</v>
          </cell>
          <cell r="J24">
            <v>562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AC24">
            <v>37.575216666666677</v>
          </cell>
          <cell r="AD24">
            <v>74.398929000000024</v>
          </cell>
          <cell r="AE24">
            <v>0</v>
          </cell>
          <cell r="AF24">
            <v>97.190183333333366</v>
          </cell>
          <cell r="AG24">
            <v>192.43656300000004</v>
          </cell>
          <cell r="AH24">
            <v>0</v>
          </cell>
          <cell r="AI24">
            <v>154.88835916666665</v>
          </cell>
          <cell r="AJ24">
            <v>306.67895114999999</v>
          </cell>
          <cell r="AK24">
            <v>0</v>
          </cell>
          <cell r="AL24">
            <v>251.53386464285717</v>
          </cell>
          <cell r="AM24">
            <v>498.03705199285724</v>
          </cell>
          <cell r="AN24">
            <v>0</v>
          </cell>
          <cell r="AO24">
            <v>124.15027809523814</v>
          </cell>
          <cell r="AP24">
            <v>163.87836708571433</v>
          </cell>
          <cell r="AQ24">
            <v>0</v>
          </cell>
        </row>
        <row r="25">
          <cell r="A25" t="str">
            <v>AR TECH - maint</v>
          </cell>
          <cell r="B25" t="str">
            <v>Capgemini share</v>
          </cell>
          <cell r="H25">
            <v>0</v>
          </cell>
          <cell r="I25">
            <v>42500</v>
          </cell>
          <cell r="J25">
            <v>42500</v>
          </cell>
          <cell r="K25">
            <v>42500</v>
          </cell>
          <cell r="L25">
            <v>42500</v>
          </cell>
          <cell r="M25">
            <v>42500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42500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42500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A26" t="str">
            <v>MI Tech - maint</v>
          </cell>
          <cell r="H26">
            <v>0</v>
          </cell>
          <cell r="I26">
            <v>0</v>
          </cell>
          <cell r="J26">
            <v>42500</v>
          </cell>
          <cell r="K26">
            <v>42500</v>
          </cell>
          <cell r="L26">
            <v>42500</v>
          </cell>
          <cell r="M26">
            <v>42500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42500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A27" t="str">
            <v>other Techn - maint</v>
          </cell>
          <cell r="H27">
            <v>0</v>
          </cell>
          <cell r="I27">
            <v>8500</v>
          </cell>
          <cell r="J27">
            <v>17000</v>
          </cell>
          <cell r="K27">
            <v>17000</v>
          </cell>
          <cell r="L27">
            <v>17000</v>
          </cell>
          <cell r="M27">
            <v>17000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17000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8500</v>
          </cell>
        </row>
        <row r="28">
          <cell r="A28" t="str">
            <v>AR TECH - one off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1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A29" t="str">
            <v>MI Tech - one off</v>
          </cell>
          <cell r="H29">
            <v>0</v>
          </cell>
          <cell r="I29">
            <v>0</v>
          </cell>
          <cell r="J29">
            <v>1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A30" t="str">
            <v>other Techn - one off</v>
          </cell>
          <cell r="H30">
            <v>0</v>
          </cell>
          <cell r="I30">
            <v>0.5</v>
          </cell>
          <cell r="J30">
            <v>0.5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0.5</v>
          </cell>
        </row>
        <row r="31">
          <cell r="A31" t="str">
            <v>IT Ongoing Maint</v>
          </cell>
          <cell r="H31">
            <v>0</v>
          </cell>
          <cell r="I31">
            <v>51000</v>
          </cell>
          <cell r="J31">
            <v>102000</v>
          </cell>
          <cell r="K31">
            <v>102000</v>
          </cell>
          <cell r="L31">
            <v>102000</v>
          </cell>
          <cell r="M31">
            <v>102000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102000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42500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8500</v>
          </cell>
        </row>
        <row r="32">
          <cell r="A32" t="str">
            <v>Vol measure 17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A33" t="str">
            <v>Vol measure 18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A34" t="str">
            <v>Vol measure 19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A35" t="str">
            <v>Vol measure 20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</sheetData>
      <sheetData sheetId="21">
        <row r="11">
          <cell r="C11" t="str">
            <v>Z-US$</v>
          </cell>
          <cell r="H11">
            <v>3.1032549109784782</v>
          </cell>
          <cell r="I11">
            <v>3.1032549109784782</v>
          </cell>
          <cell r="J11">
            <v>3.1032549109784782</v>
          </cell>
          <cell r="K11">
            <v>3.1032549109784782</v>
          </cell>
          <cell r="L11">
            <v>3.1032549109784782</v>
          </cell>
          <cell r="M11">
            <v>3.1032549109784782</v>
          </cell>
          <cell r="N11">
            <v>3.1032549109784782</v>
          </cell>
          <cell r="O11">
            <v>3.1032549109784782</v>
          </cell>
          <cell r="P11">
            <v>3.1032549109784782</v>
          </cell>
          <cell r="Q11">
            <v>3.1032549109784782</v>
          </cell>
          <cell r="R11">
            <v>3.1032549109784782</v>
          </cell>
        </row>
        <row r="12">
          <cell r="C12" t="str">
            <v>CNY-US$</v>
          </cell>
          <cell r="H12">
            <v>8.2765972591220507</v>
          </cell>
          <cell r="I12">
            <v>8.2765972591220507</v>
          </cell>
          <cell r="J12">
            <v>8.2765972591220507</v>
          </cell>
          <cell r="K12">
            <v>8.2765972591220507</v>
          </cell>
          <cell r="L12">
            <v>8.2765972591220507</v>
          </cell>
          <cell r="M12">
            <v>8.2765972591220507</v>
          </cell>
          <cell r="N12">
            <v>8.2765972591220507</v>
          </cell>
          <cell r="O12">
            <v>8.2765972591220507</v>
          </cell>
          <cell r="P12">
            <v>8.2765972591220507</v>
          </cell>
          <cell r="Q12">
            <v>8.2765972591220507</v>
          </cell>
          <cell r="R12">
            <v>8.2765972591220507</v>
          </cell>
        </row>
        <row r="13">
          <cell r="C13" t="str">
            <v>US$-US$</v>
          </cell>
          <cell r="H13">
            <v>1</v>
          </cell>
          <cell r="I13">
            <v>1</v>
          </cell>
          <cell r="J13">
            <v>1</v>
          </cell>
          <cell r="K13">
            <v>1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1</v>
          </cell>
        </row>
        <row r="14">
          <cell r="C14" t="str">
            <v>£-US$</v>
          </cell>
          <cell r="H14">
            <v>0.5285525403688609</v>
          </cell>
          <cell r="I14">
            <v>0.5285525403688609</v>
          </cell>
          <cell r="J14">
            <v>0.5285525403688609</v>
          </cell>
          <cell r="K14">
            <v>0.5285525403688609</v>
          </cell>
          <cell r="L14">
            <v>0.5285525403688609</v>
          </cell>
          <cell r="M14">
            <v>0.5285525403688609</v>
          </cell>
          <cell r="N14">
            <v>0.5285525403688609</v>
          </cell>
          <cell r="O14">
            <v>0.5285525403688609</v>
          </cell>
          <cell r="P14">
            <v>0.5285525403688609</v>
          </cell>
          <cell r="Q14">
            <v>0.5285525403688609</v>
          </cell>
          <cell r="R14">
            <v>0.5285525403688609</v>
          </cell>
        </row>
        <row r="15">
          <cell r="C15" t="str">
            <v>TBA1-US$</v>
          </cell>
          <cell r="H15">
            <v>1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1</v>
          </cell>
        </row>
        <row r="16">
          <cell r="C16" t="str">
            <v>TBA2-US$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1</v>
          </cell>
        </row>
        <row r="17">
          <cell r="C17" t="str">
            <v>€-US$</v>
          </cell>
          <cell r="H17">
            <v>0.76486948343621586</v>
          </cell>
          <cell r="I17">
            <v>0.76486948343621586</v>
          </cell>
          <cell r="J17">
            <v>0.76486948343621586</v>
          </cell>
          <cell r="K17">
            <v>0.76486948343621586</v>
          </cell>
          <cell r="L17">
            <v>0.76486948343621586</v>
          </cell>
          <cell r="M17">
            <v>0.76486948343621586</v>
          </cell>
          <cell r="N17">
            <v>0.76486948343621586</v>
          </cell>
          <cell r="O17">
            <v>0.76486948343621586</v>
          </cell>
          <cell r="P17">
            <v>0.76486948343621586</v>
          </cell>
          <cell r="Q17">
            <v>0.76486948343621586</v>
          </cell>
          <cell r="R17">
            <v>0.76486948343621586</v>
          </cell>
        </row>
        <row r="20">
          <cell r="D20" t="str">
            <v>Annual eq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D21" t="str">
            <v>Start</v>
          </cell>
          <cell r="H21">
            <v>1</v>
          </cell>
          <cell r="I21">
            <v>1</v>
          </cell>
          <cell r="J21">
            <v>1</v>
          </cell>
          <cell r="K21">
            <v>1</v>
          </cell>
          <cell r="L21">
            <v>1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1</v>
          </cell>
        </row>
        <row r="22">
          <cell r="D22" t="str">
            <v>End</v>
          </cell>
          <cell r="H22">
            <v>1</v>
          </cell>
          <cell r="I22">
            <v>1</v>
          </cell>
          <cell r="J22">
            <v>1</v>
          </cell>
          <cell r="K22">
            <v>1</v>
          </cell>
          <cell r="L22">
            <v>1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1</v>
          </cell>
        </row>
        <row r="23">
          <cell r="C23" t="str">
            <v>KRIND</v>
          </cell>
          <cell r="D23" t="str">
            <v>Period</v>
          </cell>
          <cell r="H23">
            <v>1</v>
          </cell>
          <cell r="I23">
            <v>1</v>
          </cell>
          <cell r="J23">
            <v>1</v>
          </cell>
          <cell r="K23">
            <v>1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1</v>
          </cell>
        </row>
        <row r="25">
          <cell r="D25" t="str">
            <v>Annual eq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D26" t="str">
            <v>Start</v>
          </cell>
          <cell r="H26">
            <v>1</v>
          </cell>
          <cell r="I26">
            <v>1</v>
          </cell>
          <cell r="J26">
            <v>1</v>
          </cell>
          <cell r="K26">
            <v>1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1</v>
          </cell>
        </row>
        <row r="27">
          <cell r="D27" t="str">
            <v>End</v>
          </cell>
          <cell r="H27">
            <v>1</v>
          </cell>
          <cell r="I27">
            <v>1</v>
          </cell>
          <cell r="J27">
            <v>1</v>
          </cell>
          <cell r="K27">
            <v>1</v>
          </cell>
          <cell r="L27">
            <v>1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1</v>
          </cell>
        </row>
        <row r="28">
          <cell r="C28" t="str">
            <v>GUIND</v>
          </cell>
          <cell r="D28" t="str">
            <v>Period</v>
          </cell>
          <cell r="H28">
            <v>1</v>
          </cell>
          <cell r="I28">
            <v>1</v>
          </cell>
          <cell r="J28">
            <v>1</v>
          </cell>
          <cell r="K28">
            <v>1</v>
          </cell>
          <cell r="L28">
            <v>1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1</v>
          </cell>
        </row>
        <row r="30">
          <cell r="D30" t="str">
            <v>Annual eq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D31" t="str">
            <v>Start</v>
          </cell>
          <cell r="H31">
            <v>1</v>
          </cell>
          <cell r="I31">
            <v>1</v>
          </cell>
          <cell r="J31">
            <v>1</v>
          </cell>
          <cell r="K31">
            <v>1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1</v>
          </cell>
        </row>
        <row r="32">
          <cell r="D32" t="str">
            <v>End</v>
          </cell>
          <cell r="H32">
            <v>1</v>
          </cell>
          <cell r="I32">
            <v>1</v>
          </cell>
          <cell r="J32">
            <v>1</v>
          </cell>
          <cell r="K32">
            <v>1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1</v>
          </cell>
        </row>
        <row r="33">
          <cell r="C33" t="str">
            <v>OTHIND</v>
          </cell>
          <cell r="D33" t="str">
            <v>Period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</row>
        <row r="35">
          <cell r="D35" t="str">
            <v>Annual eq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D36" t="str">
            <v>Start</v>
          </cell>
          <cell r="H36">
            <v>1</v>
          </cell>
          <cell r="I36">
            <v>1</v>
          </cell>
          <cell r="J36">
            <v>1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1</v>
          </cell>
        </row>
        <row r="37">
          <cell r="D37" t="str">
            <v>End</v>
          </cell>
          <cell r="H37">
            <v>1</v>
          </cell>
          <cell r="I37">
            <v>1</v>
          </cell>
          <cell r="J37">
            <v>1</v>
          </cell>
          <cell r="K37">
            <v>1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1</v>
          </cell>
        </row>
        <row r="38">
          <cell r="C38" t="str">
            <v>REVIND</v>
          </cell>
          <cell r="D38" t="str">
            <v>Period</v>
          </cell>
          <cell r="H38">
            <v>1</v>
          </cell>
          <cell r="I38">
            <v>1</v>
          </cell>
          <cell r="J38">
            <v>1</v>
          </cell>
          <cell r="K38">
            <v>1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1</v>
          </cell>
        </row>
        <row r="40">
          <cell r="D40" t="str">
            <v>Annual eq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</row>
        <row r="41">
          <cell r="D41" t="str">
            <v>Start</v>
          </cell>
          <cell r="H41">
            <v>1</v>
          </cell>
          <cell r="I41">
            <v>1</v>
          </cell>
          <cell r="J41">
            <v>1</v>
          </cell>
          <cell r="K41">
            <v>1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1</v>
          </cell>
        </row>
        <row r="42">
          <cell r="D42" t="str">
            <v>End</v>
          </cell>
          <cell r="H42">
            <v>1</v>
          </cell>
          <cell r="I42">
            <v>1</v>
          </cell>
          <cell r="J42">
            <v>1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1</v>
          </cell>
        </row>
        <row r="43">
          <cell r="C43" t="str">
            <v>NONE</v>
          </cell>
          <cell r="D43" t="str">
            <v>Period</v>
          </cell>
          <cell r="H43">
            <v>1</v>
          </cell>
          <cell r="I43">
            <v>1</v>
          </cell>
          <cell r="J43">
            <v>1</v>
          </cell>
          <cell r="K43">
            <v>1</v>
          </cell>
          <cell r="L43">
            <v>1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1</v>
          </cell>
        </row>
      </sheetData>
      <sheetData sheetId="22" refreshError="1">
        <row r="67">
          <cell r="G67" t="str">
            <v>PROD1</v>
          </cell>
          <cell r="H67">
            <v>1</v>
          </cell>
          <cell r="I67">
            <v>1</v>
          </cell>
          <cell r="J67">
            <v>1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1</v>
          </cell>
          <cell r="S67" t="str">
            <v>PROD1</v>
          </cell>
          <cell r="T67">
            <v>1</v>
          </cell>
          <cell r="U67">
            <v>1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  <cell r="AD67">
            <v>1</v>
          </cell>
          <cell r="AE67">
            <v>1</v>
          </cell>
          <cell r="AF67">
            <v>1</v>
          </cell>
          <cell r="AG67">
            <v>1</v>
          </cell>
          <cell r="AH67">
            <v>1</v>
          </cell>
          <cell r="AI67">
            <v>1</v>
          </cell>
          <cell r="AJ67">
            <v>1</v>
          </cell>
          <cell r="AK67">
            <v>1</v>
          </cell>
          <cell r="AL67">
            <v>1</v>
          </cell>
          <cell r="AM67">
            <v>1</v>
          </cell>
          <cell r="AN67">
            <v>1</v>
          </cell>
          <cell r="AO67">
            <v>1</v>
          </cell>
          <cell r="AP67">
            <v>1</v>
          </cell>
          <cell r="AQ67">
            <v>1</v>
          </cell>
        </row>
        <row r="68">
          <cell r="G68" t="str">
            <v>PROD2</v>
          </cell>
          <cell r="H68">
            <v>1</v>
          </cell>
          <cell r="I68">
            <v>1</v>
          </cell>
          <cell r="J68">
            <v>1</v>
          </cell>
          <cell r="K68">
            <v>1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1</v>
          </cell>
          <cell r="S68" t="str">
            <v>PROD2</v>
          </cell>
          <cell r="T68">
            <v>1</v>
          </cell>
          <cell r="U68">
            <v>1</v>
          </cell>
          <cell r="V68">
            <v>1</v>
          </cell>
          <cell r="W68">
            <v>1</v>
          </cell>
          <cell r="X68">
            <v>1</v>
          </cell>
          <cell r="Y68">
            <v>1</v>
          </cell>
          <cell r="Z68">
            <v>1</v>
          </cell>
          <cell r="AA68">
            <v>1</v>
          </cell>
          <cell r="AB68">
            <v>1</v>
          </cell>
          <cell r="AC68">
            <v>1</v>
          </cell>
          <cell r="AD68">
            <v>1</v>
          </cell>
          <cell r="AE68">
            <v>1</v>
          </cell>
          <cell r="AF68">
            <v>1</v>
          </cell>
          <cell r="AG68">
            <v>1</v>
          </cell>
          <cell r="AH68">
            <v>1</v>
          </cell>
          <cell r="AI68">
            <v>1</v>
          </cell>
          <cell r="AJ68">
            <v>1</v>
          </cell>
          <cell r="AK68">
            <v>1</v>
          </cell>
          <cell r="AL68">
            <v>1</v>
          </cell>
          <cell r="AM68">
            <v>1</v>
          </cell>
          <cell r="AN68">
            <v>1</v>
          </cell>
          <cell r="AO68">
            <v>1</v>
          </cell>
          <cell r="AP68">
            <v>1</v>
          </cell>
          <cell r="AQ68">
            <v>1</v>
          </cell>
        </row>
        <row r="69">
          <cell r="G69" t="str">
            <v>PROD3</v>
          </cell>
          <cell r="H69">
            <v>1</v>
          </cell>
          <cell r="I69">
            <v>1</v>
          </cell>
          <cell r="J69">
            <v>1</v>
          </cell>
          <cell r="K69">
            <v>1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1</v>
          </cell>
          <cell r="S69" t="str">
            <v>PROD3</v>
          </cell>
          <cell r="T69">
            <v>1</v>
          </cell>
          <cell r="U69">
            <v>1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1</v>
          </cell>
          <cell r="AF69">
            <v>1</v>
          </cell>
          <cell r="AG69">
            <v>1</v>
          </cell>
          <cell r="AH69">
            <v>1</v>
          </cell>
          <cell r="AI69">
            <v>1</v>
          </cell>
          <cell r="AJ69">
            <v>1</v>
          </cell>
          <cell r="AK69">
            <v>1</v>
          </cell>
          <cell r="AL69">
            <v>1</v>
          </cell>
          <cell r="AM69">
            <v>1</v>
          </cell>
          <cell r="AN69">
            <v>1</v>
          </cell>
          <cell r="AO69">
            <v>1</v>
          </cell>
          <cell r="AP69">
            <v>1</v>
          </cell>
          <cell r="AQ69">
            <v>1</v>
          </cell>
        </row>
        <row r="70">
          <cell r="G70" t="str">
            <v>PROD4</v>
          </cell>
          <cell r="H70">
            <v>1</v>
          </cell>
          <cell r="I70">
            <v>1</v>
          </cell>
          <cell r="J70">
            <v>1</v>
          </cell>
          <cell r="K70">
            <v>1</v>
          </cell>
          <cell r="L70">
            <v>1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1</v>
          </cell>
          <cell r="S70" t="str">
            <v>PROD4</v>
          </cell>
          <cell r="T70">
            <v>1</v>
          </cell>
          <cell r="U70">
            <v>1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  <cell r="AD70">
            <v>1</v>
          </cell>
          <cell r="AE70">
            <v>1</v>
          </cell>
          <cell r="AF70">
            <v>1</v>
          </cell>
          <cell r="AG70">
            <v>1</v>
          </cell>
          <cell r="AH70">
            <v>1</v>
          </cell>
          <cell r="AI70">
            <v>1</v>
          </cell>
          <cell r="AJ70">
            <v>1</v>
          </cell>
          <cell r="AK70">
            <v>1</v>
          </cell>
          <cell r="AL70">
            <v>1</v>
          </cell>
          <cell r="AM70">
            <v>1</v>
          </cell>
          <cell r="AN70">
            <v>1</v>
          </cell>
          <cell r="AO70">
            <v>1</v>
          </cell>
          <cell r="AP70">
            <v>1</v>
          </cell>
          <cell r="AQ70">
            <v>1</v>
          </cell>
        </row>
        <row r="71">
          <cell r="G71" t="str">
            <v>PROD5</v>
          </cell>
          <cell r="H71">
            <v>1</v>
          </cell>
          <cell r="I71">
            <v>1</v>
          </cell>
          <cell r="J71">
            <v>1</v>
          </cell>
          <cell r="K71">
            <v>1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1</v>
          </cell>
          <cell r="S71" t="str">
            <v>PROD5</v>
          </cell>
          <cell r="T71">
            <v>1</v>
          </cell>
          <cell r="U71">
            <v>1</v>
          </cell>
          <cell r="V71">
            <v>1</v>
          </cell>
          <cell r="W71">
            <v>1</v>
          </cell>
          <cell r="X71">
            <v>1</v>
          </cell>
          <cell r="Y71">
            <v>1</v>
          </cell>
          <cell r="Z71">
            <v>1</v>
          </cell>
          <cell r="AA71">
            <v>1</v>
          </cell>
          <cell r="AB71">
            <v>1</v>
          </cell>
          <cell r="AC71">
            <v>1</v>
          </cell>
          <cell r="AD71">
            <v>1</v>
          </cell>
          <cell r="AE71">
            <v>1</v>
          </cell>
          <cell r="AF71">
            <v>1</v>
          </cell>
          <cell r="AG71">
            <v>1</v>
          </cell>
          <cell r="AH71">
            <v>1</v>
          </cell>
          <cell r="AI71">
            <v>1</v>
          </cell>
          <cell r="AJ71">
            <v>1</v>
          </cell>
          <cell r="AK71">
            <v>1</v>
          </cell>
          <cell r="AL71">
            <v>1</v>
          </cell>
          <cell r="AM71">
            <v>1</v>
          </cell>
          <cell r="AN71">
            <v>1</v>
          </cell>
          <cell r="AO71">
            <v>1</v>
          </cell>
          <cell r="AP71">
            <v>1</v>
          </cell>
          <cell r="AQ71">
            <v>1</v>
          </cell>
        </row>
        <row r="72">
          <cell r="G72" t="str">
            <v>NONE</v>
          </cell>
          <cell r="H72">
            <v>1</v>
          </cell>
          <cell r="I72">
            <v>1</v>
          </cell>
          <cell r="J72">
            <v>1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1</v>
          </cell>
          <cell r="S72" t="str">
            <v>NONE</v>
          </cell>
          <cell r="T72">
            <v>1</v>
          </cell>
          <cell r="U72">
            <v>1</v>
          </cell>
          <cell r="V72">
            <v>1</v>
          </cell>
          <cell r="W72">
            <v>1</v>
          </cell>
          <cell r="X72">
            <v>1</v>
          </cell>
          <cell r="Y72">
            <v>1</v>
          </cell>
          <cell r="Z72">
            <v>1</v>
          </cell>
          <cell r="AA72">
            <v>1</v>
          </cell>
          <cell r="AB72">
            <v>1</v>
          </cell>
          <cell r="AC72">
            <v>1</v>
          </cell>
          <cell r="AD72">
            <v>1</v>
          </cell>
          <cell r="AE72">
            <v>1</v>
          </cell>
          <cell r="AF72">
            <v>1</v>
          </cell>
          <cell r="AG72">
            <v>1</v>
          </cell>
          <cell r="AH72">
            <v>1</v>
          </cell>
          <cell r="AI72">
            <v>1</v>
          </cell>
          <cell r="AJ72">
            <v>1</v>
          </cell>
          <cell r="AK72">
            <v>1</v>
          </cell>
          <cell r="AL72">
            <v>1</v>
          </cell>
          <cell r="AM72">
            <v>1</v>
          </cell>
          <cell r="AN72">
            <v>1</v>
          </cell>
          <cell r="AO72">
            <v>1</v>
          </cell>
          <cell r="AP72">
            <v>1</v>
          </cell>
          <cell r="AQ72">
            <v>1</v>
          </cell>
        </row>
        <row r="75">
          <cell r="G75" t="str">
            <v>PROD1</v>
          </cell>
          <cell r="H75">
            <v>1</v>
          </cell>
          <cell r="I75">
            <v>1</v>
          </cell>
          <cell r="J75">
            <v>1</v>
          </cell>
          <cell r="K75">
            <v>1</v>
          </cell>
          <cell r="L75">
            <v>1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1</v>
          </cell>
          <cell r="S75" t="str">
            <v>PROD1</v>
          </cell>
          <cell r="T75">
            <v>1</v>
          </cell>
          <cell r="U75">
            <v>1</v>
          </cell>
          <cell r="V75">
            <v>1</v>
          </cell>
          <cell r="W75">
            <v>1</v>
          </cell>
          <cell r="X75">
            <v>1</v>
          </cell>
          <cell r="Y75">
            <v>1</v>
          </cell>
          <cell r="Z75">
            <v>1</v>
          </cell>
          <cell r="AA75">
            <v>1</v>
          </cell>
          <cell r="AB75">
            <v>1</v>
          </cell>
          <cell r="AC75">
            <v>1</v>
          </cell>
          <cell r="AD75">
            <v>1</v>
          </cell>
          <cell r="AE75">
            <v>1</v>
          </cell>
          <cell r="AF75">
            <v>1</v>
          </cell>
          <cell r="AG75">
            <v>1</v>
          </cell>
          <cell r="AH75">
            <v>1</v>
          </cell>
          <cell r="AI75">
            <v>1</v>
          </cell>
          <cell r="AJ75">
            <v>1</v>
          </cell>
          <cell r="AK75">
            <v>1</v>
          </cell>
          <cell r="AL75">
            <v>1</v>
          </cell>
          <cell r="AM75">
            <v>1</v>
          </cell>
          <cell r="AN75">
            <v>1</v>
          </cell>
          <cell r="AO75">
            <v>1</v>
          </cell>
          <cell r="AP75">
            <v>1</v>
          </cell>
          <cell r="AQ75">
            <v>1</v>
          </cell>
        </row>
        <row r="76">
          <cell r="G76" t="str">
            <v>PROD2</v>
          </cell>
          <cell r="H76">
            <v>1</v>
          </cell>
          <cell r="I76">
            <v>1</v>
          </cell>
          <cell r="J76">
            <v>1</v>
          </cell>
          <cell r="K76">
            <v>1</v>
          </cell>
          <cell r="L76">
            <v>1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1</v>
          </cell>
          <cell r="S76" t="str">
            <v>PROD2</v>
          </cell>
          <cell r="T76">
            <v>1</v>
          </cell>
          <cell r="U76">
            <v>1</v>
          </cell>
          <cell r="V76">
            <v>1</v>
          </cell>
          <cell r="W76">
            <v>1</v>
          </cell>
          <cell r="X76">
            <v>1</v>
          </cell>
          <cell r="Y76">
            <v>1</v>
          </cell>
          <cell r="Z76">
            <v>1</v>
          </cell>
          <cell r="AA76">
            <v>1</v>
          </cell>
          <cell r="AB76">
            <v>1</v>
          </cell>
          <cell r="AC76">
            <v>1</v>
          </cell>
          <cell r="AD76">
            <v>1</v>
          </cell>
          <cell r="AE76">
            <v>1</v>
          </cell>
          <cell r="AF76">
            <v>1</v>
          </cell>
          <cell r="AG76">
            <v>1</v>
          </cell>
          <cell r="AH76">
            <v>1</v>
          </cell>
          <cell r="AI76">
            <v>1</v>
          </cell>
          <cell r="AJ76">
            <v>1</v>
          </cell>
          <cell r="AK76">
            <v>1</v>
          </cell>
          <cell r="AL76">
            <v>1</v>
          </cell>
          <cell r="AM76">
            <v>1</v>
          </cell>
          <cell r="AN76">
            <v>1</v>
          </cell>
          <cell r="AO76">
            <v>1</v>
          </cell>
          <cell r="AP76">
            <v>1</v>
          </cell>
          <cell r="AQ76">
            <v>1</v>
          </cell>
        </row>
        <row r="77">
          <cell r="G77" t="str">
            <v>PROD3</v>
          </cell>
          <cell r="H77">
            <v>1</v>
          </cell>
          <cell r="I77">
            <v>1</v>
          </cell>
          <cell r="J77">
            <v>1</v>
          </cell>
          <cell r="K77">
            <v>1</v>
          </cell>
          <cell r="L77">
            <v>1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1</v>
          </cell>
          <cell r="S77" t="str">
            <v>PROD3</v>
          </cell>
          <cell r="T77">
            <v>1</v>
          </cell>
          <cell r="U77">
            <v>1</v>
          </cell>
          <cell r="V77">
            <v>1</v>
          </cell>
          <cell r="W77">
            <v>1</v>
          </cell>
          <cell r="X77">
            <v>1</v>
          </cell>
          <cell r="Y77">
            <v>1</v>
          </cell>
          <cell r="Z77">
            <v>1</v>
          </cell>
          <cell r="AA77">
            <v>1</v>
          </cell>
          <cell r="AB77">
            <v>1</v>
          </cell>
          <cell r="AC77">
            <v>1</v>
          </cell>
          <cell r="AD77">
            <v>1</v>
          </cell>
          <cell r="AE77">
            <v>1</v>
          </cell>
          <cell r="AF77">
            <v>1</v>
          </cell>
          <cell r="AG77">
            <v>1</v>
          </cell>
          <cell r="AH77">
            <v>1</v>
          </cell>
          <cell r="AI77">
            <v>1</v>
          </cell>
          <cell r="AJ77">
            <v>1</v>
          </cell>
          <cell r="AK77">
            <v>1</v>
          </cell>
          <cell r="AL77">
            <v>1</v>
          </cell>
          <cell r="AM77">
            <v>1</v>
          </cell>
          <cell r="AN77">
            <v>1</v>
          </cell>
          <cell r="AO77">
            <v>1</v>
          </cell>
          <cell r="AP77">
            <v>1</v>
          </cell>
          <cell r="AQ77">
            <v>1</v>
          </cell>
        </row>
        <row r="78">
          <cell r="G78" t="str">
            <v>PROD4</v>
          </cell>
          <cell r="H78">
            <v>1</v>
          </cell>
          <cell r="I78">
            <v>1</v>
          </cell>
          <cell r="J78">
            <v>1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1</v>
          </cell>
          <cell r="S78" t="str">
            <v>PROD4</v>
          </cell>
          <cell r="T78">
            <v>1</v>
          </cell>
          <cell r="U78">
            <v>1</v>
          </cell>
          <cell r="V78">
            <v>1</v>
          </cell>
          <cell r="W78">
            <v>1</v>
          </cell>
          <cell r="X78">
            <v>1</v>
          </cell>
          <cell r="Y78">
            <v>1</v>
          </cell>
          <cell r="Z78">
            <v>1</v>
          </cell>
          <cell r="AA78">
            <v>1</v>
          </cell>
          <cell r="AB78">
            <v>1</v>
          </cell>
          <cell r="AC78">
            <v>1</v>
          </cell>
          <cell r="AD78">
            <v>1</v>
          </cell>
          <cell r="AE78">
            <v>1</v>
          </cell>
          <cell r="AF78">
            <v>1</v>
          </cell>
          <cell r="AG78">
            <v>1</v>
          </cell>
          <cell r="AH78">
            <v>1</v>
          </cell>
          <cell r="AI78">
            <v>1</v>
          </cell>
          <cell r="AJ78">
            <v>1</v>
          </cell>
          <cell r="AK78">
            <v>1</v>
          </cell>
          <cell r="AL78">
            <v>1</v>
          </cell>
          <cell r="AM78">
            <v>1</v>
          </cell>
          <cell r="AN78">
            <v>1</v>
          </cell>
          <cell r="AO78">
            <v>1</v>
          </cell>
          <cell r="AP78">
            <v>1</v>
          </cell>
          <cell r="AQ78">
            <v>1</v>
          </cell>
        </row>
        <row r="79">
          <cell r="G79" t="str">
            <v>PROD5</v>
          </cell>
          <cell r="H79">
            <v>1</v>
          </cell>
          <cell r="I79">
            <v>1</v>
          </cell>
          <cell r="J79">
            <v>1</v>
          </cell>
          <cell r="K79">
            <v>1</v>
          </cell>
          <cell r="L79">
            <v>1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1</v>
          </cell>
          <cell r="S79" t="str">
            <v>PROD5</v>
          </cell>
          <cell r="T79">
            <v>1</v>
          </cell>
          <cell r="U79">
            <v>1</v>
          </cell>
          <cell r="V79">
            <v>1</v>
          </cell>
          <cell r="W79">
            <v>1</v>
          </cell>
          <cell r="X79">
            <v>1</v>
          </cell>
          <cell r="Y79">
            <v>1</v>
          </cell>
          <cell r="Z79">
            <v>1</v>
          </cell>
          <cell r="AA79">
            <v>1</v>
          </cell>
          <cell r="AB79">
            <v>1</v>
          </cell>
          <cell r="AC79">
            <v>1</v>
          </cell>
          <cell r="AD79">
            <v>1</v>
          </cell>
          <cell r="AE79">
            <v>1</v>
          </cell>
          <cell r="AF79">
            <v>1</v>
          </cell>
          <cell r="AG79">
            <v>1</v>
          </cell>
          <cell r="AH79">
            <v>1</v>
          </cell>
          <cell r="AI79">
            <v>1</v>
          </cell>
          <cell r="AJ79">
            <v>1</v>
          </cell>
          <cell r="AK79">
            <v>1</v>
          </cell>
          <cell r="AL79">
            <v>1</v>
          </cell>
          <cell r="AM79">
            <v>1</v>
          </cell>
          <cell r="AN79">
            <v>1</v>
          </cell>
          <cell r="AO79">
            <v>1</v>
          </cell>
          <cell r="AP79">
            <v>1</v>
          </cell>
          <cell r="AQ79">
            <v>1</v>
          </cell>
        </row>
        <row r="80">
          <cell r="G80" t="str">
            <v>NONE</v>
          </cell>
          <cell r="H80">
            <v>1</v>
          </cell>
          <cell r="I80">
            <v>1</v>
          </cell>
          <cell r="J80">
            <v>1</v>
          </cell>
          <cell r="K80">
            <v>1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1</v>
          </cell>
          <cell r="S80" t="str">
            <v>NONE</v>
          </cell>
          <cell r="T80">
            <v>1</v>
          </cell>
          <cell r="U80">
            <v>1</v>
          </cell>
          <cell r="V80">
            <v>1</v>
          </cell>
          <cell r="W80">
            <v>1</v>
          </cell>
          <cell r="X80">
            <v>1</v>
          </cell>
          <cell r="Y80">
            <v>1</v>
          </cell>
          <cell r="Z80">
            <v>1</v>
          </cell>
          <cell r="AA80">
            <v>1</v>
          </cell>
          <cell r="AB80">
            <v>1</v>
          </cell>
          <cell r="AC80">
            <v>1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1</v>
          </cell>
          <cell r="AI80">
            <v>1</v>
          </cell>
          <cell r="AJ80">
            <v>1</v>
          </cell>
          <cell r="AK80">
            <v>1</v>
          </cell>
          <cell r="AL80">
            <v>1</v>
          </cell>
          <cell r="AM80">
            <v>1</v>
          </cell>
          <cell r="AN80">
            <v>1</v>
          </cell>
          <cell r="AO80">
            <v>1</v>
          </cell>
          <cell r="AP80">
            <v>1</v>
          </cell>
          <cell r="AQ80">
            <v>1</v>
          </cell>
        </row>
      </sheetData>
      <sheetData sheetId="23" refreshError="1">
        <row r="6">
          <cell r="B6" t="str">
            <v>KR-R</v>
          </cell>
        </row>
        <row r="7">
          <cell r="B7" t="str">
            <v>BPO-R</v>
          </cell>
        </row>
        <row r="8">
          <cell r="B8" t="str">
            <v>Gain</v>
          </cell>
        </row>
        <row r="9">
          <cell r="B9" t="str">
            <v>CSTS-R</v>
          </cell>
        </row>
        <row r="10">
          <cell r="B10" t="str">
            <v>Exp-R</v>
          </cell>
        </row>
        <row r="11">
          <cell r="B11" t="str">
            <v>Pass-R</v>
          </cell>
        </row>
        <row r="13">
          <cell r="B13" t="str">
            <v>KR-T</v>
          </cell>
        </row>
        <row r="14">
          <cell r="B14" t="str">
            <v>Exp-T</v>
          </cell>
        </row>
        <row r="15">
          <cell r="B15" t="str">
            <v>Transf-T</v>
          </cell>
        </row>
        <row r="16">
          <cell r="B16" t="str">
            <v>Transf-Exp</v>
          </cell>
        </row>
        <row r="17">
          <cell r="B17" t="str">
            <v>Setup-T</v>
          </cell>
        </row>
        <row r="18">
          <cell r="B18" t="str">
            <v>Pass-T</v>
          </cell>
        </row>
        <row r="23">
          <cell r="B23" t="str">
            <v>Z</v>
          </cell>
        </row>
        <row r="24">
          <cell r="B24" t="str">
            <v>CNY</v>
          </cell>
        </row>
        <row r="25">
          <cell r="B25" t="str">
            <v>€</v>
          </cell>
        </row>
        <row r="26">
          <cell r="B26" t="str">
            <v>US$</v>
          </cell>
        </row>
        <row r="27">
          <cell r="B27" t="str">
            <v>£</v>
          </cell>
        </row>
        <row r="28">
          <cell r="B28" t="str">
            <v>TBA1</v>
          </cell>
        </row>
        <row r="29">
          <cell r="B29" t="str">
            <v>TBA1</v>
          </cell>
        </row>
        <row r="33">
          <cell r="B33" t="str">
            <v>Z-US$</v>
          </cell>
        </row>
        <row r="34">
          <cell r="B34" t="str">
            <v>CNY-US$</v>
          </cell>
        </row>
        <row r="35">
          <cell r="B35" t="str">
            <v>US$-US$</v>
          </cell>
        </row>
        <row r="36">
          <cell r="B36" t="str">
            <v>£-US$</v>
          </cell>
        </row>
        <row r="37">
          <cell r="B37" t="str">
            <v>TBA1-US$</v>
          </cell>
        </row>
        <row r="38">
          <cell r="B38" t="str">
            <v>TBA2-US$</v>
          </cell>
        </row>
        <row r="39">
          <cell r="B39" t="str">
            <v>€-US$</v>
          </cell>
        </row>
        <row r="43">
          <cell r="B43" t="str">
            <v>KRIND</v>
          </cell>
        </row>
        <row r="44">
          <cell r="B44" t="str">
            <v>GUIND</v>
          </cell>
        </row>
        <row r="45">
          <cell r="B45" t="str">
            <v>OTHIND</v>
          </cell>
        </row>
        <row r="46">
          <cell r="B46" t="str">
            <v>REVIND</v>
          </cell>
        </row>
        <row r="47">
          <cell r="B47" t="str">
            <v>NONE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ee Attendance"/>
      <sheetName val="Trainee OT"/>
      <sheetName val="Trainee Tardiness"/>
      <sheetName val="Trainer Attendance"/>
      <sheetName val="Trainer Overtime"/>
    </sheetNames>
    <sheetDataSet>
      <sheetData sheetId="0">
        <row r="3">
          <cell r="J3" t="str">
            <v>P</v>
          </cell>
        </row>
        <row r="4">
          <cell r="J4" t="str">
            <v>A</v>
          </cell>
        </row>
        <row r="5">
          <cell r="J5" t="str">
            <v>T</v>
          </cell>
        </row>
        <row r="6">
          <cell r="J6" t="str">
            <v>W</v>
          </cell>
        </row>
        <row r="7">
          <cell r="J7" t="str">
            <v>Ae</v>
          </cell>
        </row>
        <row r="8">
          <cell r="J8" t="str">
            <v>Te</v>
          </cell>
        </row>
        <row r="9">
          <cell r="J9" t="str">
            <v>We</v>
          </cell>
        </row>
        <row r="10">
          <cell r="J10" t="str">
            <v>AT</v>
          </cell>
        </row>
        <row r="11">
          <cell r="J11" t="str">
            <v>GL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R Support"/>
      <sheetName val="Input - US Route Acctg"/>
      <sheetName val="Input - US Collections 2"/>
      <sheetName val="Output - Forecast Summary"/>
      <sheetName val="Output - Forecast Detail"/>
      <sheetName val="Drop_Down_Lists"/>
      <sheetName val="Cost_Rates"/>
      <sheetName val="Input_-_US_AR_Support"/>
      <sheetName val="Input_-_US_Route_Acctg"/>
      <sheetName val="Input_-_US_Collections_2"/>
      <sheetName val="Output_-_Forecast_Summary"/>
      <sheetName val="Output_-_Forecast_Detail"/>
    </sheetNames>
    <sheetDataSet>
      <sheetData sheetId="0" refreshError="1">
        <row r="8">
          <cell r="B8" t="str">
            <v>US</v>
          </cell>
          <cell r="C8" t="str">
            <v>Collections</v>
          </cell>
        </row>
        <row r="9">
          <cell r="B9" t="str">
            <v>Canada</v>
          </cell>
          <cell r="C9" t="str">
            <v>Dispute Mgmt</v>
          </cell>
        </row>
        <row r="10">
          <cell r="B10" t="str">
            <v>GB</v>
          </cell>
          <cell r="C10" t="str">
            <v>Cash App</v>
          </cell>
        </row>
        <row r="11">
          <cell r="B11" t="str">
            <v>France</v>
          </cell>
          <cell r="C11" t="str">
            <v>AR Support</v>
          </cell>
        </row>
        <row r="12">
          <cell r="B12" t="str">
            <v>Benelux</v>
          </cell>
          <cell r="C12" t="str">
            <v>Master Data</v>
          </cell>
        </row>
        <row r="13">
          <cell r="B13" t="str">
            <v>Non-Specific</v>
          </cell>
          <cell r="C13" t="str">
            <v>Route Acctg</v>
          </cell>
        </row>
        <row r="14">
          <cell r="C14" t="str">
            <v>AP</v>
          </cell>
        </row>
        <row r="15">
          <cell r="C15" t="str">
            <v>GL</v>
          </cell>
        </row>
        <row r="16">
          <cell r="C16" t="str">
            <v>Fixed Assets</v>
          </cell>
        </row>
        <row r="17">
          <cell r="C17" t="str">
            <v>DM</v>
          </cell>
        </row>
        <row r="18">
          <cell r="C18" t="str">
            <v>Customer Service</v>
          </cell>
        </row>
        <row r="19">
          <cell r="C19" t="str">
            <v>Credit</v>
          </cell>
        </row>
        <row r="20">
          <cell r="C20" t="str">
            <v>Collections_US_2</v>
          </cell>
        </row>
        <row r="21">
          <cell r="C21" t="str">
            <v>Non-Specific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R Support"/>
      <sheetName val="Input - US Route Acctg"/>
      <sheetName val="Input - US Collections 2"/>
      <sheetName val="Output - Forecast Summary"/>
      <sheetName val="Output - Forecast Detail"/>
      <sheetName val="Drop_Down_Lists"/>
      <sheetName val="Cost_Rates"/>
      <sheetName val="Input_-_US_AR_Support"/>
      <sheetName val="Input_-_US_Route_Acctg"/>
      <sheetName val="Input_-_US_Collections_2"/>
      <sheetName val="Output_-_Forecast_Summary"/>
      <sheetName val="Output_-_Forecast_Detail"/>
    </sheetNames>
    <sheetDataSet>
      <sheetData sheetId="0" refreshError="1">
        <row r="8">
          <cell r="B8" t="str">
            <v>US</v>
          </cell>
          <cell r="C8" t="str">
            <v>Collections</v>
          </cell>
        </row>
        <row r="9">
          <cell r="B9" t="str">
            <v>Canada</v>
          </cell>
          <cell r="C9" t="str">
            <v>Dispute Mgmt</v>
          </cell>
        </row>
        <row r="10">
          <cell r="B10" t="str">
            <v>GB</v>
          </cell>
          <cell r="C10" t="str">
            <v>Cash App</v>
          </cell>
        </row>
        <row r="11">
          <cell r="B11" t="str">
            <v>France</v>
          </cell>
          <cell r="C11" t="str">
            <v>AR Support</v>
          </cell>
        </row>
        <row r="12">
          <cell r="B12" t="str">
            <v>Benelux</v>
          </cell>
          <cell r="C12" t="str">
            <v>Master Data</v>
          </cell>
        </row>
        <row r="13">
          <cell r="B13" t="str">
            <v>Non-Specific</v>
          </cell>
          <cell r="C13" t="str">
            <v>Route Acctg</v>
          </cell>
        </row>
        <row r="14">
          <cell r="C14" t="str">
            <v>AP</v>
          </cell>
        </row>
        <row r="15">
          <cell r="C15" t="str">
            <v>GL</v>
          </cell>
        </row>
        <row r="16">
          <cell r="C16" t="str">
            <v>Fixed Assets</v>
          </cell>
        </row>
        <row r="17">
          <cell r="C17" t="str">
            <v>DM</v>
          </cell>
        </row>
        <row r="18">
          <cell r="C18" t="str">
            <v>Customer Service</v>
          </cell>
        </row>
        <row r="19">
          <cell r="C19" t="str">
            <v>Credit</v>
          </cell>
        </row>
        <row r="20">
          <cell r="C20" t="str">
            <v>Collections_US_2</v>
          </cell>
        </row>
        <row r="21">
          <cell r="C21" t="str">
            <v>Non-Specific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INPUT - Model Structure"/>
      <sheetName val="INPUT - Custom Cost Rates"/>
      <sheetName val="Std grade levels"/>
      <sheetName val="Lookups"/>
      <sheetName val="INPUT - Staffing (Delivery)"/>
      <sheetName val="INPUT - Staffing (Transition)"/>
      <sheetName val="INPUT - FTE-Related Expenses"/>
      <sheetName val="INPUT - Other Expenses"/>
      <sheetName val="INPUT - Capital Expenditures"/>
      <sheetName val="Expenses Calc Template"/>
      <sheetName val="CODEc 6 2 Input Template v18 (2"/>
    </sheetNames>
    <sheetDataSet>
      <sheetData sheetId="0"/>
      <sheetData sheetId="1"/>
      <sheetData sheetId="2"/>
      <sheetData sheetId="3"/>
      <sheetData sheetId="4">
        <row r="8">
          <cell r="P8" t="str">
            <v>Hardware</v>
          </cell>
        </row>
        <row r="9">
          <cell r="P9" t="str">
            <v>Software</v>
          </cell>
        </row>
        <row r="10">
          <cell r="P10" t="str">
            <v>Network</v>
          </cell>
        </row>
        <row r="11">
          <cell r="P11" t="str">
            <v>Lease</v>
          </cell>
        </row>
        <row r="12">
          <cell r="P12" t="str">
            <v>3rd-party</v>
          </cell>
        </row>
        <row r="13">
          <cell r="P13" t="str">
            <v>Travel</v>
          </cell>
        </row>
        <row r="14">
          <cell r="P14" t="str">
            <v>FTE-related</v>
          </cell>
        </row>
        <row r="15">
          <cell r="P15" t="str">
            <v>Passthrough</v>
          </cell>
        </row>
        <row r="16">
          <cell r="P16" t="str">
            <v>Incremental SG&amp;A</v>
          </cell>
        </row>
        <row r="17">
          <cell r="P17" t="str">
            <v>Restructuring</v>
          </cell>
        </row>
        <row r="18">
          <cell r="P18" t="str">
            <v>Other</v>
          </cell>
        </row>
      </sheetData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and ID"/>
      <sheetName val="Headcount Statistics"/>
      <sheetName val="Headcount Level Activities"/>
      <sheetName val="Process Headcount and Cost"/>
      <sheetName val="Key Metrics"/>
      <sheetName val="Systems Inventory"/>
      <sheetName val="Third Party &amp; Vendor Inventory"/>
      <sheetName val="Process Definitions"/>
      <sheetName val="Cost Category Definitions"/>
      <sheetName val="Process and Instructions"/>
      <sheetName val="Output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and ID"/>
      <sheetName val="Headcount Statistics"/>
      <sheetName val="Headcount Level Activities"/>
      <sheetName val="Process Headcount and Cost"/>
      <sheetName val="Key Metrics"/>
      <sheetName val="Systems Inventory"/>
      <sheetName val="Third Party &amp; Vendor Inventory"/>
      <sheetName val="Process Definitions"/>
      <sheetName val="Cost Category Definitions"/>
      <sheetName val="Process and Instructions"/>
      <sheetName val="Output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gend"/>
      <sheetName val="Report"/>
      <sheetName val="Attendance"/>
    </sheetNames>
    <sheetDataSet>
      <sheetData sheetId="0"/>
      <sheetData sheetId="1"/>
      <sheetData sheetId="2">
        <row r="1">
          <cell r="A1" t="str">
            <v>X</v>
          </cell>
        </row>
        <row r="2">
          <cell r="A2" t="str">
            <v>WO</v>
          </cell>
        </row>
        <row r="3">
          <cell r="A3" t="str">
            <v>P</v>
          </cell>
        </row>
        <row r="4">
          <cell r="A4" t="str">
            <v>VL</v>
          </cell>
        </row>
        <row r="6">
          <cell r="A6" t="str">
            <v>AA</v>
          </cell>
        </row>
        <row r="7">
          <cell r="A7">
            <v>1</v>
          </cell>
        </row>
        <row r="8">
          <cell r="A8">
            <v>2</v>
          </cell>
        </row>
        <row r="9">
          <cell r="A9">
            <v>3</v>
          </cell>
        </row>
        <row r="10">
          <cell r="A10">
            <v>0</v>
          </cell>
        </row>
        <row r="11">
          <cell r="A11">
            <v>5</v>
          </cell>
        </row>
        <row r="12">
          <cell r="A12">
            <v>6</v>
          </cell>
        </row>
        <row r="13">
          <cell r="A13">
            <v>7</v>
          </cell>
        </row>
        <row r="14">
          <cell r="A14">
            <v>8</v>
          </cell>
        </row>
        <row r="15">
          <cell r="A15">
            <v>9</v>
          </cell>
        </row>
        <row r="16">
          <cell r="A16">
            <v>10</v>
          </cell>
        </row>
        <row r="17">
          <cell r="A17">
            <v>11</v>
          </cell>
        </row>
        <row r="18">
          <cell r="A18">
            <v>12</v>
          </cell>
        </row>
        <row r="19">
          <cell r="A19">
            <v>13</v>
          </cell>
        </row>
        <row r="20">
          <cell r="A20">
            <v>14</v>
          </cell>
        </row>
        <row r="21">
          <cell r="A21">
            <v>15</v>
          </cell>
        </row>
        <row r="22">
          <cell r="A22">
            <v>16</v>
          </cell>
        </row>
        <row r="23">
          <cell r="A23">
            <v>17</v>
          </cell>
        </row>
        <row r="24">
          <cell r="A24">
            <v>18</v>
          </cell>
        </row>
        <row r="25">
          <cell r="A25">
            <v>19</v>
          </cell>
        </row>
        <row r="26">
          <cell r="A26">
            <v>20</v>
          </cell>
        </row>
        <row r="27">
          <cell r="A27">
            <v>21</v>
          </cell>
        </row>
        <row r="28">
          <cell r="A28">
            <v>22</v>
          </cell>
        </row>
        <row r="29">
          <cell r="A29">
            <v>23</v>
          </cell>
        </row>
        <row r="30">
          <cell r="A30">
            <v>24</v>
          </cell>
        </row>
        <row r="31">
          <cell r="A31">
            <v>25</v>
          </cell>
        </row>
        <row r="32">
          <cell r="A32">
            <v>26</v>
          </cell>
        </row>
        <row r="33">
          <cell r="A33">
            <v>27</v>
          </cell>
        </row>
        <row r="34">
          <cell r="A34">
            <v>28</v>
          </cell>
        </row>
        <row r="35">
          <cell r="A35">
            <v>29</v>
          </cell>
        </row>
        <row r="36">
          <cell r="A36">
            <v>30</v>
          </cell>
        </row>
        <row r="37">
          <cell r="A37">
            <v>31</v>
          </cell>
        </row>
        <row r="38">
          <cell r="A38">
            <v>32</v>
          </cell>
        </row>
        <row r="39">
          <cell r="A39">
            <v>33</v>
          </cell>
        </row>
        <row r="40">
          <cell r="A40">
            <v>34</v>
          </cell>
        </row>
        <row r="41">
          <cell r="A41">
            <v>35</v>
          </cell>
        </row>
        <row r="42">
          <cell r="A42">
            <v>36</v>
          </cell>
        </row>
        <row r="43">
          <cell r="A43">
            <v>37</v>
          </cell>
        </row>
        <row r="44">
          <cell r="A44">
            <v>38</v>
          </cell>
        </row>
        <row r="45">
          <cell r="A45">
            <v>39</v>
          </cell>
        </row>
        <row r="46">
          <cell r="A46">
            <v>40</v>
          </cell>
        </row>
        <row r="47">
          <cell r="A47">
            <v>41</v>
          </cell>
        </row>
        <row r="48">
          <cell r="A48">
            <v>42</v>
          </cell>
        </row>
        <row r="49">
          <cell r="A49">
            <v>43</v>
          </cell>
        </row>
        <row r="50">
          <cell r="A50">
            <v>44</v>
          </cell>
        </row>
        <row r="51">
          <cell r="A51">
            <v>45</v>
          </cell>
        </row>
        <row r="52">
          <cell r="A52">
            <v>46</v>
          </cell>
        </row>
        <row r="53">
          <cell r="A53">
            <v>47</v>
          </cell>
        </row>
        <row r="54">
          <cell r="A54">
            <v>48</v>
          </cell>
        </row>
        <row r="55">
          <cell r="A55">
            <v>49</v>
          </cell>
        </row>
        <row r="56">
          <cell r="A56">
            <v>50</v>
          </cell>
        </row>
        <row r="57">
          <cell r="A57">
            <v>51</v>
          </cell>
        </row>
        <row r="58">
          <cell r="A58">
            <v>52</v>
          </cell>
        </row>
        <row r="59">
          <cell r="A59">
            <v>53</v>
          </cell>
        </row>
        <row r="60">
          <cell r="A60">
            <v>54</v>
          </cell>
        </row>
        <row r="61">
          <cell r="A61">
            <v>55</v>
          </cell>
        </row>
        <row r="62">
          <cell r="A62">
            <v>56</v>
          </cell>
        </row>
        <row r="63">
          <cell r="A63">
            <v>57</v>
          </cell>
        </row>
        <row r="64">
          <cell r="A64">
            <v>58</v>
          </cell>
        </row>
        <row r="65">
          <cell r="A65">
            <v>59</v>
          </cell>
        </row>
        <row r="66">
          <cell r="A66">
            <v>60</v>
          </cell>
        </row>
        <row r="67">
          <cell r="A67">
            <v>61</v>
          </cell>
        </row>
        <row r="68">
          <cell r="A68">
            <v>62</v>
          </cell>
        </row>
        <row r="69">
          <cell r="A69">
            <v>63</v>
          </cell>
        </row>
        <row r="70">
          <cell r="A70">
            <v>64</v>
          </cell>
        </row>
        <row r="71">
          <cell r="A71">
            <v>65</v>
          </cell>
        </row>
        <row r="72">
          <cell r="A72">
            <v>66</v>
          </cell>
        </row>
        <row r="73">
          <cell r="A73">
            <v>67</v>
          </cell>
        </row>
        <row r="74">
          <cell r="A74">
            <v>68</v>
          </cell>
        </row>
        <row r="75">
          <cell r="A75">
            <v>69</v>
          </cell>
        </row>
        <row r="76">
          <cell r="A76">
            <v>70</v>
          </cell>
        </row>
        <row r="77">
          <cell r="A77">
            <v>71</v>
          </cell>
        </row>
        <row r="78">
          <cell r="A78">
            <v>72</v>
          </cell>
        </row>
        <row r="79">
          <cell r="A79">
            <v>73</v>
          </cell>
        </row>
        <row r="80">
          <cell r="A80">
            <v>74</v>
          </cell>
        </row>
        <row r="81">
          <cell r="A81">
            <v>75</v>
          </cell>
        </row>
        <row r="82">
          <cell r="A82">
            <v>76</v>
          </cell>
        </row>
        <row r="83">
          <cell r="A83">
            <v>77</v>
          </cell>
        </row>
        <row r="84">
          <cell r="A84">
            <v>78</v>
          </cell>
        </row>
        <row r="85">
          <cell r="A85">
            <v>79</v>
          </cell>
        </row>
        <row r="86">
          <cell r="A86">
            <v>80</v>
          </cell>
        </row>
        <row r="87">
          <cell r="A87">
            <v>81</v>
          </cell>
        </row>
        <row r="88">
          <cell r="A88">
            <v>82</v>
          </cell>
        </row>
        <row r="89">
          <cell r="A89">
            <v>83</v>
          </cell>
        </row>
        <row r="90">
          <cell r="A90">
            <v>84</v>
          </cell>
        </row>
        <row r="91">
          <cell r="A91">
            <v>85</v>
          </cell>
        </row>
        <row r="92">
          <cell r="A92">
            <v>86</v>
          </cell>
        </row>
        <row r="93">
          <cell r="A93">
            <v>87</v>
          </cell>
        </row>
        <row r="94">
          <cell r="A94">
            <v>88</v>
          </cell>
        </row>
        <row r="95">
          <cell r="A95">
            <v>89</v>
          </cell>
        </row>
        <row r="96">
          <cell r="A96">
            <v>90</v>
          </cell>
        </row>
        <row r="97">
          <cell r="A97">
            <v>91</v>
          </cell>
        </row>
        <row r="98">
          <cell r="A98">
            <v>92</v>
          </cell>
        </row>
        <row r="99">
          <cell r="A99">
            <v>93</v>
          </cell>
        </row>
        <row r="100">
          <cell r="A100">
            <v>94</v>
          </cell>
        </row>
        <row r="101">
          <cell r="A101">
            <v>95</v>
          </cell>
        </row>
        <row r="102">
          <cell r="A102">
            <v>96</v>
          </cell>
        </row>
        <row r="103">
          <cell r="A103">
            <v>97</v>
          </cell>
        </row>
        <row r="104">
          <cell r="A104">
            <v>98</v>
          </cell>
        </row>
        <row r="105">
          <cell r="A105">
            <v>99</v>
          </cell>
        </row>
        <row r="106">
          <cell r="A106">
            <v>100</v>
          </cell>
        </row>
        <row r="107">
          <cell r="A107">
            <v>101</v>
          </cell>
        </row>
        <row r="108">
          <cell r="A108">
            <v>102</v>
          </cell>
        </row>
        <row r="109">
          <cell r="A109">
            <v>103</v>
          </cell>
        </row>
        <row r="110">
          <cell r="A110">
            <v>104</v>
          </cell>
        </row>
        <row r="111">
          <cell r="A111">
            <v>105</v>
          </cell>
        </row>
        <row r="112">
          <cell r="A112">
            <v>106</v>
          </cell>
        </row>
        <row r="113">
          <cell r="A113">
            <v>107</v>
          </cell>
        </row>
        <row r="114">
          <cell r="A114">
            <v>108</v>
          </cell>
        </row>
        <row r="115">
          <cell r="A115">
            <v>109</v>
          </cell>
        </row>
        <row r="116">
          <cell r="A116">
            <v>110</v>
          </cell>
        </row>
        <row r="117">
          <cell r="A117">
            <v>111</v>
          </cell>
        </row>
        <row r="118">
          <cell r="A118">
            <v>112</v>
          </cell>
        </row>
        <row r="119">
          <cell r="A119">
            <v>113</v>
          </cell>
        </row>
        <row r="120">
          <cell r="A120">
            <v>114</v>
          </cell>
        </row>
        <row r="121">
          <cell r="A121">
            <v>115</v>
          </cell>
        </row>
        <row r="122">
          <cell r="A122">
            <v>116</v>
          </cell>
        </row>
        <row r="123">
          <cell r="A123">
            <v>117</v>
          </cell>
        </row>
        <row r="124">
          <cell r="A124">
            <v>118</v>
          </cell>
        </row>
        <row r="125">
          <cell r="A125">
            <v>119</v>
          </cell>
        </row>
        <row r="126">
          <cell r="A126">
            <v>120</v>
          </cell>
        </row>
        <row r="127">
          <cell r="A127">
            <v>121</v>
          </cell>
        </row>
        <row r="128">
          <cell r="A128">
            <v>122</v>
          </cell>
        </row>
        <row r="129">
          <cell r="A129">
            <v>123</v>
          </cell>
        </row>
        <row r="130">
          <cell r="A130">
            <v>124</v>
          </cell>
        </row>
        <row r="131">
          <cell r="A131">
            <v>125</v>
          </cell>
        </row>
        <row r="132">
          <cell r="A132">
            <v>126</v>
          </cell>
        </row>
        <row r="133">
          <cell r="A133">
            <v>127</v>
          </cell>
        </row>
        <row r="134">
          <cell r="A134">
            <v>128</v>
          </cell>
        </row>
        <row r="135">
          <cell r="A135">
            <v>129</v>
          </cell>
        </row>
        <row r="136">
          <cell r="A136">
            <v>130</v>
          </cell>
        </row>
        <row r="137">
          <cell r="A137">
            <v>131</v>
          </cell>
        </row>
        <row r="138">
          <cell r="A138">
            <v>132</v>
          </cell>
        </row>
        <row r="139">
          <cell r="A139">
            <v>133</v>
          </cell>
        </row>
        <row r="140">
          <cell r="A140">
            <v>134</v>
          </cell>
        </row>
        <row r="141">
          <cell r="A141">
            <v>135</v>
          </cell>
        </row>
        <row r="142">
          <cell r="A142">
            <v>136</v>
          </cell>
        </row>
        <row r="143">
          <cell r="A143">
            <v>137</v>
          </cell>
        </row>
        <row r="144">
          <cell r="A144">
            <v>138</v>
          </cell>
        </row>
        <row r="145">
          <cell r="A145">
            <v>139</v>
          </cell>
        </row>
        <row r="146">
          <cell r="A146">
            <v>140</v>
          </cell>
        </row>
        <row r="147">
          <cell r="A147">
            <v>141</v>
          </cell>
        </row>
        <row r="148">
          <cell r="A148">
            <v>142</v>
          </cell>
        </row>
        <row r="149">
          <cell r="A149">
            <v>143</v>
          </cell>
        </row>
        <row r="150">
          <cell r="A150">
            <v>144</v>
          </cell>
        </row>
        <row r="151">
          <cell r="A151">
            <v>145</v>
          </cell>
        </row>
        <row r="152">
          <cell r="A152">
            <v>146</v>
          </cell>
        </row>
        <row r="153">
          <cell r="A153">
            <v>147</v>
          </cell>
        </row>
        <row r="154">
          <cell r="A154">
            <v>148</v>
          </cell>
        </row>
        <row r="155">
          <cell r="A155">
            <v>149</v>
          </cell>
        </row>
        <row r="156">
          <cell r="A156">
            <v>150</v>
          </cell>
        </row>
        <row r="157">
          <cell r="A157">
            <v>151</v>
          </cell>
        </row>
        <row r="158">
          <cell r="A158">
            <v>152</v>
          </cell>
        </row>
        <row r="159">
          <cell r="A159">
            <v>153</v>
          </cell>
        </row>
        <row r="160">
          <cell r="A160">
            <v>154</v>
          </cell>
        </row>
        <row r="161">
          <cell r="A161">
            <v>155</v>
          </cell>
        </row>
        <row r="162">
          <cell r="A162">
            <v>156</v>
          </cell>
        </row>
        <row r="163">
          <cell r="A163">
            <v>157</v>
          </cell>
        </row>
        <row r="164">
          <cell r="A164">
            <v>158</v>
          </cell>
        </row>
        <row r="165">
          <cell r="A165">
            <v>159</v>
          </cell>
        </row>
        <row r="166">
          <cell r="A166">
            <v>160</v>
          </cell>
        </row>
        <row r="167">
          <cell r="A167">
            <v>161</v>
          </cell>
        </row>
        <row r="168">
          <cell r="A168">
            <v>162</v>
          </cell>
        </row>
        <row r="169">
          <cell r="A169">
            <v>163</v>
          </cell>
        </row>
        <row r="170">
          <cell r="A170">
            <v>164</v>
          </cell>
        </row>
        <row r="171">
          <cell r="A171">
            <v>165</v>
          </cell>
        </row>
        <row r="172">
          <cell r="A172">
            <v>166</v>
          </cell>
        </row>
        <row r="173">
          <cell r="A173">
            <v>167</v>
          </cell>
        </row>
        <row r="174">
          <cell r="A174">
            <v>168</v>
          </cell>
        </row>
        <row r="175">
          <cell r="A175">
            <v>169</v>
          </cell>
        </row>
        <row r="176">
          <cell r="A176">
            <v>170</v>
          </cell>
        </row>
        <row r="177">
          <cell r="A177">
            <v>171</v>
          </cell>
        </row>
        <row r="178">
          <cell r="A178">
            <v>172</v>
          </cell>
        </row>
        <row r="179">
          <cell r="A179">
            <v>173</v>
          </cell>
        </row>
        <row r="180">
          <cell r="A180">
            <v>174</v>
          </cell>
        </row>
        <row r="181">
          <cell r="A181">
            <v>175</v>
          </cell>
        </row>
        <row r="182">
          <cell r="A182">
            <v>176</v>
          </cell>
        </row>
        <row r="183">
          <cell r="A183">
            <v>177</v>
          </cell>
        </row>
        <row r="184">
          <cell r="A184">
            <v>178</v>
          </cell>
        </row>
        <row r="185">
          <cell r="A185">
            <v>179</v>
          </cell>
        </row>
        <row r="186">
          <cell r="A186">
            <v>180</v>
          </cell>
        </row>
        <row r="187">
          <cell r="A187">
            <v>181</v>
          </cell>
        </row>
        <row r="188">
          <cell r="A188">
            <v>182</v>
          </cell>
        </row>
        <row r="189">
          <cell r="A189">
            <v>183</v>
          </cell>
        </row>
        <row r="190">
          <cell r="A190">
            <v>184</v>
          </cell>
        </row>
        <row r="191">
          <cell r="A191">
            <v>185</v>
          </cell>
        </row>
        <row r="192">
          <cell r="A192">
            <v>186</v>
          </cell>
        </row>
        <row r="193">
          <cell r="A193">
            <v>187</v>
          </cell>
        </row>
        <row r="194">
          <cell r="A194">
            <v>188</v>
          </cell>
        </row>
        <row r="195">
          <cell r="A195">
            <v>189</v>
          </cell>
        </row>
        <row r="196">
          <cell r="A196">
            <v>190</v>
          </cell>
        </row>
        <row r="197">
          <cell r="A197">
            <v>191</v>
          </cell>
        </row>
        <row r="198">
          <cell r="A198">
            <v>192</v>
          </cell>
        </row>
        <row r="199">
          <cell r="A199">
            <v>193</v>
          </cell>
        </row>
        <row r="200">
          <cell r="A200">
            <v>194</v>
          </cell>
        </row>
        <row r="201">
          <cell r="A201">
            <v>195</v>
          </cell>
        </row>
        <row r="202">
          <cell r="A202">
            <v>196</v>
          </cell>
        </row>
        <row r="203">
          <cell r="A203">
            <v>197</v>
          </cell>
        </row>
        <row r="204">
          <cell r="A204">
            <v>198</v>
          </cell>
        </row>
        <row r="205">
          <cell r="A205">
            <v>199</v>
          </cell>
        </row>
        <row r="206">
          <cell r="A206">
            <v>200</v>
          </cell>
        </row>
        <row r="207">
          <cell r="A207">
            <v>201</v>
          </cell>
        </row>
        <row r="208">
          <cell r="A208">
            <v>202</v>
          </cell>
        </row>
        <row r="209">
          <cell r="A209">
            <v>203</v>
          </cell>
        </row>
        <row r="210">
          <cell r="A210">
            <v>204</v>
          </cell>
        </row>
        <row r="211">
          <cell r="A211">
            <v>205</v>
          </cell>
        </row>
        <row r="212">
          <cell r="A212">
            <v>206</v>
          </cell>
        </row>
        <row r="213">
          <cell r="A213">
            <v>207</v>
          </cell>
        </row>
        <row r="214">
          <cell r="A214">
            <v>208</v>
          </cell>
        </row>
        <row r="215">
          <cell r="A215">
            <v>209</v>
          </cell>
        </row>
        <row r="216">
          <cell r="A216">
            <v>210</v>
          </cell>
        </row>
        <row r="217">
          <cell r="A217">
            <v>211</v>
          </cell>
        </row>
        <row r="218">
          <cell r="A218">
            <v>212</v>
          </cell>
        </row>
        <row r="219">
          <cell r="A219">
            <v>213</v>
          </cell>
        </row>
        <row r="220">
          <cell r="A220">
            <v>214</v>
          </cell>
        </row>
        <row r="221">
          <cell r="A221">
            <v>215</v>
          </cell>
        </row>
        <row r="222">
          <cell r="A222">
            <v>216</v>
          </cell>
        </row>
        <row r="223">
          <cell r="A223">
            <v>217</v>
          </cell>
        </row>
        <row r="224">
          <cell r="A224">
            <v>218</v>
          </cell>
        </row>
        <row r="225">
          <cell r="A225">
            <v>219</v>
          </cell>
        </row>
        <row r="226">
          <cell r="A226">
            <v>220</v>
          </cell>
        </row>
        <row r="227">
          <cell r="A227">
            <v>221</v>
          </cell>
        </row>
        <row r="228">
          <cell r="A228">
            <v>222</v>
          </cell>
        </row>
        <row r="229">
          <cell r="A229">
            <v>223</v>
          </cell>
        </row>
        <row r="230">
          <cell r="A230">
            <v>224</v>
          </cell>
        </row>
        <row r="231">
          <cell r="A231">
            <v>225</v>
          </cell>
        </row>
        <row r="232">
          <cell r="A232">
            <v>226</v>
          </cell>
        </row>
        <row r="233">
          <cell r="A233">
            <v>227</v>
          </cell>
        </row>
        <row r="234">
          <cell r="A234">
            <v>228</v>
          </cell>
        </row>
        <row r="235">
          <cell r="A235">
            <v>229</v>
          </cell>
        </row>
        <row r="236">
          <cell r="A236">
            <v>230</v>
          </cell>
        </row>
        <row r="237">
          <cell r="A237">
            <v>231</v>
          </cell>
        </row>
        <row r="238">
          <cell r="A238">
            <v>232</v>
          </cell>
        </row>
        <row r="239">
          <cell r="A239">
            <v>233</v>
          </cell>
        </row>
        <row r="240">
          <cell r="A240">
            <v>234</v>
          </cell>
        </row>
        <row r="241">
          <cell r="A241">
            <v>235</v>
          </cell>
        </row>
        <row r="242">
          <cell r="A242">
            <v>236</v>
          </cell>
        </row>
        <row r="243">
          <cell r="A243">
            <v>237</v>
          </cell>
        </row>
        <row r="244">
          <cell r="A244">
            <v>238</v>
          </cell>
        </row>
        <row r="245">
          <cell r="A245">
            <v>239</v>
          </cell>
        </row>
        <row r="246">
          <cell r="A246">
            <v>240</v>
          </cell>
        </row>
        <row r="247">
          <cell r="A247">
            <v>241</v>
          </cell>
        </row>
        <row r="248">
          <cell r="A248">
            <v>242</v>
          </cell>
        </row>
        <row r="249">
          <cell r="A249">
            <v>243</v>
          </cell>
        </row>
        <row r="250">
          <cell r="A250">
            <v>244</v>
          </cell>
        </row>
        <row r="251">
          <cell r="A251">
            <v>245</v>
          </cell>
        </row>
        <row r="252">
          <cell r="A252">
            <v>246</v>
          </cell>
        </row>
        <row r="253">
          <cell r="A253">
            <v>247</v>
          </cell>
        </row>
        <row r="254">
          <cell r="A254">
            <v>248</v>
          </cell>
        </row>
        <row r="255">
          <cell r="A255">
            <v>249</v>
          </cell>
        </row>
        <row r="256">
          <cell r="A256">
            <v>250</v>
          </cell>
        </row>
        <row r="257">
          <cell r="A257">
            <v>251</v>
          </cell>
        </row>
        <row r="258">
          <cell r="A258">
            <v>252</v>
          </cell>
        </row>
        <row r="259">
          <cell r="A259">
            <v>253</v>
          </cell>
        </row>
        <row r="260">
          <cell r="A260">
            <v>254</v>
          </cell>
        </row>
        <row r="261">
          <cell r="A261">
            <v>255</v>
          </cell>
        </row>
        <row r="262">
          <cell r="A262">
            <v>256</v>
          </cell>
        </row>
        <row r="263">
          <cell r="A263">
            <v>257</v>
          </cell>
        </row>
        <row r="264">
          <cell r="A264">
            <v>258</v>
          </cell>
        </row>
        <row r="265">
          <cell r="A265">
            <v>259</v>
          </cell>
        </row>
        <row r="266">
          <cell r="A266">
            <v>260</v>
          </cell>
        </row>
        <row r="267">
          <cell r="A267">
            <v>261</v>
          </cell>
        </row>
        <row r="268">
          <cell r="A268">
            <v>262</v>
          </cell>
        </row>
        <row r="269">
          <cell r="A269">
            <v>263</v>
          </cell>
        </row>
        <row r="270">
          <cell r="A270">
            <v>264</v>
          </cell>
        </row>
        <row r="271">
          <cell r="A271">
            <v>265</v>
          </cell>
        </row>
        <row r="272">
          <cell r="A272">
            <v>266</v>
          </cell>
        </row>
        <row r="273">
          <cell r="A273">
            <v>267</v>
          </cell>
        </row>
        <row r="274">
          <cell r="A274">
            <v>268</v>
          </cell>
        </row>
        <row r="275">
          <cell r="A275">
            <v>269</v>
          </cell>
        </row>
        <row r="276">
          <cell r="A276">
            <v>270</v>
          </cell>
        </row>
        <row r="277">
          <cell r="A277">
            <v>271</v>
          </cell>
        </row>
        <row r="278">
          <cell r="A278">
            <v>272</v>
          </cell>
        </row>
        <row r="279">
          <cell r="A279">
            <v>273</v>
          </cell>
        </row>
        <row r="280">
          <cell r="A280">
            <v>274</v>
          </cell>
        </row>
        <row r="281">
          <cell r="A281">
            <v>275</v>
          </cell>
        </row>
        <row r="282">
          <cell r="A282">
            <v>276</v>
          </cell>
        </row>
        <row r="283">
          <cell r="A283">
            <v>277</v>
          </cell>
        </row>
        <row r="284">
          <cell r="A284">
            <v>278</v>
          </cell>
        </row>
        <row r="285">
          <cell r="A285">
            <v>279</v>
          </cell>
        </row>
        <row r="286">
          <cell r="A286">
            <v>280</v>
          </cell>
        </row>
        <row r="287">
          <cell r="A287">
            <v>281</v>
          </cell>
        </row>
        <row r="288">
          <cell r="A288">
            <v>282</v>
          </cell>
        </row>
        <row r="289">
          <cell r="A289">
            <v>283</v>
          </cell>
        </row>
        <row r="290">
          <cell r="A290">
            <v>284</v>
          </cell>
        </row>
        <row r="291">
          <cell r="A291">
            <v>285</v>
          </cell>
        </row>
        <row r="292">
          <cell r="A292">
            <v>286</v>
          </cell>
        </row>
        <row r="293">
          <cell r="A293">
            <v>287</v>
          </cell>
        </row>
        <row r="294">
          <cell r="A294">
            <v>288</v>
          </cell>
        </row>
        <row r="295">
          <cell r="A295">
            <v>289</v>
          </cell>
        </row>
        <row r="296">
          <cell r="A296">
            <v>290</v>
          </cell>
        </row>
        <row r="297">
          <cell r="A297">
            <v>291</v>
          </cell>
        </row>
        <row r="298">
          <cell r="A298">
            <v>292</v>
          </cell>
        </row>
        <row r="299">
          <cell r="A299">
            <v>293</v>
          </cell>
        </row>
        <row r="300">
          <cell r="A300">
            <v>294</v>
          </cell>
        </row>
        <row r="301">
          <cell r="A301">
            <v>295</v>
          </cell>
        </row>
        <row r="302">
          <cell r="A302">
            <v>296</v>
          </cell>
        </row>
        <row r="303">
          <cell r="A303">
            <v>297</v>
          </cell>
        </row>
        <row r="304">
          <cell r="A304">
            <v>298</v>
          </cell>
        </row>
        <row r="305">
          <cell r="A305">
            <v>299</v>
          </cell>
        </row>
        <row r="306">
          <cell r="A306">
            <v>300</v>
          </cell>
        </row>
        <row r="307">
          <cell r="A307">
            <v>301</v>
          </cell>
        </row>
        <row r="308">
          <cell r="A308">
            <v>302</v>
          </cell>
        </row>
        <row r="309">
          <cell r="A309">
            <v>303</v>
          </cell>
        </row>
        <row r="310">
          <cell r="A310">
            <v>304</v>
          </cell>
        </row>
        <row r="311">
          <cell r="A311">
            <v>305</v>
          </cell>
        </row>
        <row r="312">
          <cell r="A312">
            <v>306</v>
          </cell>
        </row>
        <row r="313">
          <cell r="A313">
            <v>307</v>
          </cell>
        </row>
        <row r="314">
          <cell r="A314">
            <v>308</v>
          </cell>
        </row>
        <row r="315">
          <cell r="A315">
            <v>309</v>
          </cell>
        </row>
        <row r="316">
          <cell r="A316">
            <v>310</v>
          </cell>
        </row>
        <row r="317">
          <cell r="A317">
            <v>311</v>
          </cell>
        </row>
        <row r="318">
          <cell r="A318">
            <v>312</v>
          </cell>
        </row>
        <row r="319">
          <cell r="A319">
            <v>313</v>
          </cell>
        </row>
        <row r="320">
          <cell r="A320">
            <v>314</v>
          </cell>
        </row>
        <row r="321">
          <cell r="A321">
            <v>315</v>
          </cell>
        </row>
        <row r="322">
          <cell r="A322">
            <v>316</v>
          </cell>
        </row>
        <row r="323">
          <cell r="A323">
            <v>317</v>
          </cell>
        </row>
        <row r="324">
          <cell r="A324">
            <v>318</v>
          </cell>
        </row>
        <row r="325">
          <cell r="A325">
            <v>319</v>
          </cell>
        </row>
        <row r="326">
          <cell r="A326">
            <v>320</v>
          </cell>
        </row>
        <row r="327">
          <cell r="A327">
            <v>321</v>
          </cell>
        </row>
        <row r="328">
          <cell r="A328">
            <v>322</v>
          </cell>
        </row>
        <row r="329">
          <cell r="A329">
            <v>323</v>
          </cell>
        </row>
        <row r="330">
          <cell r="A330">
            <v>324</v>
          </cell>
        </row>
        <row r="331">
          <cell r="A331">
            <v>325</v>
          </cell>
        </row>
        <row r="332">
          <cell r="A332">
            <v>326</v>
          </cell>
        </row>
        <row r="333">
          <cell r="A333">
            <v>327</v>
          </cell>
        </row>
        <row r="334">
          <cell r="A334">
            <v>328</v>
          </cell>
        </row>
        <row r="335">
          <cell r="A335">
            <v>329</v>
          </cell>
        </row>
        <row r="336">
          <cell r="A336">
            <v>330</v>
          </cell>
        </row>
        <row r="337">
          <cell r="A337">
            <v>331</v>
          </cell>
        </row>
        <row r="338">
          <cell r="A338">
            <v>332</v>
          </cell>
        </row>
        <row r="339">
          <cell r="A339">
            <v>333</v>
          </cell>
        </row>
        <row r="340">
          <cell r="A340">
            <v>334</v>
          </cell>
        </row>
        <row r="341">
          <cell r="A341">
            <v>335</v>
          </cell>
        </row>
        <row r="342">
          <cell r="A342">
            <v>336</v>
          </cell>
        </row>
        <row r="343">
          <cell r="A343">
            <v>337</v>
          </cell>
        </row>
        <row r="344">
          <cell r="A344">
            <v>338</v>
          </cell>
        </row>
        <row r="345">
          <cell r="A345">
            <v>339</v>
          </cell>
        </row>
        <row r="346">
          <cell r="A346">
            <v>340</v>
          </cell>
        </row>
        <row r="347">
          <cell r="A347">
            <v>341</v>
          </cell>
        </row>
        <row r="348">
          <cell r="A348">
            <v>342</v>
          </cell>
        </row>
        <row r="349">
          <cell r="A349">
            <v>343</v>
          </cell>
        </row>
        <row r="350">
          <cell r="A350">
            <v>344</v>
          </cell>
        </row>
        <row r="351">
          <cell r="A351">
            <v>345</v>
          </cell>
        </row>
        <row r="352">
          <cell r="A352">
            <v>346</v>
          </cell>
        </row>
        <row r="353">
          <cell r="A353">
            <v>347</v>
          </cell>
        </row>
        <row r="354">
          <cell r="A354">
            <v>348</v>
          </cell>
        </row>
        <row r="355">
          <cell r="A355">
            <v>349</v>
          </cell>
        </row>
        <row r="356">
          <cell r="A356">
            <v>350</v>
          </cell>
        </row>
        <row r="357">
          <cell r="A357">
            <v>351</v>
          </cell>
        </row>
        <row r="358">
          <cell r="A358">
            <v>352</v>
          </cell>
        </row>
        <row r="359">
          <cell r="A359">
            <v>353</v>
          </cell>
        </row>
        <row r="360">
          <cell r="A360">
            <v>354</v>
          </cell>
        </row>
        <row r="361">
          <cell r="A361">
            <v>355</v>
          </cell>
        </row>
        <row r="362">
          <cell r="A362">
            <v>356</v>
          </cell>
        </row>
        <row r="363">
          <cell r="A363">
            <v>357</v>
          </cell>
        </row>
        <row r="364">
          <cell r="A364">
            <v>358</v>
          </cell>
        </row>
        <row r="365">
          <cell r="A365">
            <v>359</v>
          </cell>
        </row>
        <row r="366">
          <cell r="A366">
            <v>360</v>
          </cell>
        </row>
        <row r="367">
          <cell r="A367">
            <v>361</v>
          </cell>
        </row>
        <row r="368">
          <cell r="A368">
            <v>362</v>
          </cell>
        </row>
        <row r="369">
          <cell r="A369">
            <v>363</v>
          </cell>
        </row>
        <row r="370">
          <cell r="A370">
            <v>364</v>
          </cell>
        </row>
        <row r="371">
          <cell r="A371">
            <v>365</v>
          </cell>
        </row>
        <row r="372">
          <cell r="A372">
            <v>366</v>
          </cell>
        </row>
        <row r="373">
          <cell r="A373">
            <v>367</v>
          </cell>
        </row>
        <row r="374">
          <cell r="A374">
            <v>368</v>
          </cell>
        </row>
        <row r="375">
          <cell r="A375">
            <v>369</v>
          </cell>
        </row>
        <row r="376">
          <cell r="A376">
            <v>370</v>
          </cell>
        </row>
        <row r="377">
          <cell r="A377">
            <v>371</v>
          </cell>
        </row>
        <row r="378">
          <cell r="A378">
            <v>372</v>
          </cell>
        </row>
        <row r="379">
          <cell r="A379">
            <v>373</v>
          </cell>
        </row>
        <row r="380">
          <cell r="A380">
            <v>374</v>
          </cell>
        </row>
        <row r="381">
          <cell r="A381">
            <v>375</v>
          </cell>
        </row>
        <row r="382">
          <cell r="A382">
            <v>376</v>
          </cell>
        </row>
        <row r="383">
          <cell r="A383">
            <v>377</v>
          </cell>
        </row>
        <row r="384">
          <cell r="A384">
            <v>378</v>
          </cell>
        </row>
        <row r="385">
          <cell r="A385">
            <v>379</v>
          </cell>
        </row>
        <row r="386">
          <cell r="A386">
            <v>380</v>
          </cell>
        </row>
        <row r="387">
          <cell r="A387">
            <v>381</v>
          </cell>
        </row>
        <row r="388">
          <cell r="A388">
            <v>382</v>
          </cell>
        </row>
        <row r="389">
          <cell r="A389">
            <v>383</v>
          </cell>
        </row>
        <row r="390">
          <cell r="A390">
            <v>384</v>
          </cell>
        </row>
        <row r="391">
          <cell r="A391">
            <v>385</v>
          </cell>
        </row>
        <row r="392">
          <cell r="A392">
            <v>386</v>
          </cell>
        </row>
        <row r="393">
          <cell r="A393">
            <v>387</v>
          </cell>
        </row>
        <row r="394">
          <cell r="A394">
            <v>388</v>
          </cell>
        </row>
        <row r="395">
          <cell r="A395">
            <v>389</v>
          </cell>
        </row>
        <row r="396">
          <cell r="A396">
            <v>390</v>
          </cell>
        </row>
        <row r="397">
          <cell r="A397">
            <v>391</v>
          </cell>
        </row>
        <row r="398">
          <cell r="A398">
            <v>392</v>
          </cell>
        </row>
        <row r="399">
          <cell r="A399">
            <v>393</v>
          </cell>
        </row>
        <row r="400">
          <cell r="A400">
            <v>394</v>
          </cell>
        </row>
        <row r="401">
          <cell r="A401">
            <v>395</v>
          </cell>
        </row>
        <row r="402">
          <cell r="A402">
            <v>396</v>
          </cell>
        </row>
        <row r="403">
          <cell r="A403">
            <v>397</v>
          </cell>
        </row>
        <row r="404">
          <cell r="A404">
            <v>398</v>
          </cell>
        </row>
        <row r="405">
          <cell r="A405">
            <v>399</v>
          </cell>
        </row>
        <row r="406">
          <cell r="A406">
            <v>400</v>
          </cell>
        </row>
        <row r="407">
          <cell r="A407">
            <v>401</v>
          </cell>
        </row>
        <row r="408">
          <cell r="A408">
            <v>402</v>
          </cell>
        </row>
        <row r="409">
          <cell r="A409">
            <v>403</v>
          </cell>
        </row>
        <row r="410">
          <cell r="A410">
            <v>404</v>
          </cell>
        </row>
        <row r="411">
          <cell r="A411">
            <v>405</v>
          </cell>
        </row>
        <row r="412">
          <cell r="A412">
            <v>406</v>
          </cell>
        </row>
        <row r="413">
          <cell r="A413">
            <v>407</v>
          </cell>
        </row>
        <row r="414">
          <cell r="A414">
            <v>408</v>
          </cell>
        </row>
        <row r="415">
          <cell r="A415">
            <v>409</v>
          </cell>
        </row>
        <row r="416">
          <cell r="A416">
            <v>410</v>
          </cell>
        </row>
        <row r="417">
          <cell r="A417">
            <v>411</v>
          </cell>
        </row>
        <row r="418">
          <cell r="A418">
            <v>412</v>
          </cell>
        </row>
        <row r="419">
          <cell r="A419">
            <v>413</v>
          </cell>
        </row>
        <row r="420">
          <cell r="A420">
            <v>414</v>
          </cell>
        </row>
        <row r="421">
          <cell r="A421">
            <v>415</v>
          </cell>
        </row>
        <row r="422">
          <cell r="A422">
            <v>416</v>
          </cell>
        </row>
        <row r="423">
          <cell r="A423">
            <v>417</v>
          </cell>
        </row>
        <row r="424">
          <cell r="A424">
            <v>418</v>
          </cell>
        </row>
        <row r="425">
          <cell r="A425">
            <v>419</v>
          </cell>
        </row>
        <row r="426">
          <cell r="A426">
            <v>420</v>
          </cell>
        </row>
        <row r="427">
          <cell r="A427">
            <v>421</v>
          </cell>
        </row>
        <row r="428">
          <cell r="A428">
            <v>422</v>
          </cell>
        </row>
        <row r="429">
          <cell r="A429">
            <v>423</v>
          </cell>
        </row>
        <row r="430">
          <cell r="A430">
            <v>424</v>
          </cell>
        </row>
        <row r="431">
          <cell r="A431">
            <v>425</v>
          </cell>
        </row>
        <row r="432">
          <cell r="A432">
            <v>426</v>
          </cell>
        </row>
        <row r="433">
          <cell r="A433">
            <v>427</v>
          </cell>
        </row>
        <row r="434">
          <cell r="A434">
            <v>428</v>
          </cell>
        </row>
        <row r="435">
          <cell r="A435">
            <v>429</v>
          </cell>
        </row>
        <row r="436">
          <cell r="A436">
            <v>430</v>
          </cell>
        </row>
        <row r="437">
          <cell r="A437">
            <v>431</v>
          </cell>
        </row>
        <row r="438">
          <cell r="A438">
            <v>432</v>
          </cell>
        </row>
        <row r="439">
          <cell r="A439">
            <v>433</v>
          </cell>
        </row>
        <row r="440">
          <cell r="A440">
            <v>434</v>
          </cell>
        </row>
        <row r="441">
          <cell r="A441">
            <v>435</v>
          </cell>
        </row>
        <row r="442">
          <cell r="A442">
            <v>436</v>
          </cell>
        </row>
        <row r="443">
          <cell r="A443">
            <v>437</v>
          </cell>
        </row>
        <row r="444">
          <cell r="A444">
            <v>438</v>
          </cell>
        </row>
        <row r="445">
          <cell r="A445">
            <v>439</v>
          </cell>
        </row>
        <row r="446">
          <cell r="A446">
            <v>440</v>
          </cell>
        </row>
        <row r="447">
          <cell r="A447">
            <v>441</v>
          </cell>
        </row>
        <row r="448">
          <cell r="A448">
            <v>442</v>
          </cell>
        </row>
        <row r="449">
          <cell r="A449">
            <v>443</v>
          </cell>
        </row>
        <row r="450">
          <cell r="A450">
            <v>444</v>
          </cell>
        </row>
        <row r="451">
          <cell r="A451">
            <v>445</v>
          </cell>
        </row>
        <row r="452">
          <cell r="A452">
            <v>446</v>
          </cell>
        </row>
        <row r="453">
          <cell r="A453">
            <v>447</v>
          </cell>
        </row>
        <row r="454">
          <cell r="A454">
            <v>448</v>
          </cell>
        </row>
        <row r="455">
          <cell r="A455">
            <v>449</v>
          </cell>
        </row>
        <row r="456">
          <cell r="A456">
            <v>450</v>
          </cell>
        </row>
        <row r="457">
          <cell r="A457">
            <v>451</v>
          </cell>
        </row>
        <row r="458">
          <cell r="A458">
            <v>452</v>
          </cell>
        </row>
        <row r="459">
          <cell r="A459">
            <v>453</v>
          </cell>
        </row>
        <row r="460">
          <cell r="A460">
            <v>454</v>
          </cell>
        </row>
        <row r="461">
          <cell r="A461">
            <v>455</v>
          </cell>
        </row>
        <row r="462">
          <cell r="A462">
            <v>456</v>
          </cell>
        </row>
        <row r="463">
          <cell r="A463">
            <v>457</v>
          </cell>
        </row>
        <row r="464">
          <cell r="A464">
            <v>458</v>
          </cell>
        </row>
        <row r="465">
          <cell r="A465">
            <v>459</v>
          </cell>
        </row>
        <row r="466">
          <cell r="A466">
            <v>460</v>
          </cell>
        </row>
        <row r="467">
          <cell r="A467">
            <v>461</v>
          </cell>
        </row>
        <row r="468">
          <cell r="A468">
            <v>462</v>
          </cell>
        </row>
        <row r="469">
          <cell r="A469">
            <v>463</v>
          </cell>
        </row>
        <row r="470">
          <cell r="A470">
            <v>464</v>
          </cell>
        </row>
        <row r="471">
          <cell r="A471">
            <v>465</v>
          </cell>
        </row>
        <row r="472">
          <cell r="A472">
            <v>466</v>
          </cell>
        </row>
        <row r="473">
          <cell r="A473">
            <v>467</v>
          </cell>
        </row>
        <row r="474">
          <cell r="A474">
            <v>468</v>
          </cell>
        </row>
        <row r="475">
          <cell r="A475">
            <v>469</v>
          </cell>
        </row>
        <row r="476">
          <cell r="A476">
            <v>470</v>
          </cell>
        </row>
        <row r="477">
          <cell r="A477">
            <v>471</v>
          </cell>
        </row>
        <row r="478">
          <cell r="A478">
            <v>472</v>
          </cell>
        </row>
        <row r="479">
          <cell r="A479">
            <v>473</v>
          </cell>
        </row>
        <row r="480">
          <cell r="A480">
            <v>474</v>
          </cell>
        </row>
        <row r="481">
          <cell r="A481">
            <v>475</v>
          </cell>
        </row>
        <row r="482">
          <cell r="A482">
            <v>476</v>
          </cell>
        </row>
        <row r="483">
          <cell r="A483">
            <v>477</v>
          </cell>
        </row>
        <row r="484">
          <cell r="A484">
            <v>478</v>
          </cell>
        </row>
        <row r="485">
          <cell r="A485">
            <v>479</v>
          </cell>
        </row>
        <row r="486">
          <cell r="A486">
            <v>480</v>
          </cell>
        </row>
        <row r="487">
          <cell r="A487">
            <v>481</v>
          </cell>
        </row>
        <row r="488">
          <cell r="A488">
            <v>482</v>
          </cell>
        </row>
        <row r="489">
          <cell r="A489">
            <v>483</v>
          </cell>
        </row>
        <row r="490">
          <cell r="A490">
            <v>484</v>
          </cell>
        </row>
        <row r="491">
          <cell r="A491">
            <v>485</v>
          </cell>
        </row>
        <row r="492">
          <cell r="A492">
            <v>486</v>
          </cell>
        </row>
        <row r="493">
          <cell r="A493">
            <v>487</v>
          </cell>
        </row>
        <row r="494">
          <cell r="A494">
            <v>488</v>
          </cell>
        </row>
        <row r="495">
          <cell r="A495">
            <v>489</v>
          </cell>
        </row>
        <row r="496">
          <cell r="A496">
            <v>490</v>
          </cell>
        </row>
        <row r="497">
          <cell r="A497">
            <v>491</v>
          </cell>
        </row>
        <row r="498">
          <cell r="A498">
            <v>492</v>
          </cell>
        </row>
        <row r="499">
          <cell r="A499">
            <v>493</v>
          </cell>
        </row>
        <row r="500">
          <cell r="A500">
            <v>494</v>
          </cell>
        </row>
        <row r="501">
          <cell r="A501">
            <v>495</v>
          </cell>
        </row>
        <row r="502">
          <cell r="A502">
            <v>496</v>
          </cell>
        </row>
        <row r="503">
          <cell r="A503">
            <v>497</v>
          </cell>
        </row>
        <row r="504">
          <cell r="A504">
            <v>498</v>
          </cell>
        </row>
        <row r="505">
          <cell r="A505">
            <v>499</v>
          </cell>
        </row>
        <row r="506">
          <cell r="A506">
            <v>500</v>
          </cell>
        </row>
        <row r="507">
          <cell r="A507">
            <v>501</v>
          </cell>
        </row>
        <row r="508">
          <cell r="A508">
            <v>502</v>
          </cell>
        </row>
        <row r="509">
          <cell r="A509">
            <v>503</v>
          </cell>
        </row>
        <row r="510">
          <cell r="A510">
            <v>504</v>
          </cell>
        </row>
        <row r="511">
          <cell r="A511">
            <v>505</v>
          </cell>
        </row>
        <row r="512">
          <cell r="A512">
            <v>506</v>
          </cell>
        </row>
        <row r="513">
          <cell r="A513">
            <v>507</v>
          </cell>
        </row>
        <row r="514">
          <cell r="A514">
            <v>508</v>
          </cell>
        </row>
        <row r="515">
          <cell r="A515">
            <v>509</v>
          </cell>
        </row>
        <row r="516">
          <cell r="A516">
            <v>510</v>
          </cell>
        </row>
        <row r="517">
          <cell r="A517">
            <v>511</v>
          </cell>
        </row>
        <row r="518">
          <cell r="A518">
            <v>512</v>
          </cell>
        </row>
        <row r="519">
          <cell r="A519">
            <v>513</v>
          </cell>
        </row>
        <row r="520">
          <cell r="A520">
            <v>514</v>
          </cell>
        </row>
        <row r="521">
          <cell r="A521">
            <v>515</v>
          </cell>
        </row>
        <row r="522">
          <cell r="A522">
            <v>516</v>
          </cell>
        </row>
        <row r="523">
          <cell r="A523">
            <v>517</v>
          </cell>
        </row>
        <row r="524">
          <cell r="A524">
            <v>518</v>
          </cell>
        </row>
        <row r="525">
          <cell r="A525">
            <v>519</v>
          </cell>
        </row>
        <row r="526">
          <cell r="A526">
            <v>520</v>
          </cell>
        </row>
        <row r="527">
          <cell r="A527">
            <v>521</v>
          </cell>
        </row>
        <row r="528">
          <cell r="A528">
            <v>522</v>
          </cell>
        </row>
        <row r="529">
          <cell r="A529">
            <v>523</v>
          </cell>
        </row>
        <row r="530">
          <cell r="A530">
            <v>524</v>
          </cell>
        </row>
        <row r="531">
          <cell r="A531">
            <v>525</v>
          </cell>
        </row>
        <row r="532">
          <cell r="A532">
            <v>526</v>
          </cell>
        </row>
        <row r="533">
          <cell r="A533">
            <v>527</v>
          </cell>
        </row>
        <row r="534">
          <cell r="A534">
            <v>528</v>
          </cell>
        </row>
        <row r="535">
          <cell r="A535">
            <v>529</v>
          </cell>
        </row>
        <row r="536">
          <cell r="A536">
            <v>530</v>
          </cell>
        </row>
        <row r="537">
          <cell r="A537">
            <v>531</v>
          </cell>
        </row>
        <row r="538">
          <cell r="A538">
            <v>532</v>
          </cell>
        </row>
        <row r="539">
          <cell r="A539">
            <v>533</v>
          </cell>
        </row>
        <row r="540">
          <cell r="A540">
            <v>534</v>
          </cell>
        </row>
        <row r="541">
          <cell r="A541">
            <v>535</v>
          </cell>
        </row>
        <row r="542">
          <cell r="A542">
            <v>536</v>
          </cell>
        </row>
        <row r="543">
          <cell r="A543">
            <v>537</v>
          </cell>
        </row>
        <row r="544">
          <cell r="A544">
            <v>538</v>
          </cell>
        </row>
        <row r="545">
          <cell r="A545">
            <v>539</v>
          </cell>
        </row>
        <row r="546">
          <cell r="A546">
            <v>540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Change Log"/>
      <sheetName val="Scratch Sheet"/>
      <sheetName val="INPUT - Global Variables"/>
      <sheetName val="CALCULATION - List Lookup"/>
      <sheetName val="--------- DEAL REVIEW --------&gt;"/>
      <sheetName val="All Towers Internal View"/>
      <sheetName val="Review Template Instructions"/>
      <sheetName val="Service Lines"/>
      <sheetName val="Summary - P&amp;L"/>
      <sheetName val="Summary - Cashflows &amp; KPIs"/>
      <sheetName val="Notes"/>
      <sheetName val="----------- OUTPUTS ----------&gt;"/>
      <sheetName val="OUTPUT - Review Financials"/>
      <sheetName val="OUTPUT - Review Scenarios"/>
      <sheetName val="OUTPUT - Termination Schedule"/>
      <sheetName val="OUTPUT - Investment Analysis"/>
      <sheetName val="OUTPUT- Consolidated Financials"/>
      <sheetName val="OUTPUT - Individual P&amp;L"/>
      <sheetName val="OUTPUT - Inflationary View"/>
      <sheetName val="OUTPUT - Service Revenue"/>
      <sheetName val="OUTPUT - Direct Expenses"/>
      <sheetName val="OUTPUT - Contribution"/>
      <sheetName val="OUTPUT - Contribution %"/>
      <sheetName val="OUTPUT - SG&amp;A"/>
      <sheetName val="OUTPUT - GOP"/>
      <sheetName val="OUTPUT - GOP %"/>
      <sheetName val="OUTPUT - Staffing Plan"/>
      <sheetName val="----------- INPUTS -----------&gt;"/>
      <sheetName val="INPUT - Pricing Options"/>
      <sheetName val="INPUT - Manual Pricing"/>
      <sheetName val="INPUT - Standard Compensation"/>
      <sheetName val="INPUT - Staffing Plan"/>
      <sheetName val="INPUT - FTE-Related Expenses"/>
      <sheetName val="INPUT - Other Expenses"/>
      <sheetName val="INPUT - Capital Expenditures"/>
      <sheetName val="Lookups"/>
    </sheetNames>
    <sheetDataSet>
      <sheetData sheetId="0"/>
      <sheetData sheetId="1"/>
      <sheetData sheetId="2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Pricing Parametres"/>
      <sheetName val="INPUT Rates"/>
      <sheetName val="INPUT Grade Mix"/>
      <sheetName val="INPUT Language Requirements"/>
      <sheetName val="INPUT Base Data"/>
      <sheetName val="INPUT Transition Staffing"/>
      <sheetName val="INPUT Transition Plan"/>
      <sheetName val="INPUT Efficiency"/>
      <sheetName val="INPUT TXN Matrix"/>
      <sheetName val="INPUT Manual FTE"/>
      <sheetName val="INPUT Non FTE costs"/>
      <sheetName val="WORKINGS_Scanning Price"/>
      <sheetName val="Defined 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4">
          <cell r="E4" t="str">
            <v>Stnd</v>
          </cell>
          <cell r="H4" t="str">
            <v>Run Delivery</v>
          </cell>
          <cell r="I4" t="str">
            <v>India</v>
          </cell>
          <cell r="J4" t="str">
            <v>VP</v>
          </cell>
          <cell r="K4" t="str">
            <v>Fixed</v>
          </cell>
        </row>
        <row r="5">
          <cell r="E5" t="str">
            <v>Non-Stnd L1</v>
          </cell>
          <cell r="H5" t="str">
            <v>Run Management</v>
          </cell>
          <cell r="I5" t="str">
            <v>Guatemala</v>
          </cell>
          <cell r="J5" t="str">
            <v>O10</v>
          </cell>
          <cell r="K5" t="str">
            <v>Variable</v>
          </cell>
        </row>
        <row r="6">
          <cell r="E6" t="str">
            <v>Non-Stnd L2</v>
          </cell>
          <cell r="H6" t="str">
            <v>Command Center</v>
          </cell>
          <cell r="I6" t="str">
            <v>Brazil</v>
          </cell>
          <cell r="J6" t="str">
            <v>O9</v>
          </cell>
        </row>
        <row r="7">
          <cell r="E7" t="str">
            <v>Non-Stnd L3</v>
          </cell>
          <cell r="H7" t="str">
            <v>PMO</v>
          </cell>
          <cell r="I7" t="str">
            <v>Chile</v>
          </cell>
          <cell r="J7" t="str">
            <v>O8</v>
          </cell>
        </row>
        <row r="8">
          <cell r="E8" t="str">
            <v>Non-Stnd L4</v>
          </cell>
          <cell r="H8" t="str">
            <v>Transition Team</v>
          </cell>
          <cell r="I8" t="str">
            <v>Morocco</v>
          </cell>
          <cell r="J8" t="str">
            <v>O7</v>
          </cell>
        </row>
        <row r="9">
          <cell r="H9" t="str">
            <v>Tools and Technology</v>
          </cell>
          <cell r="I9" t="str">
            <v>Poland</v>
          </cell>
          <cell r="J9" t="str">
            <v>O6</v>
          </cell>
        </row>
        <row r="10">
          <cell r="I10" t="str">
            <v>China</v>
          </cell>
          <cell r="J10" t="str">
            <v>O5</v>
          </cell>
        </row>
        <row r="11">
          <cell r="I11" t="str">
            <v>UK</v>
          </cell>
          <cell r="J11" t="str">
            <v>O4</v>
          </cell>
        </row>
        <row r="12">
          <cell r="I12" t="str">
            <v>IT SW HW</v>
          </cell>
          <cell r="J12" t="str">
            <v>O3</v>
          </cell>
        </row>
        <row r="13">
          <cell r="I13" t="str">
            <v>Recruitment</v>
          </cell>
          <cell r="J13" t="str">
            <v>O2</v>
          </cell>
        </row>
        <row r="14">
          <cell r="I14" t="str">
            <v>Travel</v>
          </cell>
          <cell r="J14" t="str">
            <v>O1</v>
          </cell>
        </row>
        <row r="15">
          <cell r="I15" t="str">
            <v>Xerox</v>
          </cell>
          <cell r="J15" t="str">
            <v>C4</v>
          </cell>
        </row>
        <row r="16">
          <cell r="I16" t="str">
            <v>IT Effort</v>
          </cell>
        </row>
        <row r="17">
          <cell r="I17" t="str">
            <v>US</v>
          </cell>
        </row>
        <row r="18">
          <cell r="I18" t="str">
            <v>UK P&amp;C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Baseline costs"/>
      <sheetName val="Retained costs"/>
      <sheetName val="Client one off costs"/>
      <sheetName val="Capgemini charges"/>
      <sheetName val="Client CM &amp; Transition"/>
      <sheetName val="Business case detail"/>
      <sheetName val="Transformation Costs"/>
      <sheetName val="Calculation Gain --&gt;Sourcing"/>
      <sheetName val="Dynamic"/>
      <sheetName val="Client View - Business Case"/>
      <sheetName val="---&gt; Base Data"/>
      <sheetName val="Savings Profile"/>
      <sheetName val="---&gt; not relevant"/>
      <sheetName val="not use_BC Summary_Conservative"/>
      <sheetName val="not use_BC Summary_Maximum"/>
      <sheetName val="not use_Michelin View"/>
      <sheetName val="INPUT - Global Variables"/>
    </sheetNames>
    <sheetDataSet>
      <sheetData sheetId="0" refreshError="1">
        <row r="1">
          <cell r="C1" t="str">
            <v>BPO - Client Business Case</v>
          </cell>
        </row>
        <row r="28">
          <cell r="C28" t="str">
            <v>€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Voldriver"/>
      <sheetName val="Vol by ctry"/>
      <sheetName val="Baseline FTE"/>
      <sheetName val="Baseline Cost"/>
      <sheetName val="AP"/>
      <sheetName val="TE"/>
      <sheetName val="AR"/>
      <sheetName val="ICO"/>
      <sheetName val="FA"/>
      <sheetName val="Inflation"/>
      <sheetName val="Issues Assumptions"/>
      <sheetName val="Recruitment"/>
      <sheetName val="Transition Analysis"/>
      <sheetName val="Exchange Rates"/>
      <sheetName val="Travel assumptions"/>
      <sheetName val="Capricorn Sub-process"/>
      <sheetName val="Capricorn"/>
      <sheetName val="Capricorn wave2"/>
      <sheetName val="Wave 2 charge"/>
      <sheetName val="Wave 2 FC working"/>
      <sheetName val="Summary IT"/>
      <sheetName val="Applications"/>
      <sheetName val="Websphere"/>
      <sheetName val="LAN"/>
      <sheetName val="Connectivity"/>
      <sheetName val="Summary"/>
      <sheetName val="One off"/>
      <sheetName val="Detailed Base"/>
      <sheetName val="Sheet1"/>
      <sheetName val="Adj Detailed Base"/>
      <sheetName val="ARCs RRCs"/>
      <sheetName val="Supp Investments"/>
      <sheetName val="Termination Fees"/>
      <sheetName val="Term Fees Cal"/>
      <sheetName val="CVP"/>
      <sheetName val="Analysis"/>
      <sheetName val="Retained Cost"/>
      <sheetName val="Rev Profile"/>
      <sheetName val="Operational Variance"/>
      <sheetName val="Greek Costs"/>
      <sheetName val="Weighted RA"/>
      <sheetName val="Client View"/>
      <sheetName val="Blank sheet 5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Lists"/>
    </sheetNames>
    <sheetDataSet>
      <sheetData sheetId="0" refreshError="1"/>
      <sheetData sheetId="1" refreshError="1"/>
      <sheetData sheetId="2" refreshError="1">
        <row r="14">
          <cell r="B14" t="str">
            <v>US$</v>
          </cell>
        </row>
        <row r="15">
          <cell r="B15" t="str">
            <v>GBP</v>
          </cell>
        </row>
        <row r="16">
          <cell r="B16" t="str">
            <v>JPY</v>
          </cell>
        </row>
        <row r="17">
          <cell r="B17" t="str">
            <v>PLN</v>
          </cell>
        </row>
        <row r="18">
          <cell r="B18" t="str">
            <v>INR</v>
          </cell>
        </row>
        <row r="19">
          <cell r="B19" t="str">
            <v>ZZZ</v>
          </cell>
        </row>
        <row r="20">
          <cell r="B20" t="str">
            <v>ZZZ</v>
          </cell>
        </row>
        <row r="21">
          <cell r="B21" t="str">
            <v>ZZZ</v>
          </cell>
        </row>
        <row r="22">
          <cell r="B22" t="str">
            <v>ZZZ</v>
          </cell>
        </row>
        <row r="23">
          <cell r="B23" t="str">
            <v>ZZZ</v>
          </cell>
        </row>
        <row r="24">
          <cell r="B24" t="str">
            <v>ZZZ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Voldriver"/>
      <sheetName val="Vol by ctry"/>
      <sheetName val="Baseline FTE"/>
      <sheetName val="Baseline Cost"/>
      <sheetName val="AP"/>
      <sheetName val="TE"/>
      <sheetName val="AR"/>
      <sheetName val="ICO"/>
      <sheetName val="FA"/>
      <sheetName val="Inflation"/>
      <sheetName val="Issues Assumptions"/>
      <sheetName val="Recruitment"/>
      <sheetName val="Transition Analysis"/>
      <sheetName val="Exchange Rates"/>
      <sheetName val="Travel assumptions"/>
      <sheetName val="Capricorn Sub-process"/>
      <sheetName val="Capricorn"/>
      <sheetName val="Capricorn wave2"/>
      <sheetName val="Wave 2 charge"/>
      <sheetName val="Wave 2 FC working"/>
      <sheetName val="Summary IT"/>
      <sheetName val="Applications"/>
      <sheetName val="Websphere"/>
      <sheetName val="LAN"/>
      <sheetName val="Connectivity"/>
      <sheetName val="Summary"/>
      <sheetName val="One off"/>
      <sheetName val="Detailed Base"/>
      <sheetName val="Sheet1"/>
      <sheetName val="Adj Detailed Base"/>
      <sheetName val="ARCs RRCs"/>
      <sheetName val="Supp Investments"/>
      <sheetName val="Termination Fees"/>
      <sheetName val="Term Fees Cal"/>
      <sheetName val="CVP"/>
      <sheetName val="Analysis"/>
      <sheetName val="Retained Cost"/>
      <sheetName val="Rev Profile"/>
      <sheetName val="Operational Variance"/>
      <sheetName val="Greek Costs"/>
      <sheetName val="Weighted RA"/>
      <sheetName val="Client View"/>
      <sheetName val="Blank sheet 5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Lists"/>
    </sheetNames>
    <sheetDataSet>
      <sheetData sheetId="0" refreshError="1"/>
      <sheetData sheetId="1" refreshError="1"/>
      <sheetData sheetId="2" refreshError="1">
        <row r="14">
          <cell r="B14" t="str">
            <v>US$</v>
          </cell>
        </row>
        <row r="15">
          <cell r="B15" t="str">
            <v>GBP</v>
          </cell>
        </row>
        <row r="16">
          <cell r="B16" t="str">
            <v>JPY</v>
          </cell>
        </row>
        <row r="17">
          <cell r="B17" t="str">
            <v>PLN</v>
          </cell>
        </row>
        <row r="18">
          <cell r="B18" t="str">
            <v>INR</v>
          </cell>
        </row>
        <row r="19">
          <cell r="B19" t="str">
            <v>ZZZ</v>
          </cell>
        </row>
        <row r="20">
          <cell r="B20" t="str">
            <v>ZZZ</v>
          </cell>
        </row>
        <row r="21">
          <cell r="B21" t="str">
            <v>ZZZ</v>
          </cell>
        </row>
        <row r="22">
          <cell r="B22" t="str">
            <v>ZZZ</v>
          </cell>
        </row>
        <row r="23">
          <cell r="B23" t="str">
            <v>ZZZ</v>
          </cell>
        </row>
        <row r="24">
          <cell r="B24" t="str">
            <v>ZZZ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Baseline costs"/>
      <sheetName val="Retained costs"/>
      <sheetName val="Client one off costs"/>
      <sheetName val="Capgemini charges"/>
      <sheetName val="Business case detail"/>
      <sheetName val="Business case summary"/>
      <sheetName val="Assumptions"/>
      <sheetName val="Graph 1"/>
      <sheetName val="Graph2"/>
      <sheetName val="Graph 3"/>
      <sheetName val="Graph data"/>
    </sheetNames>
    <sheetDataSet>
      <sheetData sheetId="0" refreshError="1">
        <row r="28">
          <cell r="C28" t="str">
            <v>€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Output - High_level_summary"/>
      <sheetName val="Output - detail_summary"/>
      <sheetName val="Input - Transition resources"/>
      <sheetName val="Input - PMO resources"/>
      <sheetName val="Sheet3"/>
      <sheetName val="Solution Detail"/>
      <sheetName val="Transition Timeline"/>
      <sheetName val="data"/>
    </sheetNames>
    <sheetDataSet>
      <sheetData sheetId="0" refreshError="1"/>
      <sheetData sheetId="1" refreshError="1"/>
      <sheetData sheetId="2" refreshError="1"/>
      <sheetData sheetId="3">
        <row r="5">
          <cell r="BR5" t="str">
            <v>N</v>
          </cell>
        </row>
      </sheetData>
      <sheetData sheetId="4">
        <row r="5">
          <cell r="BC5" t="str">
            <v>Due Diligence</v>
          </cell>
          <cell r="BD5" t="str">
            <v>Programme team</v>
          </cell>
          <cell r="BE5" t="str">
            <v>Transition support</v>
          </cell>
          <cell r="BF5" t="str">
            <v>Enablment</v>
          </cell>
          <cell r="BH5" t="str">
            <v>Programme Director</v>
          </cell>
          <cell r="BI5" t="str">
            <v>Transition Manager</v>
          </cell>
          <cell r="BJ5" t="str">
            <v>Transition Leader</v>
          </cell>
          <cell r="BK5" t="str">
            <v>Transition support</v>
          </cell>
          <cell r="BL5" t="str">
            <v>Transition PMO</v>
          </cell>
        </row>
      </sheetData>
      <sheetData sheetId="5" refreshError="1"/>
      <sheetData sheetId="6" refreshError="1"/>
      <sheetData sheetId="7"/>
      <sheetData sheetId="8">
        <row r="4">
          <cell r="B4" t="str">
            <v>Poland - Europe</v>
          </cell>
          <cell r="C4" t="str">
            <v>Europe</v>
          </cell>
          <cell r="D4">
            <v>271.0720588235294</v>
          </cell>
          <cell r="E4">
            <v>878.6044117647059</v>
          </cell>
          <cell r="F4">
            <v>136.65808823529409</v>
          </cell>
          <cell r="G4">
            <v>31.985294117647058</v>
          </cell>
          <cell r="H4">
            <v>20.205882352941178</v>
          </cell>
          <cell r="I4">
            <v>39.999580882352944</v>
          </cell>
          <cell r="J4">
            <v>28.294117647058822</v>
          </cell>
          <cell r="K4">
            <v>1.75</v>
          </cell>
        </row>
        <row r="5">
          <cell r="B5" t="str">
            <v>Poland - N Europe</v>
          </cell>
          <cell r="C5" t="str">
            <v>N Europe</v>
          </cell>
          <cell r="D5">
            <v>201.5</v>
          </cell>
          <cell r="E5">
            <v>939.5</v>
          </cell>
          <cell r="F5">
            <v>157.29</v>
          </cell>
          <cell r="G5">
            <v>36.190000000000005</v>
          </cell>
          <cell r="H5">
            <v>20</v>
          </cell>
          <cell r="I5">
            <v>43.167500000000004</v>
          </cell>
          <cell r="J5">
            <v>28</v>
          </cell>
          <cell r="K5">
            <v>0</v>
          </cell>
        </row>
        <row r="6">
          <cell r="B6" t="str">
            <v>Poland - Denmark</v>
          </cell>
          <cell r="C6" t="str">
            <v>N Europe</v>
          </cell>
          <cell r="D6">
            <v>221</v>
          </cell>
          <cell r="E6">
            <v>892</v>
          </cell>
          <cell r="F6">
            <v>181.09</v>
          </cell>
          <cell r="G6">
            <v>40.24</v>
          </cell>
          <cell r="H6">
            <v>20</v>
          </cell>
          <cell r="I6">
            <v>43.46</v>
          </cell>
          <cell r="J6">
            <v>28</v>
          </cell>
          <cell r="K6">
            <v>0</v>
          </cell>
        </row>
        <row r="7">
          <cell r="B7" t="str">
            <v>Poland - Finland</v>
          </cell>
          <cell r="C7" t="str">
            <v>N Europe</v>
          </cell>
          <cell r="D7">
            <v>260</v>
          </cell>
          <cell r="E7">
            <v>1000</v>
          </cell>
          <cell r="F7">
            <v>150</v>
          </cell>
          <cell r="G7">
            <v>30</v>
          </cell>
          <cell r="H7">
            <v>20</v>
          </cell>
          <cell r="I7">
            <v>42</v>
          </cell>
          <cell r="J7">
            <v>28</v>
          </cell>
          <cell r="K7">
            <v>0</v>
          </cell>
        </row>
        <row r="8">
          <cell r="B8" t="str">
            <v>Poland - Norway</v>
          </cell>
          <cell r="C8" t="str">
            <v>N Europe</v>
          </cell>
          <cell r="D8">
            <v>101</v>
          </cell>
          <cell r="E8">
            <v>976</v>
          </cell>
          <cell r="F8">
            <v>149.54</v>
          </cell>
          <cell r="G8">
            <v>37.39</v>
          </cell>
          <cell r="H8">
            <v>20</v>
          </cell>
          <cell r="I8">
            <v>49.97</v>
          </cell>
          <cell r="J8">
            <v>28</v>
          </cell>
          <cell r="K8">
            <v>0</v>
          </cell>
        </row>
        <row r="9">
          <cell r="B9" t="str">
            <v>Poland - Sweden</v>
          </cell>
          <cell r="C9" t="str">
            <v>N Europe</v>
          </cell>
          <cell r="D9">
            <v>224</v>
          </cell>
          <cell r="E9">
            <v>890</v>
          </cell>
          <cell r="F9">
            <v>148.53</v>
          </cell>
          <cell r="G9">
            <v>37.130000000000003</v>
          </cell>
          <cell r="H9">
            <v>20</v>
          </cell>
          <cell r="I9">
            <v>37.24</v>
          </cell>
          <cell r="J9">
            <v>28</v>
          </cell>
          <cell r="K9">
            <v>0</v>
          </cell>
        </row>
        <row r="10">
          <cell r="B10" t="str">
            <v>Poland - E Europe</v>
          </cell>
          <cell r="C10" t="str">
            <v>E Europe</v>
          </cell>
          <cell r="D10">
            <v>269</v>
          </cell>
          <cell r="E10">
            <v>798.2</v>
          </cell>
          <cell r="F10">
            <v>125</v>
          </cell>
          <cell r="G10">
            <v>30</v>
          </cell>
          <cell r="H10">
            <v>20</v>
          </cell>
          <cell r="I10">
            <v>35.851999999999997</v>
          </cell>
          <cell r="J10">
            <v>28</v>
          </cell>
          <cell r="K10">
            <v>5</v>
          </cell>
        </row>
        <row r="11">
          <cell r="B11" t="str">
            <v>Poland - Bulgaria</v>
          </cell>
          <cell r="C11" t="str">
            <v>E Europe</v>
          </cell>
          <cell r="D11">
            <v>250</v>
          </cell>
          <cell r="E11">
            <v>807</v>
          </cell>
          <cell r="F11">
            <v>125</v>
          </cell>
          <cell r="G11">
            <v>30</v>
          </cell>
          <cell r="H11">
            <v>20</v>
          </cell>
          <cell r="I11">
            <v>36</v>
          </cell>
          <cell r="J11">
            <v>28</v>
          </cell>
          <cell r="K11">
            <v>0</v>
          </cell>
        </row>
        <row r="12">
          <cell r="B12" t="str">
            <v>Poland - Czech Republic</v>
          </cell>
          <cell r="C12" t="str">
            <v>E Europe</v>
          </cell>
          <cell r="D12">
            <v>185</v>
          </cell>
          <cell r="E12">
            <v>657</v>
          </cell>
          <cell r="F12">
            <v>125</v>
          </cell>
          <cell r="G12">
            <v>30</v>
          </cell>
          <cell r="H12">
            <v>20</v>
          </cell>
          <cell r="I12">
            <v>33</v>
          </cell>
          <cell r="J12">
            <v>28</v>
          </cell>
          <cell r="K12">
            <v>0</v>
          </cell>
        </row>
        <row r="13">
          <cell r="B13" t="str">
            <v>Poland - Estonia</v>
          </cell>
          <cell r="C13" t="str">
            <v>E Europe</v>
          </cell>
          <cell r="D13">
            <v>355</v>
          </cell>
          <cell r="E13">
            <v>1035</v>
          </cell>
          <cell r="F13">
            <v>125</v>
          </cell>
          <cell r="G13">
            <v>30</v>
          </cell>
          <cell r="H13">
            <v>20</v>
          </cell>
          <cell r="I13">
            <v>39</v>
          </cell>
          <cell r="J13">
            <v>28</v>
          </cell>
          <cell r="K13">
            <v>0</v>
          </cell>
        </row>
        <row r="14">
          <cell r="B14" t="str">
            <v>Poland - Hungary</v>
          </cell>
          <cell r="C14" t="str">
            <v>E Europe</v>
          </cell>
          <cell r="D14">
            <v>242</v>
          </cell>
          <cell r="E14">
            <v>705</v>
          </cell>
          <cell r="F14">
            <v>125</v>
          </cell>
          <cell r="G14">
            <v>30</v>
          </cell>
          <cell r="H14">
            <v>20</v>
          </cell>
          <cell r="I14">
            <v>33</v>
          </cell>
          <cell r="J14">
            <v>28</v>
          </cell>
          <cell r="K14">
            <v>0</v>
          </cell>
        </row>
        <row r="15">
          <cell r="B15" t="str">
            <v>Poland - Latvia</v>
          </cell>
          <cell r="C15" t="str">
            <v>E Europe</v>
          </cell>
          <cell r="D15">
            <v>247</v>
          </cell>
          <cell r="E15">
            <v>653</v>
          </cell>
          <cell r="F15">
            <v>125</v>
          </cell>
          <cell r="G15">
            <v>30</v>
          </cell>
          <cell r="H15">
            <v>20</v>
          </cell>
          <cell r="I15">
            <v>48</v>
          </cell>
          <cell r="J15">
            <v>28</v>
          </cell>
          <cell r="K15">
            <v>0</v>
          </cell>
        </row>
        <row r="16">
          <cell r="B16" t="str">
            <v>Poland - Lithuania</v>
          </cell>
          <cell r="C16" t="str">
            <v>E Europe</v>
          </cell>
          <cell r="D16">
            <v>222</v>
          </cell>
          <cell r="E16">
            <v>505</v>
          </cell>
          <cell r="F16">
            <v>125</v>
          </cell>
          <cell r="G16">
            <v>30</v>
          </cell>
          <cell r="H16">
            <v>20</v>
          </cell>
          <cell r="I16">
            <v>33</v>
          </cell>
          <cell r="J16">
            <v>28</v>
          </cell>
          <cell r="K16">
            <v>0</v>
          </cell>
        </row>
        <row r="17">
          <cell r="B17" t="str">
            <v>Poland - Romania</v>
          </cell>
          <cell r="C17" t="str">
            <v>E Europe</v>
          </cell>
          <cell r="D17">
            <v>298</v>
          </cell>
          <cell r="E17">
            <v>830</v>
          </cell>
          <cell r="F17">
            <v>125</v>
          </cell>
          <cell r="G17">
            <v>30</v>
          </cell>
          <cell r="H17">
            <v>20</v>
          </cell>
          <cell r="I17">
            <v>36</v>
          </cell>
          <cell r="J17">
            <v>28</v>
          </cell>
          <cell r="K17">
            <v>0</v>
          </cell>
        </row>
        <row r="18">
          <cell r="B18" t="str">
            <v>Poland - Russia</v>
          </cell>
          <cell r="C18" t="str">
            <v>E Europe</v>
          </cell>
          <cell r="D18">
            <v>314</v>
          </cell>
          <cell r="E18">
            <v>945</v>
          </cell>
          <cell r="F18">
            <v>125</v>
          </cell>
          <cell r="G18">
            <v>30</v>
          </cell>
          <cell r="H18">
            <v>20</v>
          </cell>
          <cell r="I18">
            <v>34.450000000000003</v>
          </cell>
          <cell r="J18">
            <v>28</v>
          </cell>
          <cell r="K18">
            <v>50</v>
          </cell>
        </row>
        <row r="19">
          <cell r="B19" t="str">
            <v>Poland - Slovakia</v>
          </cell>
          <cell r="C19" t="str">
            <v>E Europe</v>
          </cell>
          <cell r="D19">
            <v>292</v>
          </cell>
          <cell r="E19">
            <v>973</v>
          </cell>
          <cell r="F19">
            <v>125</v>
          </cell>
          <cell r="G19">
            <v>30</v>
          </cell>
          <cell r="H19">
            <v>20</v>
          </cell>
          <cell r="I19">
            <v>33</v>
          </cell>
          <cell r="J19">
            <v>28</v>
          </cell>
          <cell r="K19">
            <v>0</v>
          </cell>
        </row>
        <row r="20">
          <cell r="B20" t="str">
            <v>Poland - Ukraine</v>
          </cell>
          <cell r="C20" t="str">
            <v>E Europe</v>
          </cell>
          <cell r="D20">
            <v>285</v>
          </cell>
          <cell r="E20">
            <v>872</v>
          </cell>
          <cell r="F20">
            <v>125</v>
          </cell>
          <cell r="G20">
            <v>30</v>
          </cell>
          <cell r="H20">
            <v>20</v>
          </cell>
          <cell r="I20">
            <v>33.07</v>
          </cell>
          <cell r="J20">
            <v>28</v>
          </cell>
          <cell r="K20">
            <v>0</v>
          </cell>
        </row>
        <row r="21">
          <cell r="B21" t="str">
            <v>Poland - W Europe</v>
          </cell>
          <cell r="C21" t="str">
            <v>W Europe</v>
          </cell>
          <cell r="D21">
            <v>282.58823529411762</v>
          </cell>
          <cell r="E21">
            <v>804.11764705882354</v>
          </cell>
          <cell r="F21">
            <v>139.34235294117644</v>
          </cell>
          <cell r="G21">
            <v>31.751176470588234</v>
          </cell>
          <cell r="H21">
            <v>20.823529411764707</v>
          </cell>
          <cell r="I21">
            <v>44.97882352941177</v>
          </cell>
          <cell r="J21">
            <v>29.176470588235293</v>
          </cell>
          <cell r="K21">
            <v>0</v>
          </cell>
        </row>
        <row r="22">
          <cell r="B22" t="str">
            <v>Poland - Austria</v>
          </cell>
          <cell r="C22" t="str">
            <v>W Europe</v>
          </cell>
          <cell r="D22">
            <v>101</v>
          </cell>
          <cell r="E22">
            <v>859</v>
          </cell>
          <cell r="F22">
            <v>125</v>
          </cell>
          <cell r="G22">
            <v>25</v>
          </cell>
          <cell r="H22">
            <v>20</v>
          </cell>
          <cell r="I22">
            <v>45</v>
          </cell>
          <cell r="J22">
            <v>28</v>
          </cell>
          <cell r="K22">
            <v>0</v>
          </cell>
        </row>
        <row r="23">
          <cell r="B23" t="str">
            <v>Poland - Belgium</v>
          </cell>
          <cell r="C23" t="str">
            <v>W Europe</v>
          </cell>
          <cell r="D23">
            <v>183</v>
          </cell>
          <cell r="E23">
            <v>407</v>
          </cell>
          <cell r="F23">
            <v>150</v>
          </cell>
          <cell r="G23">
            <v>30</v>
          </cell>
          <cell r="H23">
            <v>20</v>
          </cell>
          <cell r="I23">
            <v>45</v>
          </cell>
          <cell r="J23">
            <v>28</v>
          </cell>
          <cell r="K23">
            <v>0</v>
          </cell>
        </row>
        <row r="24">
          <cell r="B24" t="str">
            <v>Poland - Croatia</v>
          </cell>
          <cell r="C24" t="str">
            <v>W Europe</v>
          </cell>
          <cell r="D24">
            <v>330</v>
          </cell>
          <cell r="E24">
            <v>969</v>
          </cell>
          <cell r="F24">
            <v>125</v>
          </cell>
          <cell r="G24">
            <v>30</v>
          </cell>
          <cell r="H24">
            <v>20</v>
          </cell>
          <cell r="I24">
            <v>36</v>
          </cell>
          <cell r="J24">
            <v>28</v>
          </cell>
          <cell r="K24">
            <v>0</v>
          </cell>
        </row>
        <row r="25">
          <cell r="B25" t="str">
            <v>Poland - France(Paris &amp; "petite couronne")</v>
          </cell>
          <cell r="C25" t="str">
            <v>W Europe</v>
          </cell>
          <cell r="D25">
            <v>227</v>
          </cell>
          <cell r="E25">
            <v>1029</v>
          </cell>
          <cell r="F25">
            <v>160</v>
          </cell>
          <cell r="G25">
            <v>30</v>
          </cell>
          <cell r="H25">
            <v>20</v>
          </cell>
          <cell r="I25">
            <v>45</v>
          </cell>
          <cell r="J25">
            <v>28</v>
          </cell>
          <cell r="K25">
            <v>0</v>
          </cell>
        </row>
        <row r="26">
          <cell r="B26" t="str">
            <v>Poland - France(Province)</v>
          </cell>
          <cell r="C26" t="str">
            <v>W Europe</v>
          </cell>
          <cell r="D26">
            <v>227</v>
          </cell>
          <cell r="E26">
            <v>1029</v>
          </cell>
          <cell r="F26">
            <v>100</v>
          </cell>
          <cell r="G26">
            <v>25</v>
          </cell>
          <cell r="H26">
            <v>20</v>
          </cell>
          <cell r="I26">
            <v>45</v>
          </cell>
          <cell r="J26">
            <v>28</v>
          </cell>
          <cell r="K26">
            <v>0</v>
          </cell>
        </row>
        <row r="27">
          <cell r="B27" t="str">
            <v>Poland - Germany</v>
          </cell>
          <cell r="C27" t="str">
            <v>W Europe</v>
          </cell>
          <cell r="D27">
            <v>198</v>
          </cell>
          <cell r="E27">
            <v>844</v>
          </cell>
          <cell r="F27">
            <v>150</v>
          </cell>
          <cell r="G27">
            <v>30</v>
          </cell>
          <cell r="H27">
            <v>20</v>
          </cell>
          <cell r="I27">
            <v>42</v>
          </cell>
          <cell r="J27">
            <v>28</v>
          </cell>
          <cell r="K27">
            <v>0</v>
          </cell>
        </row>
        <row r="28">
          <cell r="B28" t="str">
            <v>Poland - Iceland</v>
          </cell>
          <cell r="C28" t="str">
            <v>W Europe</v>
          </cell>
          <cell r="D28">
            <v>840</v>
          </cell>
          <cell r="E28">
            <v>1571</v>
          </cell>
          <cell r="F28">
            <v>125</v>
          </cell>
          <cell r="G28">
            <v>30</v>
          </cell>
          <cell r="H28">
            <v>20</v>
          </cell>
          <cell r="I28">
            <v>36</v>
          </cell>
          <cell r="J28">
            <v>28</v>
          </cell>
          <cell r="K28">
            <v>0</v>
          </cell>
        </row>
        <row r="29">
          <cell r="B29" t="str">
            <v>Poland - Ireland</v>
          </cell>
          <cell r="C29" t="str">
            <v>W Europe</v>
          </cell>
          <cell r="D29">
            <v>370</v>
          </cell>
          <cell r="E29">
            <v>0</v>
          </cell>
          <cell r="F29">
            <v>150</v>
          </cell>
          <cell r="G29">
            <v>51</v>
          </cell>
          <cell r="H29">
            <v>27</v>
          </cell>
          <cell r="I29">
            <v>62</v>
          </cell>
          <cell r="J29">
            <v>38</v>
          </cell>
          <cell r="K29">
            <v>0</v>
          </cell>
        </row>
        <row r="30">
          <cell r="B30" t="str">
            <v>Poland - Italy</v>
          </cell>
          <cell r="C30" t="str">
            <v>W Europe</v>
          </cell>
          <cell r="D30">
            <v>273</v>
          </cell>
          <cell r="E30">
            <v>889</v>
          </cell>
          <cell r="F30">
            <v>145</v>
          </cell>
          <cell r="G30">
            <v>30</v>
          </cell>
          <cell r="H30">
            <v>20</v>
          </cell>
          <cell r="I30">
            <v>42</v>
          </cell>
          <cell r="J30">
            <v>28</v>
          </cell>
          <cell r="K30">
            <v>0</v>
          </cell>
        </row>
        <row r="31">
          <cell r="B31" t="str">
            <v>Poland - Malta</v>
          </cell>
          <cell r="C31" t="str">
            <v>W Europe</v>
          </cell>
          <cell r="D31">
            <v>386</v>
          </cell>
          <cell r="E31">
            <v>1088</v>
          </cell>
          <cell r="F31">
            <v>125</v>
          </cell>
          <cell r="G31">
            <v>30</v>
          </cell>
          <cell r="H31">
            <v>20</v>
          </cell>
          <cell r="I31">
            <v>42</v>
          </cell>
          <cell r="J31">
            <v>28</v>
          </cell>
          <cell r="K31">
            <v>0</v>
          </cell>
        </row>
        <row r="32">
          <cell r="B32" t="str">
            <v>Poland - Netherlands</v>
          </cell>
          <cell r="C32" t="str">
            <v>W Europe</v>
          </cell>
          <cell r="D32">
            <v>235</v>
          </cell>
          <cell r="E32">
            <v>899</v>
          </cell>
          <cell r="F32">
            <v>140</v>
          </cell>
          <cell r="G32">
            <v>30</v>
          </cell>
          <cell r="H32">
            <v>20</v>
          </cell>
          <cell r="I32">
            <v>42</v>
          </cell>
          <cell r="J32">
            <v>28</v>
          </cell>
          <cell r="K32">
            <v>0</v>
          </cell>
        </row>
        <row r="33">
          <cell r="B33" t="str">
            <v>Poland - Portugal</v>
          </cell>
          <cell r="C33" t="str">
            <v>W Europe</v>
          </cell>
          <cell r="D33">
            <v>337</v>
          </cell>
          <cell r="E33">
            <v>1130</v>
          </cell>
          <cell r="F33">
            <v>125</v>
          </cell>
          <cell r="G33">
            <v>25</v>
          </cell>
          <cell r="H33">
            <v>20</v>
          </cell>
          <cell r="I33">
            <v>48</v>
          </cell>
          <cell r="J33">
            <v>28</v>
          </cell>
          <cell r="K33">
            <v>0</v>
          </cell>
        </row>
        <row r="34">
          <cell r="B34" t="str">
            <v>Poland - Slovenia</v>
          </cell>
          <cell r="C34" t="str">
            <v>W Europe</v>
          </cell>
          <cell r="D34">
            <v>290</v>
          </cell>
          <cell r="E34">
            <v>863</v>
          </cell>
          <cell r="F34">
            <v>125</v>
          </cell>
          <cell r="G34">
            <v>30</v>
          </cell>
          <cell r="H34">
            <v>20</v>
          </cell>
          <cell r="I34">
            <v>36</v>
          </cell>
          <cell r="J34">
            <v>28</v>
          </cell>
          <cell r="K34">
            <v>0</v>
          </cell>
        </row>
        <row r="35">
          <cell r="B35" t="str">
            <v>Poland - Spain</v>
          </cell>
          <cell r="C35" t="str">
            <v>W Europe</v>
          </cell>
          <cell r="D35">
            <v>242</v>
          </cell>
          <cell r="E35">
            <v>990</v>
          </cell>
          <cell r="F35">
            <v>125</v>
          </cell>
          <cell r="G35">
            <v>25</v>
          </cell>
          <cell r="H35">
            <v>20</v>
          </cell>
          <cell r="I35">
            <v>48</v>
          </cell>
          <cell r="J35">
            <v>28</v>
          </cell>
          <cell r="K35">
            <v>0</v>
          </cell>
        </row>
        <row r="36">
          <cell r="B36" t="str">
            <v>Poland - Switzerland</v>
          </cell>
          <cell r="C36" t="str">
            <v>W Europe</v>
          </cell>
          <cell r="D36">
            <v>217</v>
          </cell>
          <cell r="E36">
            <v>826</v>
          </cell>
          <cell r="F36">
            <v>156.08000000000001</v>
          </cell>
          <cell r="G36">
            <v>31.22</v>
          </cell>
          <cell r="H36">
            <v>20</v>
          </cell>
          <cell r="I36">
            <v>48.7</v>
          </cell>
          <cell r="J36">
            <v>28</v>
          </cell>
          <cell r="K36">
            <v>0</v>
          </cell>
        </row>
        <row r="37">
          <cell r="B37" t="str">
            <v>Poland - UK(London)</v>
          </cell>
          <cell r="C37" t="str">
            <v>W Europe</v>
          </cell>
          <cell r="D37">
            <v>250</v>
          </cell>
          <cell r="E37">
            <v>0</v>
          </cell>
          <cell r="F37">
            <v>175</v>
          </cell>
          <cell r="G37">
            <v>54</v>
          </cell>
          <cell r="H37">
            <v>27</v>
          </cell>
          <cell r="I37">
            <v>59</v>
          </cell>
          <cell r="J37">
            <v>38</v>
          </cell>
          <cell r="K37">
            <v>0</v>
          </cell>
        </row>
        <row r="38">
          <cell r="B38" t="str">
            <v>Poland - UK(Others)</v>
          </cell>
          <cell r="C38" t="str">
            <v>W Europe</v>
          </cell>
          <cell r="D38">
            <v>98</v>
          </cell>
          <cell r="E38">
            <v>277</v>
          </cell>
          <cell r="F38">
            <v>167.74</v>
          </cell>
          <cell r="G38">
            <v>33.549999999999997</v>
          </cell>
          <cell r="H38">
            <v>20</v>
          </cell>
          <cell r="I38">
            <v>42.94</v>
          </cell>
          <cell r="J38">
            <v>28</v>
          </cell>
          <cell r="K38">
            <v>0</v>
          </cell>
        </row>
        <row r="39">
          <cell r="B39" t="str">
            <v>Poland - S Europe</v>
          </cell>
          <cell r="C39" t="str">
            <v>S Europe</v>
          </cell>
          <cell r="D39">
            <v>331.2</v>
          </cell>
          <cell r="E39">
            <v>972.6</v>
          </cell>
          <cell r="F39">
            <v>125</v>
          </cell>
          <cell r="G39">
            <v>30</v>
          </cell>
          <cell r="H39">
            <v>20</v>
          </cell>
          <cell r="I39">
            <v>36</v>
          </cell>
          <cell r="J39">
            <v>28</v>
          </cell>
          <cell r="K39">
            <v>2</v>
          </cell>
        </row>
        <row r="40">
          <cell r="B40" t="str">
            <v>Poland - Cyprus</v>
          </cell>
          <cell r="C40" t="str">
            <v>S Europe</v>
          </cell>
          <cell r="D40">
            <v>422</v>
          </cell>
          <cell r="E40">
            <v>826</v>
          </cell>
          <cell r="F40">
            <v>125</v>
          </cell>
          <cell r="G40">
            <v>30</v>
          </cell>
          <cell r="H40">
            <v>20</v>
          </cell>
          <cell r="I40">
            <v>33</v>
          </cell>
          <cell r="J40">
            <v>28</v>
          </cell>
          <cell r="K40">
            <v>0</v>
          </cell>
        </row>
        <row r="41">
          <cell r="B41" t="str">
            <v>Poland - Greece</v>
          </cell>
          <cell r="C41" t="str">
            <v>S Europe</v>
          </cell>
          <cell r="D41">
            <v>360</v>
          </cell>
          <cell r="E41">
            <v>1056</v>
          </cell>
          <cell r="F41">
            <v>125</v>
          </cell>
          <cell r="G41">
            <v>30</v>
          </cell>
          <cell r="H41">
            <v>20</v>
          </cell>
          <cell r="I41">
            <v>45</v>
          </cell>
          <cell r="J41">
            <v>28</v>
          </cell>
          <cell r="K41">
            <v>0</v>
          </cell>
        </row>
        <row r="42">
          <cell r="B42" t="str">
            <v>Poland - Macedonia</v>
          </cell>
          <cell r="C42" t="str">
            <v>S Europe</v>
          </cell>
          <cell r="D42">
            <v>270</v>
          </cell>
          <cell r="E42">
            <v>1000</v>
          </cell>
          <cell r="F42">
            <v>125</v>
          </cell>
          <cell r="G42">
            <v>30</v>
          </cell>
          <cell r="H42">
            <v>20</v>
          </cell>
          <cell r="I42">
            <v>33</v>
          </cell>
          <cell r="J42">
            <v>28</v>
          </cell>
          <cell r="K42">
            <v>0</v>
          </cell>
        </row>
        <row r="43">
          <cell r="B43" t="str">
            <v>Poland - Serbia &amp; Montenegro</v>
          </cell>
          <cell r="C43" t="str">
            <v>S Europe</v>
          </cell>
          <cell r="D43">
            <v>318</v>
          </cell>
          <cell r="E43">
            <v>992</v>
          </cell>
          <cell r="F43">
            <v>125</v>
          </cell>
          <cell r="G43">
            <v>30</v>
          </cell>
          <cell r="H43">
            <v>20</v>
          </cell>
          <cell r="I43">
            <v>36</v>
          </cell>
          <cell r="J43">
            <v>28</v>
          </cell>
          <cell r="K43">
            <v>0</v>
          </cell>
        </row>
        <row r="44">
          <cell r="B44" t="str">
            <v>Poland - Turkey</v>
          </cell>
          <cell r="C44" t="str">
            <v>S Europe</v>
          </cell>
          <cell r="D44">
            <v>286</v>
          </cell>
          <cell r="E44">
            <v>989</v>
          </cell>
          <cell r="F44">
            <v>125</v>
          </cell>
          <cell r="G44">
            <v>30</v>
          </cell>
          <cell r="H44">
            <v>20</v>
          </cell>
          <cell r="I44">
            <v>33</v>
          </cell>
          <cell r="J44">
            <v>28</v>
          </cell>
          <cell r="K44">
            <v>10</v>
          </cell>
        </row>
        <row r="45">
          <cell r="B45" t="str">
            <v>Poland - APAC</v>
          </cell>
          <cell r="C45" t="str">
            <v>APAC</v>
          </cell>
          <cell r="D45">
            <v>959.14285714285711</v>
          </cell>
          <cell r="E45">
            <v>3351.2857142857142</v>
          </cell>
          <cell r="F45">
            <v>126.19928571428569</v>
          </cell>
          <cell r="G45">
            <v>29.261428571428574</v>
          </cell>
          <cell r="H45">
            <v>20.357142857142858</v>
          </cell>
          <cell r="I45">
            <v>33.61785714285714</v>
          </cell>
          <cell r="J45">
            <v>28.5</v>
          </cell>
          <cell r="K45">
            <v>37.857142857142854</v>
          </cell>
        </row>
        <row r="46">
          <cell r="B46" t="str">
            <v>Poland - Australia</v>
          </cell>
          <cell r="C46" t="str">
            <v>APAC</v>
          </cell>
          <cell r="D46">
            <v>1441</v>
          </cell>
          <cell r="E46">
            <v>5573</v>
          </cell>
          <cell r="F46">
            <v>123.27</v>
          </cell>
          <cell r="G46">
            <v>30.82</v>
          </cell>
          <cell r="H46">
            <v>20</v>
          </cell>
          <cell r="I46">
            <v>53.62</v>
          </cell>
          <cell r="J46">
            <v>28</v>
          </cell>
          <cell r="K46">
            <v>45</v>
          </cell>
        </row>
        <row r="47">
          <cell r="B47" t="str">
            <v>Poland - China (Guangzhou)</v>
          </cell>
          <cell r="C47" t="str">
            <v>APAC</v>
          </cell>
          <cell r="D47">
            <v>931</v>
          </cell>
          <cell r="E47">
            <v>3484</v>
          </cell>
          <cell r="F47">
            <v>119.86</v>
          </cell>
          <cell r="G47">
            <v>14.38</v>
          </cell>
          <cell r="H47">
            <v>20</v>
          </cell>
          <cell r="I47">
            <v>31.7</v>
          </cell>
          <cell r="J47">
            <v>28</v>
          </cell>
          <cell r="K47">
            <v>55</v>
          </cell>
        </row>
        <row r="48">
          <cell r="B48" t="str">
            <v>Poland - China (Hong Kong)</v>
          </cell>
          <cell r="C48" t="str">
            <v>APAC</v>
          </cell>
          <cell r="D48">
            <v>969</v>
          </cell>
          <cell r="E48">
            <v>5344</v>
          </cell>
          <cell r="F48">
            <v>141.32</v>
          </cell>
          <cell r="G48">
            <v>17.670000000000002</v>
          </cell>
          <cell r="H48">
            <v>20</v>
          </cell>
          <cell r="I48">
            <v>31.7</v>
          </cell>
          <cell r="J48">
            <v>28</v>
          </cell>
          <cell r="K48">
            <v>0</v>
          </cell>
        </row>
        <row r="49">
          <cell r="B49" t="str">
            <v>Poland - India (Bangalore)</v>
          </cell>
          <cell r="C49" t="str">
            <v>APAC</v>
          </cell>
          <cell r="D49">
            <v>768</v>
          </cell>
          <cell r="E49">
            <v>2314</v>
          </cell>
          <cell r="F49">
            <v>130.51</v>
          </cell>
          <cell r="G49">
            <v>43.5</v>
          </cell>
          <cell r="H49">
            <v>20</v>
          </cell>
          <cell r="I49">
            <v>28.94</v>
          </cell>
          <cell r="J49">
            <v>28</v>
          </cell>
          <cell r="K49">
            <v>83</v>
          </cell>
        </row>
        <row r="50">
          <cell r="B50" t="str">
            <v>Poland - India (Chennai)</v>
          </cell>
          <cell r="C50" t="str">
            <v>APAC</v>
          </cell>
          <cell r="D50">
            <v>1300</v>
          </cell>
          <cell r="E50">
            <v>2300</v>
          </cell>
          <cell r="F50">
            <v>168</v>
          </cell>
          <cell r="G50">
            <v>56</v>
          </cell>
          <cell r="H50">
            <v>25</v>
          </cell>
          <cell r="I50">
            <v>37</v>
          </cell>
          <cell r="J50">
            <v>35</v>
          </cell>
          <cell r="K50">
            <v>106</v>
          </cell>
        </row>
        <row r="51">
          <cell r="B51" t="str">
            <v>Poland - India (Kolkata)</v>
          </cell>
          <cell r="C51" t="str">
            <v>APAC</v>
          </cell>
          <cell r="D51">
            <v>968</v>
          </cell>
          <cell r="E51">
            <v>3300</v>
          </cell>
          <cell r="F51">
            <v>130.51</v>
          </cell>
          <cell r="G51">
            <v>43.5</v>
          </cell>
          <cell r="H51">
            <v>20</v>
          </cell>
          <cell r="I51">
            <v>28.94</v>
          </cell>
          <cell r="J51">
            <v>28</v>
          </cell>
          <cell r="K51">
            <v>83</v>
          </cell>
        </row>
        <row r="52">
          <cell r="B52" t="str">
            <v>Poland - India (Mumbai)</v>
          </cell>
          <cell r="C52" t="str">
            <v>APAC</v>
          </cell>
          <cell r="D52">
            <v>733</v>
          </cell>
          <cell r="E52">
            <v>3200</v>
          </cell>
          <cell r="F52">
            <v>130.51</v>
          </cell>
          <cell r="G52">
            <v>43.5</v>
          </cell>
          <cell r="H52">
            <v>20</v>
          </cell>
          <cell r="I52">
            <v>28.94</v>
          </cell>
          <cell r="J52">
            <v>28</v>
          </cell>
          <cell r="K52">
            <v>83</v>
          </cell>
        </row>
        <row r="53">
          <cell r="B53" t="str">
            <v>Poland - Japan</v>
          </cell>
          <cell r="C53" t="str">
            <v>APAC</v>
          </cell>
          <cell r="D53">
            <v>906</v>
          </cell>
          <cell r="E53">
            <v>3040</v>
          </cell>
          <cell r="F53">
            <v>202.14</v>
          </cell>
          <cell r="G53">
            <v>32.090000000000003</v>
          </cell>
          <cell r="H53">
            <v>20</v>
          </cell>
          <cell r="I53">
            <v>44.28</v>
          </cell>
          <cell r="J53">
            <v>28</v>
          </cell>
          <cell r="K53">
            <v>0</v>
          </cell>
        </row>
        <row r="54">
          <cell r="B54" t="str">
            <v>Poland - Malaysia</v>
          </cell>
          <cell r="C54" t="str">
            <v>APAC</v>
          </cell>
          <cell r="D54">
            <v>1048</v>
          </cell>
          <cell r="E54">
            <v>3462</v>
          </cell>
          <cell r="F54">
            <v>60.77</v>
          </cell>
          <cell r="G54">
            <v>8.5299999999999994</v>
          </cell>
          <cell r="H54">
            <v>20</v>
          </cell>
          <cell r="I54">
            <v>28.94</v>
          </cell>
          <cell r="J54">
            <v>28</v>
          </cell>
          <cell r="K54">
            <v>0</v>
          </cell>
        </row>
        <row r="55">
          <cell r="B55" t="str">
            <v>Poland - Philippines</v>
          </cell>
          <cell r="C55" t="str">
            <v>APAC</v>
          </cell>
          <cell r="D55">
            <v>852</v>
          </cell>
          <cell r="E55">
            <v>3081</v>
          </cell>
          <cell r="F55">
            <v>125</v>
          </cell>
          <cell r="G55">
            <v>30</v>
          </cell>
          <cell r="H55">
            <v>20</v>
          </cell>
          <cell r="I55">
            <v>28.94</v>
          </cell>
          <cell r="J55">
            <v>28</v>
          </cell>
          <cell r="K55">
            <v>0</v>
          </cell>
        </row>
        <row r="56">
          <cell r="B56" t="str">
            <v>Poland - Singapore</v>
          </cell>
          <cell r="C56" t="str">
            <v>APAC</v>
          </cell>
          <cell r="D56">
            <v>834</v>
          </cell>
          <cell r="E56">
            <v>2960</v>
          </cell>
          <cell r="F56">
            <v>92.32</v>
          </cell>
          <cell r="G56">
            <v>19.440000000000001</v>
          </cell>
          <cell r="H56">
            <v>20</v>
          </cell>
          <cell r="I56">
            <v>31.01</v>
          </cell>
          <cell r="J56">
            <v>28</v>
          </cell>
          <cell r="K56">
            <v>0</v>
          </cell>
        </row>
        <row r="57">
          <cell r="B57" t="str">
            <v>Poland - South Korea</v>
          </cell>
          <cell r="C57" t="str">
            <v>APAC</v>
          </cell>
          <cell r="D57">
            <v>973</v>
          </cell>
          <cell r="E57">
            <v>3236</v>
          </cell>
          <cell r="F57">
            <v>125</v>
          </cell>
          <cell r="G57">
            <v>30</v>
          </cell>
          <cell r="H57">
            <v>20</v>
          </cell>
          <cell r="I57">
            <v>36</v>
          </cell>
          <cell r="J57">
            <v>28</v>
          </cell>
          <cell r="K57">
            <v>0</v>
          </cell>
        </row>
        <row r="58">
          <cell r="B58" t="str">
            <v>Poland - Taiwan</v>
          </cell>
          <cell r="C58" t="str">
            <v>APAC</v>
          </cell>
          <cell r="D58">
            <v>937</v>
          </cell>
          <cell r="E58">
            <v>3396</v>
          </cell>
          <cell r="F58">
            <v>92.58</v>
          </cell>
          <cell r="G58">
            <v>10.23</v>
          </cell>
          <cell r="H58">
            <v>20</v>
          </cell>
          <cell r="I58">
            <v>31.7</v>
          </cell>
          <cell r="J58">
            <v>28</v>
          </cell>
          <cell r="K58">
            <v>55</v>
          </cell>
        </row>
        <row r="59">
          <cell r="B59" t="str">
            <v>Poland - Thailand</v>
          </cell>
          <cell r="C59" t="str">
            <v>APAC</v>
          </cell>
          <cell r="D59">
            <v>768</v>
          </cell>
          <cell r="E59">
            <v>2228</v>
          </cell>
          <cell r="F59">
            <v>125</v>
          </cell>
          <cell r="G59">
            <v>30</v>
          </cell>
          <cell r="H59">
            <v>20</v>
          </cell>
          <cell r="I59">
            <v>28.94</v>
          </cell>
          <cell r="J59">
            <v>28</v>
          </cell>
          <cell r="K59">
            <v>20</v>
          </cell>
        </row>
        <row r="60">
          <cell r="B60" t="str">
            <v>Poland - NA</v>
          </cell>
          <cell r="C60" t="str">
            <v>NA</v>
          </cell>
          <cell r="D60">
            <v>650.22222222222217</v>
          </cell>
          <cell r="E60">
            <v>2367.3333333333335</v>
          </cell>
          <cell r="F60">
            <v>163.62</v>
          </cell>
          <cell r="G60">
            <v>30.278888888888886</v>
          </cell>
          <cell r="H60">
            <v>20.777777777777779</v>
          </cell>
          <cell r="I60">
            <v>34.218888888888884</v>
          </cell>
          <cell r="J60">
            <v>29.111111111111111</v>
          </cell>
          <cell r="K60">
            <v>95</v>
          </cell>
        </row>
        <row r="61">
          <cell r="B61" t="str">
            <v>Poland - Canada</v>
          </cell>
          <cell r="C61" t="str">
            <v>NA</v>
          </cell>
          <cell r="D61">
            <v>740</v>
          </cell>
          <cell r="E61">
            <v>2603</v>
          </cell>
          <cell r="F61">
            <v>158.62</v>
          </cell>
          <cell r="G61">
            <v>30.82</v>
          </cell>
          <cell r="H61">
            <v>20</v>
          </cell>
          <cell r="I61">
            <v>46.21</v>
          </cell>
          <cell r="J61">
            <v>28</v>
          </cell>
          <cell r="K61">
            <v>165</v>
          </cell>
        </row>
        <row r="62">
          <cell r="B62" t="str">
            <v>Poland - Mexico</v>
          </cell>
          <cell r="C62" t="str">
            <v>NA</v>
          </cell>
          <cell r="D62">
            <v>770</v>
          </cell>
          <cell r="E62">
            <v>3798</v>
          </cell>
          <cell r="F62">
            <v>125</v>
          </cell>
          <cell r="G62">
            <v>30</v>
          </cell>
          <cell r="H62">
            <v>20</v>
          </cell>
          <cell r="I62">
            <v>27.56</v>
          </cell>
          <cell r="J62">
            <v>28</v>
          </cell>
          <cell r="K62">
            <v>0</v>
          </cell>
        </row>
        <row r="63">
          <cell r="B63" t="str">
            <v>Poland - USA (Chicago)</v>
          </cell>
          <cell r="C63" t="str">
            <v>NA</v>
          </cell>
          <cell r="D63">
            <v>422</v>
          </cell>
          <cell r="E63">
            <v>2093</v>
          </cell>
          <cell r="F63">
            <v>196.38</v>
          </cell>
          <cell r="G63">
            <v>27.56</v>
          </cell>
          <cell r="H63">
            <v>20</v>
          </cell>
          <cell r="I63">
            <v>31.7</v>
          </cell>
          <cell r="J63">
            <v>28</v>
          </cell>
          <cell r="K63">
            <v>90</v>
          </cell>
        </row>
        <row r="64">
          <cell r="B64" t="str">
            <v>Poland - USA (Dallas)</v>
          </cell>
          <cell r="C64" t="str">
            <v>NA</v>
          </cell>
          <cell r="D64">
            <v>491</v>
          </cell>
          <cell r="E64">
            <v>2145</v>
          </cell>
          <cell r="F64">
            <v>155.03</v>
          </cell>
          <cell r="G64">
            <v>27.56</v>
          </cell>
          <cell r="H64">
            <v>20</v>
          </cell>
          <cell r="I64">
            <v>31.7</v>
          </cell>
          <cell r="J64">
            <v>28</v>
          </cell>
          <cell r="K64">
            <v>90</v>
          </cell>
        </row>
        <row r="65">
          <cell r="B65" t="str">
            <v>Poland - USA (Houston)</v>
          </cell>
          <cell r="C65" t="str">
            <v>NA</v>
          </cell>
          <cell r="D65">
            <v>578</v>
          </cell>
          <cell r="E65">
            <v>3325</v>
          </cell>
          <cell r="F65">
            <v>155.03</v>
          </cell>
          <cell r="G65">
            <v>27.56</v>
          </cell>
          <cell r="H65">
            <v>20</v>
          </cell>
          <cell r="I65">
            <v>31.7</v>
          </cell>
          <cell r="J65">
            <v>28</v>
          </cell>
          <cell r="K65">
            <v>90</v>
          </cell>
        </row>
        <row r="66">
          <cell r="B66" t="str">
            <v>Poland - USA (LA)</v>
          </cell>
          <cell r="C66" t="str">
            <v>NA</v>
          </cell>
          <cell r="D66">
            <v>511</v>
          </cell>
          <cell r="E66">
            <v>2700</v>
          </cell>
          <cell r="F66">
            <v>177</v>
          </cell>
          <cell r="G66">
            <v>29</v>
          </cell>
          <cell r="H66">
            <v>20</v>
          </cell>
          <cell r="I66">
            <v>31.7</v>
          </cell>
          <cell r="J66">
            <v>28</v>
          </cell>
          <cell r="K66">
            <v>90</v>
          </cell>
        </row>
        <row r="67">
          <cell r="B67" t="str">
            <v>Poland - USA (Miami)</v>
          </cell>
          <cell r="C67" t="str">
            <v>NA</v>
          </cell>
          <cell r="D67">
            <v>435</v>
          </cell>
          <cell r="E67">
            <v>2737</v>
          </cell>
          <cell r="F67">
            <v>155.03</v>
          </cell>
          <cell r="G67">
            <v>27.56</v>
          </cell>
          <cell r="H67">
            <v>20</v>
          </cell>
          <cell r="I67">
            <v>31.7</v>
          </cell>
          <cell r="J67">
            <v>28</v>
          </cell>
          <cell r="K67">
            <v>90</v>
          </cell>
        </row>
        <row r="68">
          <cell r="B68" t="str">
            <v>Poland - USA (NY)</v>
          </cell>
          <cell r="C68" t="str">
            <v>NA</v>
          </cell>
          <cell r="D68">
            <v>405</v>
          </cell>
          <cell r="E68">
            <v>1905</v>
          </cell>
          <cell r="F68">
            <v>220.49</v>
          </cell>
          <cell r="G68">
            <v>34.450000000000003</v>
          </cell>
          <cell r="H68">
            <v>20</v>
          </cell>
          <cell r="I68">
            <v>31.7</v>
          </cell>
          <cell r="J68">
            <v>28</v>
          </cell>
          <cell r="K68">
            <v>90</v>
          </cell>
        </row>
        <row r="69">
          <cell r="B69" t="str">
            <v>Poland - USA (San Francisco)</v>
          </cell>
          <cell r="C69" t="str">
            <v>NA</v>
          </cell>
          <cell r="D69">
            <v>1500</v>
          </cell>
          <cell r="E69">
            <v>0</v>
          </cell>
          <cell r="F69">
            <v>130</v>
          </cell>
          <cell r="G69">
            <v>38</v>
          </cell>
          <cell r="H69">
            <v>27</v>
          </cell>
          <cell r="I69">
            <v>44</v>
          </cell>
          <cell r="J69">
            <v>38</v>
          </cell>
          <cell r="K69">
            <v>150</v>
          </cell>
        </row>
        <row r="70">
          <cell r="B70" t="str">
            <v>Poland - LATAM</v>
          </cell>
          <cell r="C70" t="str">
            <v>LATAM</v>
          </cell>
          <cell r="D70">
            <v>1126.7</v>
          </cell>
          <cell r="E70">
            <v>4024.85</v>
          </cell>
          <cell r="F70">
            <v>125</v>
          </cell>
          <cell r="G70">
            <v>30</v>
          </cell>
          <cell r="H70">
            <v>20</v>
          </cell>
          <cell r="I70">
            <v>29.697000000000003</v>
          </cell>
          <cell r="J70">
            <v>28</v>
          </cell>
          <cell r="K70">
            <v>5.75</v>
          </cell>
        </row>
        <row r="71">
          <cell r="B71" t="str">
            <v>Poland - Argentina</v>
          </cell>
          <cell r="C71" t="str">
            <v>LATAM</v>
          </cell>
          <cell r="D71">
            <v>1052</v>
          </cell>
          <cell r="E71">
            <v>3683</v>
          </cell>
          <cell r="F71">
            <v>125</v>
          </cell>
          <cell r="G71">
            <v>30</v>
          </cell>
          <cell r="H71">
            <v>20</v>
          </cell>
          <cell r="I71">
            <v>32.380000000000003</v>
          </cell>
          <cell r="J71">
            <v>28</v>
          </cell>
          <cell r="K71">
            <v>0</v>
          </cell>
        </row>
        <row r="72">
          <cell r="B72" t="str">
            <v>Poland - Bolivia</v>
          </cell>
          <cell r="C72" t="str">
            <v>LATAM</v>
          </cell>
          <cell r="D72">
            <v>1662</v>
          </cell>
          <cell r="E72">
            <v>5610</v>
          </cell>
          <cell r="F72">
            <v>125</v>
          </cell>
          <cell r="G72">
            <v>30</v>
          </cell>
          <cell r="H72">
            <v>20</v>
          </cell>
          <cell r="I72">
            <v>28.94</v>
          </cell>
          <cell r="J72">
            <v>28</v>
          </cell>
          <cell r="K72">
            <v>0</v>
          </cell>
        </row>
        <row r="73">
          <cell r="B73" t="str">
            <v>Poland - Brazil (Brasilia)</v>
          </cell>
          <cell r="C73" t="str">
            <v>LATAM</v>
          </cell>
          <cell r="D73">
            <v>1136</v>
          </cell>
          <cell r="E73">
            <v>4792</v>
          </cell>
          <cell r="F73">
            <v>125</v>
          </cell>
          <cell r="G73">
            <v>30</v>
          </cell>
          <cell r="H73">
            <v>20</v>
          </cell>
          <cell r="I73">
            <v>34.450000000000003</v>
          </cell>
          <cell r="J73">
            <v>28</v>
          </cell>
          <cell r="K73">
            <v>0</v>
          </cell>
        </row>
        <row r="74">
          <cell r="B74" t="str">
            <v>Poland - Brazil (Sao Paulo)</v>
          </cell>
          <cell r="C74" t="str">
            <v>LATAM</v>
          </cell>
          <cell r="D74">
            <v>1180</v>
          </cell>
          <cell r="E74">
            <v>4779</v>
          </cell>
          <cell r="F74">
            <v>125</v>
          </cell>
          <cell r="G74">
            <v>30</v>
          </cell>
          <cell r="H74">
            <v>20</v>
          </cell>
          <cell r="I74">
            <v>34.450000000000003</v>
          </cell>
          <cell r="J74">
            <v>28</v>
          </cell>
          <cell r="K74">
            <v>0</v>
          </cell>
        </row>
        <row r="75">
          <cell r="B75" t="str">
            <v>Poland - Chile</v>
          </cell>
          <cell r="C75" t="str">
            <v>LATAM</v>
          </cell>
          <cell r="D75">
            <v>947</v>
          </cell>
          <cell r="E75">
            <v>3561</v>
          </cell>
          <cell r="F75">
            <v>125</v>
          </cell>
          <cell r="G75">
            <v>30</v>
          </cell>
          <cell r="H75">
            <v>20</v>
          </cell>
          <cell r="I75">
            <v>28.94</v>
          </cell>
          <cell r="J75">
            <v>28</v>
          </cell>
          <cell r="K75">
            <v>0</v>
          </cell>
        </row>
        <row r="76">
          <cell r="B76" t="str">
            <v>Poland - Colombia</v>
          </cell>
          <cell r="C76" t="str">
            <v>LATAM</v>
          </cell>
          <cell r="D76">
            <v>1025</v>
          </cell>
          <cell r="E76">
            <v>4541</v>
          </cell>
          <cell r="F76">
            <v>125</v>
          </cell>
          <cell r="G76">
            <v>30</v>
          </cell>
          <cell r="H76">
            <v>20</v>
          </cell>
          <cell r="I76">
            <v>28.25</v>
          </cell>
          <cell r="J76">
            <v>28</v>
          </cell>
          <cell r="K76">
            <v>70</v>
          </cell>
        </row>
        <row r="77">
          <cell r="B77" t="str">
            <v>Poland - Costa Rica</v>
          </cell>
          <cell r="C77" t="str">
            <v>LATAM</v>
          </cell>
          <cell r="D77">
            <v>1141</v>
          </cell>
          <cell r="E77">
            <v>5329</v>
          </cell>
          <cell r="F77">
            <v>125</v>
          </cell>
          <cell r="G77">
            <v>30</v>
          </cell>
          <cell r="H77">
            <v>20</v>
          </cell>
          <cell r="I77">
            <v>26.18</v>
          </cell>
          <cell r="J77">
            <v>28</v>
          </cell>
          <cell r="K77">
            <v>0</v>
          </cell>
        </row>
        <row r="78">
          <cell r="B78" t="str">
            <v>Poland - Dominican Republic</v>
          </cell>
          <cell r="C78" t="str">
            <v>LATAM</v>
          </cell>
          <cell r="D78">
            <v>850</v>
          </cell>
          <cell r="E78">
            <v>4000</v>
          </cell>
          <cell r="F78">
            <v>125</v>
          </cell>
          <cell r="G78">
            <v>30</v>
          </cell>
          <cell r="H78">
            <v>20</v>
          </cell>
          <cell r="I78">
            <v>28.94</v>
          </cell>
          <cell r="J78">
            <v>28</v>
          </cell>
          <cell r="K78">
            <v>0</v>
          </cell>
        </row>
        <row r="79">
          <cell r="B79" t="str">
            <v>Poland - Ecuador</v>
          </cell>
          <cell r="C79" t="str">
            <v>LATAM</v>
          </cell>
          <cell r="D79">
            <v>1142</v>
          </cell>
          <cell r="E79">
            <v>3200</v>
          </cell>
          <cell r="F79">
            <v>125</v>
          </cell>
          <cell r="G79">
            <v>30</v>
          </cell>
          <cell r="H79">
            <v>20</v>
          </cell>
          <cell r="I79">
            <v>30.32</v>
          </cell>
          <cell r="J79">
            <v>28</v>
          </cell>
          <cell r="K79">
            <v>0</v>
          </cell>
        </row>
        <row r="80">
          <cell r="B80" t="str">
            <v>Poland - El Salvador</v>
          </cell>
          <cell r="C80" t="str">
            <v>LATAM</v>
          </cell>
          <cell r="D80">
            <v>1015</v>
          </cell>
          <cell r="E80">
            <v>3300</v>
          </cell>
          <cell r="F80">
            <v>125</v>
          </cell>
          <cell r="G80">
            <v>30</v>
          </cell>
          <cell r="H80">
            <v>20</v>
          </cell>
          <cell r="I80">
            <v>28.94</v>
          </cell>
          <cell r="J80">
            <v>28</v>
          </cell>
          <cell r="K80">
            <v>0</v>
          </cell>
        </row>
        <row r="81">
          <cell r="B81" t="str">
            <v>Poland - Guatemala</v>
          </cell>
          <cell r="C81" t="str">
            <v>LATAM</v>
          </cell>
          <cell r="D81">
            <v>1049</v>
          </cell>
          <cell r="E81">
            <v>3768</v>
          </cell>
          <cell r="F81">
            <v>125</v>
          </cell>
          <cell r="G81">
            <v>30</v>
          </cell>
          <cell r="H81">
            <v>20</v>
          </cell>
          <cell r="I81">
            <v>28.94</v>
          </cell>
          <cell r="J81">
            <v>28</v>
          </cell>
          <cell r="K81">
            <v>0</v>
          </cell>
        </row>
        <row r="82">
          <cell r="B82" t="str">
            <v>Poland - Honduras</v>
          </cell>
          <cell r="C82" t="str">
            <v>LATAM</v>
          </cell>
          <cell r="D82">
            <v>2080</v>
          </cell>
          <cell r="E82">
            <v>3500</v>
          </cell>
          <cell r="F82">
            <v>125</v>
          </cell>
          <cell r="G82">
            <v>30</v>
          </cell>
          <cell r="H82">
            <v>20</v>
          </cell>
          <cell r="I82">
            <v>28.94</v>
          </cell>
          <cell r="J82">
            <v>28</v>
          </cell>
          <cell r="K82">
            <v>0</v>
          </cell>
        </row>
        <row r="83">
          <cell r="B83" t="str">
            <v>Poland - Jamaica</v>
          </cell>
          <cell r="C83" t="str">
            <v>LATAM</v>
          </cell>
          <cell r="D83">
            <v>1650</v>
          </cell>
          <cell r="E83">
            <v>3037</v>
          </cell>
          <cell r="F83">
            <v>125</v>
          </cell>
          <cell r="G83">
            <v>30</v>
          </cell>
          <cell r="H83">
            <v>20</v>
          </cell>
          <cell r="I83">
            <v>28.94</v>
          </cell>
          <cell r="J83">
            <v>28</v>
          </cell>
          <cell r="K83">
            <v>45</v>
          </cell>
        </row>
        <row r="84">
          <cell r="B84" t="str">
            <v>Poland - Panama</v>
          </cell>
          <cell r="C84" t="str">
            <v>LATAM</v>
          </cell>
          <cell r="D84">
            <v>1078</v>
          </cell>
          <cell r="E84">
            <v>3554</v>
          </cell>
          <cell r="F84">
            <v>125</v>
          </cell>
          <cell r="G84">
            <v>30</v>
          </cell>
          <cell r="H84">
            <v>20</v>
          </cell>
          <cell r="I84">
            <v>28.94</v>
          </cell>
          <cell r="J84">
            <v>28</v>
          </cell>
          <cell r="K84">
            <v>0</v>
          </cell>
        </row>
        <row r="85">
          <cell r="B85" t="str">
            <v>Poland - Paraguay</v>
          </cell>
          <cell r="C85" t="str">
            <v>LATAM</v>
          </cell>
          <cell r="D85">
            <v>994</v>
          </cell>
          <cell r="E85">
            <v>5225</v>
          </cell>
          <cell r="F85">
            <v>125</v>
          </cell>
          <cell r="G85">
            <v>30</v>
          </cell>
          <cell r="H85">
            <v>20</v>
          </cell>
          <cell r="I85">
            <v>28.94</v>
          </cell>
          <cell r="J85">
            <v>28</v>
          </cell>
          <cell r="K85">
            <v>0</v>
          </cell>
        </row>
        <row r="86">
          <cell r="B86" t="str">
            <v>Poland - Peru</v>
          </cell>
          <cell r="C86" t="str">
            <v>LATAM</v>
          </cell>
          <cell r="D86">
            <v>1124</v>
          </cell>
          <cell r="E86">
            <v>4204</v>
          </cell>
          <cell r="F86">
            <v>125</v>
          </cell>
          <cell r="G86">
            <v>30</v>
          </cell>
          <cell r="H86">
            <v>20</v>
          </cell>
          <cell r="I86">
            <v>29.63</v>
          </cell>
          <cell r="J86">
            <v>28</v>
          </cell>
          <cell r="K86">
            <v>0</v>
          </cell>
        </row>
        <row r="87">
          <cell r="B87" t="str">
            <v>Poland - Puerto Rico</v>
          </cell>
          <cell r="C87" t="str">
            <v>LATAM</v>
          </cell>
          <cell r="D87">
            <v>726</v>
          </cell>
          <cell r="E87">
            <v>2960</v>
          </cell>
          <cell r="F87">
            <v>125</v>
          </cell>
          <cell r="G87">
            <v>30</v>
          </cell>
          <cell r="H87">
            <v>20</v>
          </cell>
          <cell r="I87">
            <v>28.94</v>
          </cell>
          <cell r="J87">
            <v>28</v>
          </cell>
          <cell r="K87">
            <v>0</v>
          </cell>
        </row>
        <row r="88">
          <cell r="B88" t="str">
            <v>Poland - Trinidad</v>
          </cell>
          <cell r="C88" t="str">
            <v>LATAM</v>
          </cell>
          <cell r="D88">
            <v>825</v>
          </cell>
          <cell r="E88">
            <v>3173</v>
          </cell>
          <cell r="F88">
            <v>125</v>
          </cell>
          <cell r="G88">
            <v>30</v>
          </cell>
          <cell r="H88">
            <v>20</v>
          </cell>
          <cell r="I88">
            <v>28.94</v>
          </cell>
          <cell r="J88">
            <v>28</v>
          </cell>
          <cell r="K88">
            <v>0</v>
          </cell>
        </row>
        <row r="89">
          <cell r="B89" t="str">
            <v>Poland - Uruguay</v>
          </cell>
          <cell r="C89" t="str">
            <v>LATAM</v>
          </cell>
          <cell r="D89">
            <v>983</v>
          </cell>
          <cell r="E89">
            <v>4748</v>
          </cell>
          <cell r="F89">
            <v>125</v>
          </cell>
          <cell r="G89">
            <v>30</v>
          </cell>
          <cell r="H89">
            <v>20</v>
          </cell>
          <cell r="I89">
            <v>33.07</v>
          </cell>
          <cell r="J89">
            <v>28</v>
          </cell>
          <cell r="K89">
            <v>0</v>
          </cell>
        </row>
        <row r="90">
          <cell r="B90" t="str">
            <v>Poland - Venezuela</v>
          </cell>
          <cell r="C90" t="str">
            <v>LATAM</v>
          </cell>
          <cell r="D90">
            <v>875</v>
          </cell>
          <cell r="E90">
            <v>3533</v>
          </cell>
          <cell r="F90">
            <v>125</v>
          </cell>
          <cell r="G90">
            <v>30</v>
          </cell>
          <cell r="H90">
            <v>20</v>
          </cell>
          <cell r="I90">
            <v>26.87</v>
          </cell>
          <cell r="J90">
            <v>28</v>
          </cell>
          <cell r="K90">
            <v>0</v>
          </cell>
        </row>
        <row r="91">
          <cell r="B91" t="str">
            <v>Poland - Africa</v>
          </cell>
          <cell r="C91" t="str">
            <v>Africa</v>
          </cell>
          <cell r="D91">
            <v>572.79999999999995</v>
          </cell>
          <cell r="E91">
            <v>2025.6</v>
          </cell>
          <cell r="F91">
            <v>125</v>
          </cell>
          <cell r="G91">
            <v>30</v>
          </cell>
          <cell r="H91">
            <v>20</v>
          </cell>
          <cell r="I91">
            <v>33.107999999999997</v>
          </cell>
          <cell r="J91">
            <v>28</v>
          </cell>
          <cell r="K91">
            <v>19</v>
          </cell>
        </row>
        <row r="92">
          <cell r="B92" t="str">
            <v>Poland - Egypt</v>
          </cell>
          <cell r="C92" t="str">
            <v>Africa</v>
          </cell>
          <cell r="D92">
            <v>414</v>
          </cell>
          <cell r="E92">
            <v>1473</v>
          </cell>
          <cell r="F92">
            <v>125</v>
          </cell>
          <cell r="G92">
            <v>30</v>
          </cell>
          <cell r="H92">
            <v>20</v>
          </cell>
          <cell r="I92">
            <v>33.76</v>
          </cell>
          <cell r="J92">
            <v>28</v>
          </cell>
          <cell r="K92">
            <v>40</v>
          </cell>
        </row>
        <row r="93">
          <cell r="B93" t="str">
            <v>Poland - Lebanon</v>
          </cell>
          <cell r="C93" t="str">
            <v>Africa</v>
          </cell>
          <cell r="D93">
            <v>470</v>
          </cell>
          <cell r="E93">
            <v>1972</v>
          </cell>
          <cell r="F93">
            <v>125</v>
          </cell>
          <cell r="G93">
            <v>30</v>
          </cell>
          <cell r="H93">
            <v>20</v>
          </cell>
          <cell r="I93">
            <v>33.76</v>
          </cell>
          <cell r="J93">
            <v>28</v>
          </cell>
          <cell r="K93">
            <v>25</v>
          </cell>
        </row>
        <row r="94">
          <cell r="B94" t="str">
            <v>Poland - Morocco</v>
          </cell>
          <cell r="C94" t="str">
            <v>Africa</v>
          </cell>
          <cell r="D94">
            <v>812</v>
          </cell>
          <cell r="E94">
            <v>2004</v>
          </cell>
          <cell r="F94">
            <v>125</v>
          </cell>
          <cell r="G94">
            <v>30</v>
          </cell>
          <cell r="H94">
            <v>20</v>
          </cell>
          <cell r="I94">
            <v>36</v>
          </cell>
          <cell r="J94">
            <v>28</v>
          </cell>
          <cell r="K94">
            <v>0</v>
          </cell>
        </row>
        <row r="95">
          <cell r="B95" t="str">
            <v>Poland - South Africa</v>
          </cell>
          <cell r="C95" t="str">
            <v>Africa</v>
          </cell>
          <cell r="D95">
            <v>765</v>
          </cell>
          <cell r="E95">
            <v>3307</v>
          </cell>
          <cell r="F95">
            <v>125</v>
          </cell>
          <cell r="G95">
            <v>30</v>
          </cell>
          <cell r="H95">
            <v>20</v>
          </cell>
          <cell r="I95">
            <v>31.01</v>
          </cell>
          <cell r="J95">
            <v>28</v>
          </cell>
          <cell r="K95">
            <v>0</v>
          </cell>
        </row>
        <row r="96">
          <cell r="B96" t="str">
            <v>Poland - Tunisia</v>
          </cell>
          <cell r="C96" t="str">
            <v>Africa</v>
          </cell>
          <cell r="D96">
            <v>403</v>
          </cell>
          <cell r="E96">
            <v>1372</v>
          </cell>
          <cell r="F96">
            <v>125</v>
          </cell>
          <cell r="G96">
            <v>30</v>
          </cell>
          <cell r="H96">
            <v>20</v>
          </cell>
          <cell r="I96">
            <v>31.01</v>
          </cell>
          <cell r="J96">
            <v>28</v>
          </cell>
          <cell r="K96">
            <v>30</v>
          </cell>
        </row>
        <row r="97">
          <cell r="B97" t="str">
            <v>Poland - Middle East</v>
          </cell>
          <cell r="C97" t="str">
            <v>Middle East</v>
          </cell>
          <cell r="D97">
            <v>725.125</v>
          </cell>
          <cell r="E97">
            <v>2244</v>
          </cell>
          <cell r="F97">
            <v>125</v>
          </cell>
          <cell r="G97">
            <v>30</v>
          </cell>
          <cell r="H97">
            <v>20</v>
          </cell>
          <cell r="I97">
            <v>30.454999999999998</v>
          </cell>
          <cell r="J97">
            <v>28</v>
          </cell>
          <cell r="K97">
            <v>39.5625</v>
          </cell>
        </row>
        <row r="98">
          <cell r="B98" t="str">
            <v>Poland - Israel</v>
          </cell>
          <cell r="C98" t="str">
            <v>Middle East</v>
          </cell>
          <cell r="D98">
            <v>531</v>
          </cell>
          <cell r="E98">
            <v>1038</v>
          </cell>
          <cell r="F98">
            <v>125</v>
          </cell>
          <cell r="G98">
            <v>30</v>
          </cell>
          <cell r="H98">
            <v>20</v>
          </cell>
          <cell r="I98">
            <v>33.76</v>
          </cell>
          <cell r="J98">
            <v>28</v>
          </cell>
          <cell r="K98">
            <v>0</v>
          </cell>
        </row>
        <row r="99">
          <cell r="B99" t="str">
            <v>Poland - Jordan</v>
          </cell>
          <cell r="C99" t="str">
            <v>Middle East</v>
          </cell>
          <cell r="D99">
            <v>696</v>
          </cell>
          <cell r="E99">
            <v>1652</v>
          </cell>
          <cell r="F99">
            <v>125</v>
          </cell>
          <cell r="G99">
            <v>30</v>
          </cell>
          <cell r="H99">
            <v>20</v>
          </cell>
          <cell r="I99">
            <v>26.18</v>
          </cell>
          <cell r="J99">
            <v>28</v>
          </cell>
          <cell r="K99">
            <v>16.5</v>
          </cell>
        </row>
        <row r="100">
          <cell r="B100" t="str">
            <v xml:space="preserve">Poland - Kuwait </v>
          </cell>
          <cell r="C100" t="str">
            <v>Middle East</v>
          </cell>
          <cell r="D100">
            <v>668</v>
          </cell>
          <cell r="E100">
            <v>2142</v>
          </cell>
          <cell r="F100">
            <v>125</v>
          </cell>
          <cell r="G100">
            <v>30</v>
          </cell>
          <cell r="H100">
            <v>20</v>
          </cell>
          <cell r="I100">
            <v>39</v>
          </cell>
          <cell r="J100">
            <v>28</v>
          </cell>
          <cell r="K100">
            <v>50</v>
          </cell>
        </row>
        <row r="101">
          <cell r="B101" t="str">
            <v>Poland - Oman</v>
          </cell>
          <cell r="C101" t="str">
            <v>Middle East</v>
          </cell>
          <cell r="D101">
            <v>858</v>
          </cell>
          <cell r="E101">
            <v>3332</v>
          </cell>
          <cell r="F101">
            <v>125</v>
          </cell>
          <cell r="G101">
            <v>30</v>
          </cell>
          <cell r="H101">
            <v>20</v>
          </cell>
          <cell r="I101">
            <v>28.94</v>
          </cell>
          <cell r="J101">
            <v>28</v>
          </cell>
          <cell r="K101">
            <v>50</v>
          </cell>
        </row>
        <row r="102">
          <cell r="B102" t="str">
            <v>Poland - Pakistan</v>
          </cell>
          <cell r="C102" t="str">
            <v>Middle East</v>
          </cell>
          <cell r="D102">
            <v>980</v>
          </cell>
          <cell r="E102">
            <v>3318</v>
          </cell>
          <cell r="F102">
            <v>125</v>
          </cell>
          <cell r="G102">
            <v>30</v>
          </cell>
          <cell r="H102">
            <v>20</v>
          </cell>
          <cell r="I102">
            <v>28.94</v>
          </cell>
          <cell r="J102">
            <v>28</v>
          </cell>
          <cell r="K102">
            <v>50</v>
          </cell>
        </row>
        <row r="103">
          <cell r="B103" t="str">
            <v>Poland - Qatar</v>
          </cell>
          <cell r="C103" t="str">
            <v>Middle East</v>
          </cell>
          <cell r="D103">
            <v>785</v>
          </cell>
          <cell r="E103">
            <v>2340</v>
          </cell>
          <cell r="F103">
            <v>125</v>
          </cell>
          <cell r="G103">
            <v>30</v>
          </cell>
          <cell r="H103">
            <v>20</v>
          </cell>
          <cell r="I103">
            <v>28.94</v>
          </cell>
          <cell r="J103">
            <v>28</v>
          </cell>
          <cell r="K103">
            <v>50</v>
          </cell>
        </row>
        <row r="104">
          <cell r="B104" t="str">
            <v>Poland - Saudi Arabia</v>
          </cell>
          <cell r="C104" t="str">
            <v>Middle East</v>
          </cell>
          <cell r="D104">
            <v>603</v>
          </cell>
          <cell r="E104">
            <v>2315</v>
          </cell>
          <cell r="F104">
            <v>125</v>
          </cell>
          <cell r="G104">
            <v>30</v>
          </cell>
          <cell r="H104">
            <v>20</v>
          </cell>
          <cell r="I104">
            <v>31.7</v>
          </cell>
          <cell r="J104">
            <v>28</v>
          </cell>
          <cell r="K104">
            <v>50</v>
          </cell>
        </row>
        <row r="105">
          <cell r="B105" t="str">
            <v>Poland - UAE</v>
          </cell>
          <cell r="C105" t="str">
            <v>Middle East</v>
          </cell>
          <cell r="D105">
            <v>680</v>
          </cell>
          <cell r="E105">
            <v>1815</v>
          </cell>
          <cell r="F105">
            <v>125</v>
          </cell>
          <cell r="G105">
            <v>30</v>
          </cell>
          <cell r="H105">
            <v>20</v>
          </cell>
          <cell r="I105">
            <v>26.18</v>
          </cell>
          <cell r="J105">
            <v>28</v>
          </cell>
          <cell r="K105">
            <v>50</v>
          </cell>
        </row>
        <row r="106">
          <cell r="B106" t="str">
            <v>UK - Europe</v>
          </cell>
          <cell r="C106" t="str">
            <v>Europe</v>
          </cell>
          <cell r="D106">
            <v>231.5789618386932</v>
          </cell>
          <cell r="E106">
            <v>642.06227306538858</v>
          </cell>
          <cell r="F106">
            <v>135.25716666666665</v>
          </cell>
          <cell r="G106">
            <v>31.351166666666668</v>
          </cell>
          <cell r="H106">
            <v>20</v>
          </cell>
          <cell r="I106">
            <v>38.75</v>
          </cell>
          <cell r="J106">
            <v>28</v>
          </cell>
          <cell r="K106">
            <v>0</v>
          </cell>
        </row>
        <row r="107">
          <cell r="B107" t="str">
            <v>UK - N Europe</v>
          </cell>
          <cell r="C107" t="str">
            <v>N Europe</v>
          </cell>
          <cell r="D107">
            <v>207.99310804772298</v>
          </cell>
          <cell r="E107">
            <v>670.94550983136457</v>
          </cell>
          <cell r="F107">
            <v>157.29</v>
          </cell>
          <cell r="G107">
            <v>36.190000000000005</v>
          </cell>
          <cell r="H107">
            <v>20</v>
          </cell>
          <cell r="I107">
            <v>43</v>
          </cell>
          <cell r="J107">
            <v>28</v>
          </cell>
          <cell r="K107">
            <v>0</v>
          </cell>
        </row>
        <row r="108">
          <cell r="B108" t="str">
            <v>UK - Denmark</v>
          </cell>
          <cell r="C108" t="str">
            <v>N Europe</v>
          </cell>
          <cell r="D108">
            <v>187.86474275278206</v>
          </cell>
          <cell r="E108">
            <v>670.94550983136457</v>
          </cell>
          <cell r="F108">
            <v>181.09</v>
          </cell>
          <cell r="G108">
            <v>40.24</v>
          </cell>
          <cell r="H108">
            <v>20</v>
          </cell>
          <cell r="I108">
            <v>43</v>
          </cell>
          <cell r="J108">
            <v>28</v>
          </cell>
          <cell r="K108">
            <v>0</v>
          </cell>
        </row>
        <row r="109">
          <cell r="B109" t="str">
            <v>UK - Finland</v>
          </cell>
          <cell r="C109" t="str">
            <v>N Europe</v>
          </cell>
          <cell r="D109">
            <v>268.37820393254583</v>
          </cell>
          <cell r="E109">
            <v>738.04006081450098</v>
          </cell>
          <cell r="F109">
            <v>150</v>
          </cell>
          <cell r="G109">
            <v>30</v>
          </cell>
          <cell r="H109">
            <v>20</v>
          </cell>
          <cell r="I109">
            <v>43</v>
          </cell>
          <cell r="J109">
            <v>28</v>
          </cell>
          <cell r="K109">
            <v>0</v>
          </cell>
        </row>
        <row r="110">
          <cell r="B110" t="str">
            <v>UK - Norway</v>
          </cell>
          <cell r="C110" t="str">
            <v>N Europe</v>
          </cell>
          <cell r="D110">
            <v>187.86474275278206</v>
          </cell>
          <cell r="E110">
            <v>670.94550983136457</v>
          </cell>
          <cell r="F110">
            <v>149.54</v>
          </cell>
          <cell r="G110">
            <v>37.39</v>
          </cell>
          <cell r="H110">
            <v>20</v>
          </cell>
          <cell r="I110">
            <v>43</v>
          </cell>
          <cell r="J110">
            <v>28</v>
          </cell>
          <cell r="K110">
            <v>0</v>
          </cell>
        </row>
        <row r="111">
          <cell r="B111" t="str">
            <v>UK - Sweden</v>
          </cell>
          <cell r="C111" t="str">
            <v>N Europe</v>
          </cell>
          <cell r="D111">
            <v>187.86474275278206</v>
          </cell>
          <cell r="E111">
            <v>603.85095884822806</v>
          </cell>
          <cell r="F111">
            <v>148.53</v>
          </cell>
          <cell r="G111">
            <v>37.130000000000003</v>
          </cell>
          <cell r="H111">
            <v>20</v>
          </cell>
          <cell r="I111">
            <v>43</v>
          </cell>
          <cell r="J111">
            <v>28</v>
          </cell>
          <cell r="K111">
            <v>0</v>
          </cell>
        </row>
        <row r="112">
          <cell r="B112" t="str">
            <v>UK - E Europe</v>
          </cell>
          <cell r="C112" t="str">
            <v>E Europe</v>
          </cell>
          <cell r="D112">
            <v>242.48818373464619</v>
          </cell>
          <cell r="E112">
            <v>682.44491262886572</v>
          </cell>
          <cell r="F112">
            <v>125</v>
          </cell>
          <cell r="G112">
            <v>30</v>
          </cell>
          <cell r="H112">
            <v>20</v>
          </cell>
          <cell r="I112">
            <v>33</v>
          </cell>
          <cell r="J112">
            <v>28</v>
          </cell>
          <cell r="K112">
            <v>0</v>
          </cell>
        </row>
        <row r="113">
          <cell r="B113" t="str">
            <v>UK - Bulgaria</v>
          </cell>
          <cell r="C113" t="str">
            <v>E Europe</v>
          </cell>
          <cell r="D113">
            <v>201.28365294940937</v>
          </cell>
          <cell r="E113">
            <v>563.59422825834622</v>
          </cell>
          <cell r="F113">
            <v>125</v>
          </cell>
          <cell r="G113">
            <v>30</v>
          </cell>
          <cell r="H113">
            <v>20</v>
          </cell>
          <cell r="I113">
            <v>33</v>
          </cell>
          <cell r="J113">
            <v>28</v>
          </cell>
          <cell r="K113">
            <v>0</v>
          </cell>
        </row>
        <row r="114">
          <cell r="B114" t="str">
            <v>UK - Czech Republic</v>
          </cell>
          <cell r="C114" t="str">
            <v>E Europe</v>
          </cell>
          <cell r="D114">
            <v>174.44583255615478</v>
          </cell>
          <cell r="E114">
            <v>469.6618568819552</v>
          </cell>
          <cell r="F114">
            <v>125</v>
          </cell>
          <cell r="G114">
            <v>30</v>
          </cell>
          <cell r="H114">
            <v>20</v>
          </cell>
          <cell r="I114">
            <v>33</v>
          </cell>
          <cell r="J114">
            <v>28</v>
          </cell>
          <cell r="K114">
            <v>0</v>
          </cell>
        </row>
        <row r="115">
          <cell r="B115" t="str">
            <v>UK - Estonia</v>
          </cell>
          <cell r="C115" t="str">
            <v>E Europe</v>
          </cell>
          <cell r="D115">
            <v>248.24983863760488</v>
          </cell>
          <cell r="E115">
            <v>872.22916278077389</v>
          </cell>
          <cell r="F115">
            <v>125</v>
          </cell>
          <cell r="G115">
            <v>30</v>
          </cell>
          <cell r="H115">
            <v>20</v>
          </cell>
          <cell r="I115">
            <v>33</v>
          </cell>
          <cell r="J115">
            <v>28</v>
          </cell>
          <cell r="K115">
            <v>0</v>
          </cell>
        </row>
        <row r="116">
          <cell r="B116" t="str">
            <v>UK - Hungary</v>
          </cell>
          <cell r="C116" t="str">
            <v>E Europe</v>
          </cell>
          <cell r="D116">
            <v>167.73637745784114</v>
          </cell>
          <cell r="E116">
            <v>469.6618568819552</v>
          </cell>
          <cell r="F116">
            <v>125</v>
          </cell>
          <cell r="G116">
            <v>30</v>
          </cell>
          <cell r="H116">
            <v>20</v>
          </cell>
          <cell r="I116">
            <v>33</v>
          </cell>
          <cell r="J116">
            <v>28</v>
          </cell>
          <cell r="K116">
            <v>0</v>
          </cell>
        </row>
        <row r="117">
          <cell r="B117" t="str">
            <v>UK - Latvia</v>
          </cell>
          <cell r="C117" t="str">
            <v>E Europe</v>
          </cell>
          <cell r="D117">
            <v>241.54038353929124</v>
          </cell>
          <cell r="E117">
            <v>791.71570160101021</v>
          </cell>
          <cell r="F117">
            <v>125</v>
          </cell>
          <cell r="G117">
            <v>30</v>
          </cell>
          <cell r="H117">
            <v>20</v>
          </cell>
          <cell r="I117">
            <v>33</v>
          </cell>
          <cell r="J117">
            <v>28</v>
          </cell>
          <cell r="K117">
            <v>0</v>
          </cell>
        </row>
        <row r="118">
          <cell r="B118" t="str">
            <v>UK - Lithuania</v>
          </cell>
          <cell r="C118" t="str">
            <v>E Europe</v>
          </cell>
          <cell r="D118">
            <v>295.21602432580039</v>
          </cell>
          <cell r="E118">
            <v>791.71570160101021</v>
          </cell>
          <cell r="F118">
            <v>125</v>
          </cell>
          <cell r="G118">
            <v>30</v>
          </cell>
          <cell r="H118">
            <v>20</v>
          </cell>
          <cell r="I118">
            <v>33</v>
          </cell>
          <cell r="J118">
            <v>28</v>
          </cell>
          <cell r="K118">
            <v>0</v>
          </cell>
        </row>
        <row r="119">
          <cell r="B119" t="str">
            <v>UK - Poland</v>
          </cell>
          <cell r="C119" t="str">
            <v>E Europe</v>
          </cell>
          <cell r="D119">
            <v>205</v>
          </cell>
          <cell r="E119">
            <v>415</v>
          </cell>
          <cell r="F119">
            <v>125</v>
          </cell>
          <cell r="G119">
            <v>30</v>
          </cell>
          <cell r="H119">
            <v>20</v>
          </cell>
          <cell r="I119">
            <v>33</v>
          </cell>
          <cell r="J119">
            <v>28</v>
          </cell>
          <cell r="K119">
            <v>0</v>
          </cell>
        </row>
        <row r="120">
          <cell r="B120" t="str">
            <v>UK - Romania</v>
          </cell>
          <cell r="C120" t="str">
            <v>E Europe</v>
          </cell>
          <cell r="D120">
            <v>234.8309284409776</v>
          </cell>
          <cell r="E120">
            <v>590.43204865160078</v>
          </cell>
          <cell r="F120">
            <v>125</v>
          </cell>
          <cell r="G120">
            <v>30</v>
          </cell>
          <cell r="H120">
            <v>20</v>
          </cell>
          <cell r="I120">
            <v>33</v>
          </cell>
          <cell r="J120">
            <v>28</v>
          </cell>
          <cell r="K120">
            <v>0</v>
          </cell>
        </row>
        <row r="121">
          <cell r="B121" t="str">
            <v>UK - Russia</v>
          </cell>
          <cell r="C121" t="str">
            <v>E Europe</v>
          </cell>
          <cell r="D121">
            <v>308.63493452242767</v>
          </cell>
          <cell r="E121">
            <v>899.06698317402845</v>
          </cell>
          <cell r="F121">
            <v>125</v>
          </cell>
          <cell r="G121">
            <v>30</v>
          </cell>
          <cell r="H121">
            <v>20</v>
          </cell>
          <cell r="I121">
            <v>33</v>
          </cell>
          <cell r="J121">
            <v>28</v>
          </cell>
          <cell r="K121">
            <v>0</v>
          </cell>
        </row>
        <row r="122">
          <cell r="B122" t="str">
            <v>UK - Slovakia</v>
          </cell>
          <cell r="C122" t="str">
            <v>E Europe</v>
          </cell>
          <cell r="D122">
            <v>261.66874883423219</v>
          </cell>
          <cell r="E122">
            <v>838.68188728920563</v>
          </cell>
          <cell r="F122">
            <v>125</v>
          </cell>
          <cell r="G122">
            <v>30</v>
          </cell>
          <cell r="H122">
            <v>20</v>
          </cell>
          <cell r="I122">
            <v>33</v>
          </cell>
          <cell r="J122">
            <v>28</v>
          </cell>
          <cell r="K122">
            <v>0</v>
          </cell>
        </row>
        <row r="123">
          <cell r="B123" t="str">
            <v>UK - Ukraine</v>
          </cell>
          <cell r="C123" t="str">
            <v>E Europe</v>
          </cell>
          <cell r="D123">
            <v>328.76329981736865</v>
          </cell>
          <cell r="E123">
            <v>805.13461179763749</v>
          </cell>
          <cell r="F123">
            <v>125</v>
          </cell>
          <cell r="G123">
            <v>30</v>
          </cell>
          <cell r="H123">
            <v>20</v>
          </cell>
          <cell r="I123">
            <v>33</v>
          </cell>
          <cell r="J123">
            <v>28</v>
          </cell>
          <cell r="K123">
            <v>0</v>
          </cell>
        </row>
        <row r="124">
          <cell r="B124" t="str">
            <v>UK - W Europe</v>
          </cell>
          <cell r="C124" t="str">
            <v>W Europe</v>
          </cell>
          <cell r="D124">
            <v>173.9090761482897</v>
          </cell>
          <cell r="E124">
            <v>479.50239102614853</v>
          </cell>
          <cell r="F124">
            <v>133.73866666666666</v>
          </cell>
          <cell r="G124">
            <v>29.21466666666667</v>
          </cell>
          <cell r="H124">
            <v>20</v>
          </cell>
          <cell r="I124">
            <v>43</v>
          </cell>
          <cell r="J124">
            <v>28</v>
          </cell>
          <cell r="K124">
            <v>0</v>
          </cell>
        </row>
        <row r="125">
          <cell r="B125" t="str">
            <v>UK - Austria</v>
          </cell>
          <cell r="C125" t="str">
            <v>W Europe</v>
          </cell>
          <cell r="D125">
            <v>174.44583255615478</v>
          </cell>
          <cell r="E125">
            <v>516.62804257015068</v>
          </cell>
          <cell r="F125">
            <v>125</v>
          </cell>
          <cell r="G125">
            <v>25</v>
          </cell>
          <cell r="H125">
            <v>20</v>
          </cell>
          <cell r="I125">
            <v>43</v>
          </cell>
          <cell r="J125">
            <v>28</v>
          </cell>
          <cell r="K125">
            <v>0</v>
          </cell>
        </row>
        <row r="126">
          <cell r="B126" t="str">
            <v xml:space="preserve">UK - Belgium </v>
          </cell>
          <cell r="C126" t="str">
            <v>W Europe</v>
          </cell>
          <cell r="D126">
            <v>120.77019176964562</v>
          </cell>
          <cell r="E126">
            <v>402.56730589881874</v>
          </cell>
          <cell r="F126">
            <v>150</v>
          </cell>
          <cell r="G126">
            <v>30</v>
          </cell>
          <cell r="H126">
            <v>20</v>
          </cell>
          <cell r="I126">
            <v>43</v>
          </cell>
          <cell r="J126">
            <v>28</v>
          </cell>
          <cell r="K126">
            <v>0</v>
          </cell>
        </row>
        <row r="127">
          <cell r="B127" t="str">
            <v>UK - Croatia</v>
          </cell>
          <cell r="C127" t="str">
            <v>W Europe</v>
          </cell>
          <cell r="D127">
            <v>268.37820393254583</v>
          </cell>
          <cell r="E127">
            <v>744.74951591281467</v>
          </cell>
          <cell r="F127">
            <v>125</v>
          </cell>
          <cell r="G127">
            <v>30</v>
          </cell>
          <cell r="H127">
            <v>20</v>
          </cell>
          <cell r="I127">
            <v>43</v>
          </cell>
          <cell r="J127">
            <v>28</v>
          </cell>
          <cell r="K127">
            <v>0</v>
          </cell>
        </row>
        <row r="128">
          <cell r="B128" t="str">
            <v>UK - France (Paris &amp; "petite couronne")</v>
          </cell>
          <cell r="C128" t="str">
            <v>W Europe</v>
          </cell>
          <cell r="D128">
            <v>150.29179420222565</v>
          </cell>
          <cell r="E128">
            <v>322.05384471905495</v>
          </cell>
          <cell r="F128">
            <v>160</v>
          </cell>
          <cell r="G128">
            <v>30</v>
          </cell>
          <cell r="H128">
            <v>20</v>
          </cell>
          <cell r="I128">
            <v>43</v>
          </cell>
          <cell r="J128">
            <v>28</v>
          </cell>
          <cell r="K128">
            <v>0</v>
          </cell>
        </row>
        <row r="129">
          <cell r="B129" t="str">
            <v>UK - France (Province)</v>
          </cell>
          <cell r="C129" t="str">
            <v>W Europe</v>
          </cell>
          <cell r="D129">
            <v>150.29179420222565</v>
          </cell>
          <cell r="E129">
            <v>322.05384471905495</v>
          </cell>
          <cell r="F129">
            <v>100</v>
          </cell>
          <cell r="G129">
            <v>25</v>
          </cell>
          <cell r="H129">
            <v>20</v>
          </cell>
          <cell r="I129">
            <v>43</v>
          </cell>
          <cell r="J129">
            <v>28</v>
          </cell>
          <cell r="K129">
            <v>0</v>
          </cell>
        </row>
        <row r="130">
          <cell r="B130" t="str">
            <v>UK - Germany</v>
          </cell>
          <cell r="C130" t="str">
            <v>W Europe</v>
          </cell>
          <cell r="D130">
            <v>167.73637745784114</v>
          </cell>
          <cell r="E130">
            <v>670.94550983136457</v>
          </cell>
          <cell r="F130">
            <v>150</v>
          </cell>
          <cell r="G130">
            <v>30</v>
          </cell>
          <cell r="H130">
            <v>20</v>
          </cell>
          <cell r="I130">
            <v>43</v>
          </cell>
          <cell r="J130">
            <v>28</v>
          </cell>
          <cell r="K130">
            <v>0</v>
          </cell>
        </row>
        <row r="131">
          <cell r="B131" t="str">
            <v>UK - Iceland</v>
          </cell>
          <cell r="C131" t="str">
            <v>W Europe</v>
          </cell>
          <cell r="D131">
            <v>348.89166511230957</v>
          </cell>
          <cell r="E131">
            <v>939.3237137639104</v>
          </cell>
          <cell r="F131">
            <v>125</v>
          </cell>
          <cell r="G131">
            <v>30</v>
          </cell>
          <cell r="H131">
            <v>20</v>
          </cell>
          <cell r="I131">
            <v>43</v>
          </cell>
          <cell r="J131">
            <v>28</v>
          </cell>
          <cell r="K131">
            <v>0</v>
          </cell>
        </row>
        <row r="132">
          <cell r="B132" t="str">
            <v>UK - Ireland</v>
          </cell>
          <cell r="C132" t="str">
            <v>W Europe</v>
          </cell>
          <cell r="D132">
            <v>114.06073667133197</v>
          </cell>
          <cell r="E132">
            <v>369.02003040725049</v>
          </cell>
          <cell r="F132">
            <v>130</v>
          </cell>
          <cell r="G132">
            <v>37</v>
          </cell>
          <cell r="H132">
            <v>20</v>
          </cell>
          <cell r="I132">
            <v>43</v>
          </cell>
          <cell r="J132">
            <v>28</v>
          </cell>
          <cell r="K132">
            <v>0</v>
          </cell>
        </row>
        <row r="133">
          <cell r="B133" t="str">
            <v>UK - Italy</v>
          </cell>
          <cell r="C133" t="str">
            <v>W Europe</v>
          </cell>
          <cell r="D133">
            <v>167.73637745784114</v>
          </cell>
          <cell r="E133">
            <v>442.82403648870059</v>
          </cell>
          <cell r="F133">
            <v>145</v>
          </cell>
          <cell r="G133">
            <v>30</v>
          </cell>
          <cell r="H133">
            <v>20</v>
          </cell>
          <cell r="I133">
            <v>43</v>
          </cell>
          <cell r="J133">
            <v>28</v>
          </cell>
          <cell r="K133">
            <v>0</v>
          </cell>
        </row>
        <row r="134">
          <cell r="B134" t="str">
            <v>UK - Malta</v>
          </cell>
          <cell r="C134" t="str">
            <v>W Europe</v>
          </cell>
          <cell r="D134">
            <v>161.02692235952748</v>
          </cell>
          <cell r="E134">
            <v>335.47275491568229</v>
          </cell>
          <cell r="F134">
            <v>125</v>
          </cell>
          <cell r="G134">
            <v>30</v>
          </cell>
          <cell r="H134">
            <v>20</v>
          </cell>
          <cell r="I134">
            <v>43</v>
          </cell>
          <cell r="J134">
            <v>28</v>
          </cell>
          <cell r="K134">
            <v>0</v>
          </cell>
        </row>
        <row r="135">
          <cell r="B135" t="str">
            <v>UK - Netherlands</v>
          </cell>
          <cell r="C135" t="str">
            <v>W Europe</v>
          </cell>
          <cell r="D135">
            <v>107.35128157301833</v>
          </cell>
          <cell r="E135">
            <v>281.79711412917311</v>
          </cell>
          <cell r="F135">
            <v>140</v>
          </cell>
          <cell r="G135">
            <v>30</v>
          </cell>
          <cell r="H135">
            <v>20</v>
          </cell>
          <cell r="I135">
            <v>43</v>
          </cell>
          <cell r="J135">
            <v>28</v>
          </cell>
          <cell r="K135">
            <v>0</v>
          </cell>
        </row>
        <row r="136">
          <cell r="B136" t="str">
            <v>UK - Portugal</v>
          </cell>
          <cell r="C136" t="str">
            <v>W Europe</v>
          </cell>
          <cell r="D136">
            <v>140.89855706458656</v>
          </cell>
          <cell r="E136">
            <v>402.56730589881874</v>
          </cell>
          <cell r="F136">
            <v>125</v>
          </cell>
          <cell r="G136">
            <v>25</v>
          </cell>
          <cell r="H136">
            <v>20</v>
          </cell>
          <cell r="I136">
            <v>43</v>
          </cell>
          <cell r="J136">
            <v>28</v>
          </cell>
          <cell r="K136">
            <v>0</v>
          </cell>
        </row>
        <row r="137">
          <cell r="B137" t="str">
            <v>UK - Slovenia</v>
          </cell>
          <cell r="C137" t="str">
            <v>W Europe</v>
          </cell>
          <cell r="D137">
            <v>268.37820393254583</v>
          </cell>
          <cell r="E137">
            <v>704.49278532293272</v>
          </cell>
          <cell r="F137">
            <v>125</v>
          </cell>
          <cell r="G137">
            <v>30</v>
          </cell>
          <cell r="H137">
            <v>20</v>
          </cell>
          <cell r="I137">
            <v>43</v>
          </cell>
          <cell r="J137">
            <v>28</v>
          </cell>
          <cell r="K137">
            <v>0</v>
          </cell>
        </row>
        <row r="138">
          <cell r="B138" t="str">
            <v>UK - Spain</v>
          </cell>
          <cell r="C138" t="str">
            <v>W Europe</v>
          </cell>
          <cell r="D138">
            <v>134.18910196627291</v>
          </cell>
          <cell r="E138">
            <v>335.47275491568229</v>
          </cell>
          <cell r="F138">
            <v>125</v>
          </cell>
          <cell r="G138">
            <v>25</v>
          </cell>
          <cell r="H138">
            <v>20</v>
          </cell>
          <cell r="I138">
            <v>43</v>
          </cell>
          <cell r="J138">
            <v>28</v>
          </cell>
          <cell r="K138">
            <v>0</v>
          </cell>
        </row>
        <row r="139">
          <cell r="B139" t="str">
            <v>UK - Switzerland</v>
          </cell>
          <cell r="C139" t="str">
            <v>W Europe</v>
          </cell>
          <cell r="D139">
            <v>134.18910196627291</v>
          </cell>
          <cell r="E139">
            <v>402.56730589881874</v>
          </cell>
          <cell r="F139">
            <v>156.08000000000001</v>
          </cell>
          <cell r="G139">
            <v>31.22</v>
          </cell>
          <cell r="H139">
            <v>20</v>
          </cell>
          <cell r="I139">
            <v>43</v>
          </cell>
          <cell r="J139">
            <v>28</v>
          </cell>
          <cell r="K139">
            <v>0</v>
          </cell>
        </row>
        <row r="140">
          <cell r="B140" t="str">
            <v>UK - S Europe</v>
          </cell>
          <cell r="C140" t="str">
            <v>S Europe</v>
          </cell>
          <cell r="D140">
            <v>301.92547942411403</v>
          </cell>
          <cell r="E140">
            <v>735.3562787751755</v>
          </cell>
          <cell r="F140">
            <v>125</v>
          </cell>
          <cell r="G140">
            <v>30</v>
          </cell>
          <cell r="H140">
            <v>20</v>
          </cell>
          <cell r="I140">
            <v>36</v>
          </cell>
          <cell r="J140">
            <v>28</v>
          </cell>
          <cell r="K140">
            <v>0</v>
          </cell>
        </row>
        <row r="141">
          <cell r="B141" t="str">
            <v>UK - Cyprus</v>
          </cell>
          <cell r="C141" t="str">
            <v>S Europe</v>
          </cell>
          <cell r="D141">
            <v>322.05384471905495</v>
          </cell>
          <cell r="E141">
            <v>697.78333022461914</v>
          </cell>
          <cell r="F141">
            <v>125</v>
          </cell>
          <cell r="G141">
            <v>30</v>
          </cell>
          <cell r="H141">
            <v>20</v>
          </cell>
          <cell r="I141">
            <v>36</v>
          </cell>
          <cell r="J141">
            <v>28</v>
          </cell>
          <cell r="K141">
            <v>0</v>
          </cell>
        </row>
        <row r="142">
          <cell r="B142" t="str">
            <v>UK - Greece</v>
          </cell>
          <cell r="C142" t="str">
            <v>S Europe</v>
          </cell>
          <cell r="D142">
            <v>254.95929373591852</v>
          </cell>
          <cell r="E142">
            <v>644.1076894381099</v>
          </cell>
          <cell r="F142">
            <v>125</v>
          </cell>
          <cell r="G142">
            <v>30</v>
          </cell>
          <cell r="H142">
            <v>20</v>
          </cell>
          <cell r="I142">
            <v>36</v>
          </cell>
          <cell r="J142">
            <v>28</v>
          </cell>
          <cell r="K142">
            <v>0</v>
          </cell>
        </row>
        <row r="143">
          <cell r="B143" t="str">
            <v>UK - Macedonia</v>
          </cell>
          <cell r="C143" t="str">
            <v>S Europe</v>
          </cell>
          <cell r="D143">
            <v>308.63493452242767</v>
          </cell>
          <cell r="E143">
            <v>603.85095884822806</v>
          </cell>
          <cell r="F143">
            <v>125</v>
          </cell>
          <cell r="G143">
            <v>30</v>
          </cell>
          <cell r="H143">
            <v>20</v>
          </cell>
          <cell r="I143">
            <v>36</v>
          </cell>
          <cell r="J143">
            <v>28</v>
          </cell>
          <cell r="K143">
            <v>0</v>
          </cell>
        </row>
        <row r="144">
          <cell r="B144" t="str">
            <v>UK - Serbia &amp; Montenegro</v>
          </cell>
          <cell r="C144" t="str">
            <v>S Europe</v>
          </cell>
          <cell r="D144">
            <v>254.95929373591852</v>
          </cell>
          <cell r="E144">
            <v>791.71570160101021</v>
          </cell>
          <cell r="F144">
            <v>125</v>
          </cell>
          <cell r="G144">
            <v>30</v>
          </cell>
          <cell r="H144">
            <v>20</v>
          </cell>
          <cell r="I144">
            <v>36</v>
          </cell>
          <cell r="J144">
            <v>28</v>
          </cell>
          <cell r="K144">
            <v>0</v>
          </cell>
        </row>
        <row r="145">
          <cell r="B145" t="str">
            <v>UK - Turkey</v>
          </cell>
          <cell r="C145" t="str">
            <v>S Europe</v>
          </cell>
          <cell r="D145">
            <v>369.02003040725049</v>
          </cell>
          <cell r="E145">
            <v>939.3237137639104</v>
          </cell>
          <cell r="F145">
            <v>125</v>
          </cell>
          <cell r="G145">
            <v>30</v>
          </cell>
          <cell r="H145">
            <v>20</v>
          </cell>
          <cell r="I145">
            <v>36</v>
          </cell>
          <cell r="J145">
            <v>28</v>
          </cell>
          <cell r="K145">
            <v>0</v>
          </cell>
        </row>
        <row r="146">
          <cell r="B146" t="str">
            <v>UK - APAC</v>
          </cell>
          <cell r="C146" t="str">
            <v>APAC</v>
          </cell>
          <cell r="D146">
            <v>868.58688715597509</v>
          </cell>
          <cell r="E146">
            <v>3163.6997775719788</v>
          </cell>
          <cell r="F146">
            <v>123.52142857142857</v>
          </cell>
          <cell r="G146">
            <v>28.368571428571432</v>
          </cell>
          <cell r="H146">
            <v>20</v>
          </cell>
          <cell r="I146">
            <v>33</v>
          </cell>
          <cell r="J146">
            <v>28</v>
          </cell>
          <cell r="K146">
            <v>0</v>
          </cell>
        </row>
        <row r="147">
          <cell r="B147" t="str">
            <v>UK - Australia</v>
          </cell>
          <cell r="C147" t="str">
            <v>APAC</v>
          </cell>
          <cell r="D147">
            <v>1341.8910196627291</v>
          </cell>
          <cell r="E147">
            <v>6038.5095884822813</v>
          </cell>
          <cell r="F147">
            <v>123.27</v>
          </cell>
          <cell r="G147">
            <v>30.82</v>
          </cell>
          <cell r="H147">
            <v>20</v>
          </cell>
          <cell r="I147">
            <v>33</v>
          </cell>
          <cell r="J147">
            <v>28</v>
          </cell>
          <cell r="K147">
            <v>0</v>
          </cell>
        </row>
        <row r="148">
          <cell r="B148" t="str">
            <v>UK - China (Guangzhou)</v>
          </cell>
          <cell r="C148" t="str">
            <v>APAC</v>
          </cell>
          <cell r="D148">
            <v>868.20348972178567</v>
          </cell>
          <cell r="E148">
            <v>3162.8371333450523</v>
          </cell>
          <cell r="F148">
            <v>119.86</v>
          </cell>
          <cell r="G148">
            <v>14.38</v>
          </cell>
          <cell r="H148">
            <v>20</v>
          </cell>
          <cell r="I148">
            <v>33</v>
          </cell>
          <cell r="J148">
            <v>28</v>
          </cell>
          <cell r="K148">
            <v>0</v>
          </cell>
        </row>
        <row r="149">
          <cell r="B149" t="str">
            <v>UK - China (Hong Kong)</v>
          </cell>
          <cell r="C149" t="str">
            <v>APAC</v>
          </cell>
          <cell r="D149">
            <v>724.6211506178737</v>
          </cell>
          <cell r="E149">
            <v>3623.1057530893686</v>
          </cell>
          <cell r="F149">
            <v>141.32</v>
          </cell>
          <cell r="G149">
            <v>17.670000000000002</v>
          </cell>
          <cell r="H149">
            <v>20</v>
          </cell>
          <cell r="I149">
            <v>33</v>
          </cell>
          <cell r="J149">
            <v>28</v>
          </cell>
          <cell r="K149">
            <v>0</v>
          </cell>
        </row>
        <row r="150">
          <cell r="B150" t="str">
            <v>UK - India (Bangalore)</v>
          </cell>
          <cell r="C150" t="str">
            <v>APAC</v>
          </cell>
          <cell r="D150">
            <v>704.49278532293272</v>
          </cell>
          <cell r="E150">
            <v>2012.8365294940936</v>
          </cell>
          <cell r="F150">
            <v>130.51</v>
          </cell>
          <cell r="G150">
            <v>43.5</v>
          </cell>
          <cell r="H150">
            <v>20</v>
          </cell>
          <cell r="I150">
            <v>33</v>
          </cell>
          <cell r="J150">
            <v>28</v>
          </cell>
          <cell r="K150">
            <v>0</v>
          </cell>
        </row>
        <row r="151">
          <cell r="B151" t="str">
            <v>UK - India (Chennai)</v>
          </cell>
          <cell r="C151" t="str">
            <v>APAC</v>
          </cell>
          <cell r="D151">
            <v>670.94550983136457</v>
          </cell>
          <cell r="E151">
            <v>1945.7419785109571</v>
          </cell>
          <cell r="F151">
            <v>130.51</v>
          </cell>
          <cell r="G151">
            <v>43.5</v>
          </cell>
          <cell r="H151">
            <v>20</v>
          </cell>
          <cell r="I151">
            <v>33</v>
          </cell>
          <cell r="J151">
            <v>28</v>
          </cell>
          <cell r="K151">
            <v>0</v>
          </cell>
        </row>
        <row r="152">
          <cell r="B152" t="str">
            <v>UK - India (Kolkata)</v>
          </cell>
          <cell r="C152" t="str">
            <v>APAC</v>
          </cell>
          <cell r="D152">
            <v>738.04006081450098</v>
          </cell>
          <cell r="E152">
            <v>2348.309284409776</v>
          </cell>
          <cell r="F152">
            <v>130.51</v>
          </cell>
          <cell r="G152">
            <v>43.5</v>
          </cell>
          <cell r="H152">
            <v>20</v>
          </cell>
          <cell r="I152">
            <v>33</v>
          </cell>
          <cell r="J152">
            <v>28</v>
          </cell>
          <cell r="K152">
            <v>0</v>
          </cell>
        </row>
        <row r="153">
          <cell r="B153" t="str">
            <v>UK - India (Mumbai)</v>
          </cell>
          <cell r="C153" t="str">
            <v>APAC</v>
          </cell>
          <cell r="D153">
            <v>536.75640786509166</v>
          </cell>
          <cell r="E153">
            <v>1945.7419785109571</v>
          </cell>
          <cell r="F153">
            <v>130.51</v>
          </cell>
          <cell r="G153">
            <v>43.5</v>
          </cell>
          <cell r="H153">
            <v>20</v>
          </cell>
          <cell r="I153">
            <v>33</v>
          </cell>
          <cell r="J153">
            <v>28</v>
          </cell>
          <cell r="K153">
            <v>0</v>
          </cell>
        </row>
        <row r="154">
          <cell r="B154" t="str">
            <v>UK - Japan</v>
          </cell>
          <cell r="C154" t="str">
            <v>APAC</v>
          </cell>
          <cell r="D154">
            <v>952.74262396053768</v>
          </cell>
          <cell r="E154">
            <v>2952.1602432580039</v>
          </cell>
          <cell r="F154">
            <v>202.14</v>
          </cell>
          <cell r="G154">
            <v>32.090000000000003</v>
          </cell>
          <cell r="H154">
            <v>20</v>
          </cell>
          <cell r="I154">
            <v>33</v>
          </cell>
          <cell r="J154">
            <v>28</v>
          </cell>
          <cell r="K154">
            <v>0</v>
          </cell>
        </row>
        <row r="155">
          <cell r="B155" t="str">
            <v>UK - Malaysia</v>
          </cell>
          <cell r="C155" t="str">
            <v>APAC</v>
          </cell>
          <cell r="D155">
            <v>972.87098925547855</v>
          </cell>
          <cell r="E155">
            <v>4025.6730589881872</v>
          </cell>
          <cell r="F155">
            <v>60.77</v>
          </cell>
          <cell r="G155">
            <v>8.5299999999999994</v>
          </cell>
          <cell r="H155">
            <v>20</v>
          </cell>
          <cell r="I155">
            <v>33</v>
          </cell>
          <cell r="J155">
            <v>28</v>
          </cell>
          <cell r="K155">
            <v>0</v>
          </cell>
        </row>
        <row r="156">
          <cell r="B156" t="str">
            <v>UK - Philippines</v>
          </cell>
          <cell r="C156" t="str">
            <v>APAC</v>
          </cell>
          <cell r="D156">
            <v>992.99935455041953</v>
          </cell>
          <cell r="E156">
            <v>4025.6730589881872</v>
          </cell>
          <cell r="F156">
            <v>125</v>
          </cell>
          <cell r="G156">
            <v>30</v>
          </cell>
          <cell r="H156">
            <v>20</v>
          </cell>
          <cell r="I156">
            <v>33</v>
          </cell>
          <cell r="J156">
            <v>28</v>
          </cell>
          <cell r="K156">
            <v>0</v>
          </cell>
        </row>
        <row r="157">
          <cell r="B157" t="str">
            <v>UK - Singapore</v>
          </cell>
          <cell r="C157" t="str">
            <v>APAC</v>
          </cell>
          <cell r="D157">
            <v>878.93861787908759</v>
          </cell>
          <cell r="E157">
            <v>3757.2948550556416</v>
          </cell>
          <cell r="F157">
            <v>92.32</v>
          </cell>
          <cell r="G157">
            <v>19.440000000000001</v>
          </cell>
          <cell r="H157">
            <v>20</v>
          </cell>
          <cell r="I157">
            <v>33</v>
          </cell>
          <cell r="J157">
            <v>28</v>
          </cell>
          <cell r="K157">
            <v>0</v>
          </cell>
        </row>
        <row r="158">
          <cell r="B158" t="str">
            <v>UK - South Korea</v>
          </cell>
          <cell r="C158" t="str">
            <v>APAC</v>
          </cell>
          <cell r="D158">
            <v>939.3237137639104</v>
          </cell>
          <cell r="E158">
            <v>2750.8765903085946</v>
          </cell>
          <cell r="F158">
            <v>125</v>
          </cell>
          <cell r="G158">
            <v>30</v>
          </cell>
          <cell r="H158">
            <v>20</v>
          </cell>
          <cell r="I158">
            <v>33</v>
          </cell>
          <cell r="J158">
            <v>28</v>
          </cell>
          <cell r="K158">
            <v>0</v>
          </cell>
        </row>
        <row r="159">
          <cell r="B159" t="str">
            <v>UK - Taiwan</v>
          </cell>
          <cell r="C159" t="str">
            <v>APAC</v>
          </cell>
          <cell r="D159">
            <v>905.77643827234215</v>
          </cell>
          <cell r="E159">
            <v>3086.3493452242769</v>
          </cell>
          <cell r="F159">
            <v>92.58</v>
          </cell>
          <cell r="G159">
            <v>10.23</v>
          </cell>
          <cell r="H159">
            <v>20</v>
          </cell>
          <cell r="I159">
            <v>33</v>
          </cell>
          <cell r="J159">
            <v>28</v>
          </cell>
          <cell r="K159">
            <v>0</v>
          </cell>
        </row>
        <row r="160">
          <cell r="B160" t="str">
            <v>UK - Thailand</v>
          </cell>
          <cell r="C160" t="str">
            <v>APAC</v>
          </cell>
          <cell r="D160">
            <v>932.61425866559671</v>
          </cell>
          <cell r="E160">
            <v>2616.6874883423216</v>
          </cell>
          <cell r="F160">
            <v>125</v>
          </cell>
          <cell r="G160">
            <v>30</v>
          </cell>
          <cell r="H160">
            <v>20</v>
          </cell>
          <cell r="I160">
            <v>33</v>
          </cell>
          <cell r="J160">
            <v>28</v>
          </cell>
          <cell r="K160">
            <v>0</v>
          </cell>
        </row>
        <row r="161">
          <cell r="B161" t="str">
            <v>UK - NA</v>
          </cell>
          <cell r="C161" t="str">
            <v>NA</v>
          </cell>
          <cell r="D161">
            <v>514.39155753737953</v>
          </cell>
          <cell r="E161">
            <v>3429.2770502491962</v>
          </cell>
          <cell r="F161">
            <v>170.99555555555557</v>
          </cell>
          <cell r="G161">
            <v>29.11888888888889</v>
          </cell>
          <cell r="H161">
            <v>20</v>
          </cell>
          <cell r="I161">
            <v>33.555555555555557</v>
          </cell>
          <cell r="J161">
            <v>28</v>
          </cell>
          <cell r="K161">
            <v>0</v>
          </cell>
        </row>
        <row r="162">
          <cell r="B162" t="str">
            <v>UK - Canada</v>
          </cell>
          <cell r="C162" t="str">
            <v>NA</v>
          </cell>
          <cell r="D162">
            <v>577.0131384549735</v>
          </cell>
          <cell r="E162">
            <v>3086.3493452242769</v>
          </cell>
          <cell r="F162">
            <v>158.62</v>
          </cell>
          <cell r="G162">
            <v>30.82</v>
          </cell>
          <cell r="H162">
            <v>20</v>
          </cell>
          <cell r="I162">
            <v>34</v>
          </cell>
          <cell r="J162">
            <v>28</v>
          </cell>
          <cell r="K162">
            <v>0</v>
          </cell>
        </row>
        <row r="163">
          <cell r="B163" t="str">
            <v>UK - Mexico</v>
          </cell>
          <cell r="C163" t="str">
            <v>NA</v>
          </cell>
          <cell r="D163">
            <v>744.74951591281467</v>
          </cell>
          <cell r="E163">
            <v>2885.0656922748676</v>
          </cell>
          <cell r="F163">
            <v>125</v>
          </cell>
          <cell r="G163">
            <v>30</v>
          </cell>
          <cell r="H163">
            <v>20</v>
          </cell>
          <cell r="I163">
            <v>30</v>
          </cell>
          <cell r="J163">
            <v>28</v>
          </cell>
          <cell r="K163">
            <v>0</v>
          </cell>
        </row>
        <row r="164">
          <cell r="B164" t="str">
            <v>UK - USA (Chicago)</v>
          </cell>
          <cell r="C164" t="str">
            <v>NA</v>
          </cell>
          <cell r="D164">
            <v>436.11458139038695</v>
          </cell>
          <cell r="E164">
            <v>2952.1602432580039</v>
          </cell>
          <cell r="F164">
            <v>196.38</v>
          </cell>
          <cell r="G164">
            <v>27.56</v>
          </cell>
          <cell r="H164">
            <v>20</v>
          </cell>
          <cell r="I164">
            <v>34</v>
          </cell>
          <cell r="J164">
            <v>28</v>
          </cell>
          <cell r="K164">
            <v>0</v>
          </cell>
        </row>
        <row r="165">
          <cell r="B165" t="str">
            <v>UK - USA (Dallas)</v>
          </cell>
          <cell r="C165" t="str">
            <v>NA</v>
          </cell>
          <cell r="D165">
            <v>489.79022217689612</v>
          </cell>
          <cell r="E165">
            <v>4696.6185688195519</v>
          </cell>
          <cell r="F165">
            <v>155.03</v>
          </cell>
          <cell r="G165">
            <v>27.56</v>
          </cell>
          <cell r="H165">
            <v>20</v>
          </cell>
          <cell r="I165">
            <v>34</v>
          </cell>
          <cell r="J165">
            <v>28</v>
          </cell>
          <cell r="K165">
            <v>0</v>
          </cell>
        </row>
        <row r="166">
          <cell r="B166" t="str">
            <v>UK - USA (Houston)</v>
          </cell>
          <cell r="C166" t="str">
            <v>NA</v>
          </cell>
          <cell r="D166">
            <v>489.79022217689612</v>
          </cell>
          <cell r="E166">
            <v>4495.3349158701421</v>
          </cell>
          <cell r="F166">
            <v>155.03</v>
          </cell>
          <cell r="G166">
            <v>27.56</v>
          </cell>
          <cell r="H166">
            <v>20</v>
          </cell>
          <cell r="I166">
            <v>34</v>
          </cell>
          <cell r="J166">
            <v>28</v>
          </cell>
          <cell r="K166">
            <v>0</v>
          </cell>
        </row>
        <row r="167">
          <cell r="B167" t="str">
            <v>UK - USA (LA)</v>
          </cell>
          <cell r="C167" t="str">
            <v>NA</v>
          </cell>
          <cell r="D167">
            <v>496.49967727520976</v>
          </cell>
          <cell r="E167">
            <v>2952.1602432580039</v>
          </cell>
          <cell r="F167">
            <v>177</v>
          </cell>
          <cell r="G167">
            <v>29</v>
          </cell>
          <cell r="H167">
            <v>20</v>
          </cell>
          <cell r="I167">
            <v>34</v>
          </cell>
          <cell r="J167">
            <v>28</v>
          </cell>
          <cell r="K167">
            <v>0</v>
          </cell>
        </row>
        <row r="168">
          <cell r="B168" t="str">
            <v>UK - USA (Miami)</v>
          </cell>
          <cell r="C168" t="str">
            <v>NA</v>
          </cell>
          <cell r="D168">
            <v>523.33749766846438</v>
          </cell>
          <cell r="E168">
            <v>4830.8076707858245</v>
          </cell>
          <cell r="F168">
            <v>155.03</v>
          </cell>
          <cell r="G168">
            <v>27.56</v>
          </cell>
          <cell r="H168">
            <v>20</v>
          </cell>
          <cell r="I168">
            <v>34</v>
          </cell>
          <cell r="J168">
            <v>28</v>
          </cell>
          <cell r="K168">
            <v>0</v>
          </cell>
        </row>
        <row r="169">
          <cell r="B169" t="str">
            <v>UK - USA (NY)</v>
          </cell>
          <cell r="C169" t="str">
            <v>NA</v>
          </cell>
          <cell r="D169">
            <v>402.56730589881874</v>
          </cell>
          <cell r="E169">
            <v>1878.6474275278208</v>
          </cell>
          <cell r="F169">
            <v>220.49</v>
          </cell>
          <cell r="G169">
            <v>34.450000000000003</v>
          </cell>
          <cell r="H169">
            <v>20</v>
          </cell>
          <cell r="I169">
            <v>34</v>
          </cell>
          <cell r="J169">
            <v>28</v>
          </cell>
          <cell r="K169">
            <v>0</v>
          </cell>
        </row>
        <row r="170">
          <cell r="B170" t="str">
            <v>UK - USA (San Francisco)</v>
          </cell>
          <cell r="C170" t="str">
            <v>NA</v>
          </cell>
          <cell r="D170">
            <v>469.6618568819552</v>
          </cell>
          <cell r="E170">
            <v>3086.3493452242769</v>
          </cell>
          <cell r="F170">
            <v>196.38</v>
          </cell>
          <cell r="G170">
            <v>27.56</v>
          </cell>
          <cell r="H170">
            <v>20</v>
          </cell>
          <cell r="I170">
            <v>34</v>
          </cell>
          <cell r="J170">
            <v>28</v>
          </cell>
          <cell r="K170">
            <v>0</v>
          </cell>
        </row>
        <row r="171">
          <cell r="B171" t="str">
            <v>UK - LATAM</v>
          </cell>
          <cell r="C171" t="str">
            <v>LATAM</v>
          </cell>
          <cell r="D171">
            <v>1149.5980365450603</v>
          </cell>
          <cell r="E171">
            <v>6001.4063017886065</v>
          </cell>
          <cell r="F171">
            <v>125</v>
          </cell>
          <cell r="G171">
            <v>30</v>
          </cell>
          <cell r="H171">
            <v>20</v>
          </cell>
          <cell r="I171">
            <v>30</v>
          </cell>
          <cell r="J171">
            <v>28</v>
          </cell>
          <cell r="K171">
            <v>0</v>
          </cell>
        </row>
        <row r="172">
          <cell r="B172" t="str">
            <v>UK - Argentina</v>
          </cell>
          <cell r="C172" t="str">
            <v>LATAM</v>
          </cell>
          <cell r="D172">
            <v>1744.4583255615478</v>
          </cell>
          <cell r="E172">
            <v>4428.2403648870059</v>
          </cell>
          <cell r="F172">
            <v>125</v>
          </cell>
          <cell r="G172">
            <v>30</v>
          </cell>
          <cell r="H172">
            <v>20</v>
          </cell>
          <cell r="I172">
            <v>30</v>
          </cell>
          <cell r="J172">
            <v>28</v>
          </cell>
          <cell r="K172">
            <v>0</v>
          </cell>
        </row>
        <row r="173">
          <cell r="B173" t="str">
            <v>UK - Bolivia</v>
          </cell>
          <cell r="C173" t="str">
            <v>LATAM</v>
          </cell>
          <cell r="D173">
            <v>1129.8722385560179</v>
          </cell>
          <cell r="E173">
            <v>5851.9867367491615</v>
          </cell>
          <cell r="F173">
            <v>125</v>
          </cell>
          <cell r="G173">
            <v>30</v>
          </cell>
          <cell r="H173">
            <v>20</v>
          </cell>
          <cell r="I173">
            <v>30</v>
          </cell>
          <cell r="J173">
            <v>28</v>
          </cell>
          <cell r="K173">
            <v>0</v>
          </cell>
        </row>
        <row r="174">
          <cell r="B174" t="str">
            <v>UK - Brazil (Brasilia)</v>
          </cell>
          <cell r="C174" t="str">
            <v>LATAM</v>
          </cell>
          <cell r="D174">
            <v>939.3237137639104</v>
          </cell>
          <cell r="E174">
            <v>3690.2003040725049</v>
          </cell>
          <cell r="F174">
            <v>125</v>
          </cell>
          <cell r="G174">
            <v>30</v>
          </cell>
          <cell r="H174">
            <v>20</v>
          </cell>
          <cell r="I174">
            <v>30</v>
          </cell>
          <cell r="J174">
            <v>28</v>
          </cell>
          <cell r="K174">
            <v>0</v>
          </cell>
        </row>
        <row r="175">
          <cell r="B175" t="str">
            <v>UK - Brazil (Sao Paulo)</v>
          </cell>
          <cell r="C175" t="str">
            <v>LATAM</v>
          </cell>
          <cell r="D175">
            <v>872.22916278077389</v>
          </cell>
          <cell r="E175">
            <v>2683.7820393254583</v>
          </cell>
          <cell r="F175">
            <v>125</v>
          </cell>
          <cell r="G175">
            <v>30</v>
          </cell>
          <cell r="H175">
            <v>20</v>
          </cell>
          <cell r="I175">
            <v>30</v>
          </cell>
          <cell r="J175">
            <v>28</v>
          </cell>
          <cell r="K175">
            <v>0</v>
          </cell>
        </row>
        <row r="176">
          <cell r="B176" t="str">
            <v>UK - Chile</v>
          </cell>
          <cell r="C176" t="str">
            <v>LATAM</v>
          </cell>
          <cell r="D176">
            <v>1308.3437441711608</v>
          </cell>
          <cell r="E176">
            <v>3354.7275491568225</v>
          </cell>
          <cell r="F176">
            <v>125</v>
          </cell>
          <cell r="G176">
            <v>30</v>
          </cell>
          <cell r="H176">
            <v>20</v>
          </cell>
          <cell r="I176">
            <v>30</v>
          </cell>
          <cell r="J176">
            <v>28</v>
          </cell>
          <cell r="K176">
            <v>0</v>
          </cell>
        </row>
        <row r="177">
          <cell r="B177" t="str">
            <v>UK - Colombia</v>
          </cell>
          <cell r="C177" t="str">
            <v>LATAM</v>
          </cell>
          <cell r="D177">
            <v>1019.8371749436741</v>
          </cell>
          <cell r="E177">
            <v>2415.4038353929122</v>
          </cell>
          <cell r="F177">
            <v>125</v>
          </cell>
          <cell r="G177">
            <v>30</v>
          </cell>
          <cell r="H177">
            <v>20</v>
          </cell>
          <cell r="I177">
            <v>30</v>
          </cell>
          <cell r="J177">
            <v>28</v>
          </cell>
          <cell r="K177">
            <v>0</v>
          </cell>
        </row>
        <row r="178">
          <cell r="B178" t="str">
            <v>UK - Costa Rica</v>
          </cell>
          <cell r="C178" t="str">
            <v>LATAM</v>
          </cell>
          <cell r="D178">
            <v>1107.0600912217515</v>
          </cell>
          <cell r="E178">
            <v>4428.2403648870059</v>
          </cell>
          <cell r="F178">
            <v>125</v>
          </cell>
          <cell r="G178">
            <v>30</v>
          </cell>
          <cell r="H178">
            <v>20</v>
          </cell>
          <cell r="I178">
            <v>30</v>
          </cell>
          <cell r="J178">
            <v>28</v>
          </cell>
          <cell r="K178">
            <v>0</v>
          </cell>
        </row>
        <row r="179">
          <cell r="B179" t="str">
            <v>UK - Dominican Republic</v>
          </cell>
          <cell r="C179" t="str">
            <v>LATAM</v>
          </cell>
          <cell r="D179">
            <v>905.77643827234215</v>
          </cell>
          <cell r="E179">
            <v>2549.5929373591853</v>
          </cell>
          <cell r="F179">
            <v>125</v>
          </cell>
          <cell r="G179">
            <v>30</v>
          </cell>
          <cell r="H179">
            <v>20</v>
          </cell>
          <cell r="I179">
            <v>30</v>
          </cell>
          <cell r="J179">
            <v>28</v>
          </cell>
          <cell r="K179">
            <v>0</v>
          </cell>
        </row>
        <row r="180">
          <cell r="B180" t="str">
            <v>UK - Ecuador</v>
          </cell>
          <cell r="C180" t="str">
            <v>LATAM</v>
          </cell>
          <cell r="D180">
            <v>1107.0600912217515</v>
          </cell>
          <cell r="E180">
            <v>3354.7275491568225</v>
          </cell>
          <cell r="F180">
            <v>125</v>
          </cell>
          <cell r="G180">
            <v>30</v>
          </cell>
          <cell r="H180">
            <v>20</v>
          </cell>
          <cell r="I180">
            <v>30</v>
          </cell>
          <cell r="J180">
            <v>28</v>
          </cell>
          <cell r="K180">
            <v>0</v>
          </cell>
        </row>
        <row r="181">
          <cell r="B181" t="str">
            <v>UK - El Salvador</v>
          </cell>
          <cell r="C181" t="str">
            <v>LATAM</v>
          </cell>
          <cell r="D181">
            <v>1744.4583255615478</v>
          </cell>
          <cell r="E181">
            <v>5099.1858747183705</v>
          </cell>
          <cell r="F181">
            <v>125</v>
          </cell>
          <cell r="G181">
            <v>30</v>
          </cell>
          <cell r="H181">
            <v>20</v>
          </cell>
          <cell r="I181">
            <v>30</v>
          </cell>
          <cell r="J181">
            <v>28</v>
          </cell>
          <cell r="K181">
            <v>0</v>
          </cell>
        </row>
        <row r="182">
          <cell r="B182" t="str">
            <v>UK - Guatemala</v>
          </cell>
          <cell r="C182" t="str">
            <v>LATAM</v>
          </cell>
          <cell r="D182">
            <v>1073.5128157301833</v>
          </cell>
          <cell r="E182">
            <v>4159.8621609544598</v>
          </cell>
          <cell r="F182">
            <v>125</v>
          </cell>
          <cell r="G182">
            <v>30</v>
          </cell>
          <cell r="H182">
            <v>20</v>
          </cell>
          <cell r="I182">
            <v>30</v>
          </cell>
          <cell r="J182">
            <v>28</v>
          </cell>
          <cell r="K182">
            <v>0</v>
          </cell>
        </row>
        <row r="183">
          <cell r="B183" t="str">
            <v>UK - Honduras</v>
          </cell>
          <cell r="C183" t="str">
            <v>LATAM</v>
          </cell>
          <cell r="D183">
            <v>1207.7019176964561</v>
          </cell>
          <cell r="E183">
            <v>5367.5640786509166</v>
          </cell>
          <cell r="F183">
            <v>125</v>
          </cell>
          <cell r="G183">
            <v>30</v>
          </cell>
          <cell r="H183">
            <v>20</v>
          </cell>
          <cell r="I183">
            <v>30</v>
          </cell>
          <cell r="J183">
            <v>28</v>
          </cell>
          <cell r="K183">
            <v>0</v>
          </cell>
        </row>
        <row r="184">
          <cell r="B184" t="str">
            <v>UK - Jamaica</v>
          </cell>
          <cell r="C184" t="str">
            <v>LATAM</v>
          </cell>
          <cell r="D184">
            <v>1207.7019176964561</v>
          </cell>
          <cell r="E184">
            <v>3220.53844719055</v>
          </cell>
          <cell r="F184">
            <v>125</v>
          </cell>
          <cell r="G184">
            <v>30</v>
          </cell>
          <cell r="H184">
            <v>20</v>
          </cell>
          <cell r="I184">
            <v>30</v>
          </cell>
          <cell r="J184">
            <v>28</v>
          </cell>
          <cell r="K184">
            <v>0</v>
          </cell>
        </row>
        <row r="185">
          <cell r="B185" t="str">
            <v>UK - Panama</v>
          </cell>
          <cell r="C185" t="str">
            <v>LATAM</v>
          </cell>
          <cell r="D185">
            <v>1341.8910196627291</v>
          </cell>
          <cell r="E185">
            <v>46966.185688195517</v>
          </cell>
          <cell r="F185">
            <v>125</v>
          </cell>
          <cell r="G185">
            <v>30</v>
          </cell>
          <cell r="H185">
            <v>20</v>
          </cell>
          <cell r="I185">
            <v>30</v>
          </cell>
          <cell r="J185">
            <v>28</v>
          </cell>
          <cell r="K185">
            <v>0</v>
          </cell>
        </row>
        <row r="186">
          <cell r="B186" t="str">
            <v>UK - Paraguay</v>
          </cell>
          <cell r="C186" t="str">
            <v>LATAM</v>
          </cell>
          <cell r="D186">
            <v>1408.9855706458654</v>
          </cell>
          <cell r="E186">
            <v>3857.936681530346</v>
          </cell>
          <cell r="F186">
            <v>125</v>
          </cell>
          <cell r="G186">
            <v>30</v>
          </cell>
          <cell r="H186">
            <v>20</v>
          </cell>
          <cell r="I186">
            <v>30</v>
          </cell>
          <cell r="J186">
            <v>28</v>
          </cell>
          <cell r="K186">
            <v>0</v>
          </cell>
        </row>
        <row r="187">
          <cell r="B187" t="str">
            <v xml:space="preserve">UK - Peru </v>
          </cell>
          <cell r="C187" t="str">
            <v>LATAM</v>
          </cell>
          <cell r="D187">
            <v>1207.7019176964561</v>
          </cell>
          <cell r="E187">
            <v>2952.1602432580039</v>
          </cell>
          <cell r="F187">
            <v>125</v>
          </cell>
          <cell r="G187">
            <v>30</v>
          </cell>
          <cell r="H187">
            <v>20</v>
          </cell>
          <cell r="I187">
            <v>30</v>
          </cell>
          <cell r="J187">
            <v>28</v>
          </cell>
          <cell r="K187">
            <v>0</v>
          </cell>
        </row>
        <row r="188">
          <cell r="B188" t="str">
            <v>UK - Puerto Rico</v>
          </cell>
          <cell r="C188" t="str">
            <v>LATAM</v>
          </cell>
          <cell r="D188">
            <v>657.52659963473729</v>
          </cell>
          <cell r="E188">
            <v>3488.9166511230956</v>
          </cell>
          <cell r="F188">
            <v>125</v>
          </cell>
          <cell r="G188">
            <v>30</v>
          </cell>
          <cell r="H188">
            <v>20</v>
          </cell>
          <cell r="I188">
            <v>30</v>
          </cell>
          <cell r="J188">
            <v>28</v>
          </cell>
          <cell r="K188">
            <v>0</v>
          </cell>
        </row>
        <row r="189">
          <cell r="B189" t="str">
            <v>UK - Trinidad</v>
          </cell>
          <cell r="C189" t="str">
            <v>LATAM</v>
          </cell>
          <cell r="D189">
            <v>939.3237137639104</v>
          </cell>
          <cell r="E189">
            <v>4025.6730589881872</v>
          </cell>
          <cell r="F189">
            <v>125</v>
          </cell>
          <cell r="G189">
            <v>30</v>
          </cell>
          <cell r="H189">
            <v>20</v>
          </cell>
          <cell r="I189">
            <v>30</v>
          </cell>
          <cell r="J189">
            <v>28</v>
          </cell>
          <cell r="K189">
            <v>0</v>
          </cell>
        </row>
        <row r="190">
          <cell r="B190" t="str">
            <v>UK - Uruguay</v>
          </cell>
          <cell r="C190" t="str">
            <v>LATAM</v>
          </cell>
          <cell r="D190">
            <v>1129.8722385560179</v>
          </cell>
          <cell r="E190">
            <v>5851.9867367491615</v>
          </cell>
          <cell r="F190">
            <v>125</v>
          </cell>
          <cell r="G190">
            <v>30</v>
          </cell>
          <cell r="H190">
            <v>20</v>
          </cell>
          <cell r="I190">
            <v>30</v>
          </cell>
          <cell r="J190">
            <v>28</v>
          </cell>
          <cell r="K190">
            <v>0</v>
          </cell>
        </row>
        <row r="191">
          <cell r="B191" t="str">
            <v>UK - Venezuela</v>
          </cell>
          <cell r="C191" t="str">
            <v>LATAM</v>
          </cell>
          <cell r="D191">
            <v>939.3237137639104</v>
          </cell>
          <cell r="E191">
            <v>2281.2147334266392</v>
          </cell>
          <cell r="F191">
            <v>125</v>
          </cell>
          <cell r="G191">
            <v>30</v>
          </cell>
          <cell r="H191">
            <v>20</v>
          </cell>
          <cell r="I191">
            <v>30</v>
          </cell>
          <cell r="J191">
            <v>28</v>
          </cell>
          <cell r="K191">
            <v>0</v>
          </cell>
        </row>
        <row r="192">
          <cell r="B192" t="str">
            <v>UK - Africa</v>
          </cell>
          <cell r="C192" t="str">
            <v>Africa</v>
          </cell>
          <cell r="D192">
            <v>598.48339476957722</v>
          </cell>
          <cell r="E192">
            <v>1671.9962104997605</v>
          </cell>
          <cell r="F192">
            <v>125</v>
          </cell>
          <cell r="G192">
            <v>30</v>
          </cell>
          <cell r="H192">
            <v>20</v>
          </cell>
          <cell r="I192">
            <v>32</v>
          </cell>
          <cell r="J192">
            <v>28</v>
          </cell>
          <cell r="K192">
            <v>0</v>
          </cell>
        </row>
        <row r="193">
          <cell r="B193" t="str">
            <v>UK - Egypt</v>
          </cell>
          <cell r="C193" t="str">
            <v>Africa</v>
          </cell>
          <cell r="D193">
            <v>456.24294668532787</v>
          </cell>
          <cell r="E193">
            <v>1315.0531992694746</v>
          </cell>
          <cell r="F193">
            <v>125</v>
          </cell>
          <cell r="G193">
            <v>30</v>
          </cell>
          <cell r="H193">
            <v>20</v>
          </cell>
          <cell r="I193">
            <v>32</v>
          </cell>
          <cell r="J193">
            <v>28</v>
          </cell>
          <cell r="K193">
            <v>0</v>
          </cell>
        </row>
        <row r="194">
          <cell r="B194" t="str">
            <v xml:space="preserve">UK - Lebanon </v>
          </cell>
          <cell r="C194" t="str">
            <v>Africa</v>
          </cell>
          <cell r="D194">
            <v>536.75640786509166</v>
          </cell>
          <cell r="E194">
            <v>1476.080121629002</v>
          </cell>
          <cell r="F194">
            <v>125</v>
          </cell>
          <cell r="G194">
            <v>30</v>
          </cell>
          <cell r="H194">
            <v>20</v>
          </cell>
          <cell r="I194">
            <v>32</v>
          </cell>
          <cell r="J194">
            <v>28</v>
          </cell>
          <cell r="K194">
            <v>0</v>
          </cell>
        </row>
        <row r="195">
          <cell r="B195" t="str">
            <v>UK - Morocco</v>
          </cell>
          <cell r="C195" t="str">
            <v>Africa</v>
          </cell>
          <cell r="D195">
            <v>536.75640786509166</v>
          </cell>
          <cell r="E195">
            <v>1677.3637745784113</v>
          </cell>
          <cell r="F195">
            <v>125</v>
          </cell>
          <cell r="G195">
            <v>30</v>
          </cell>
          <cell r="H195">
            <v>20</v>
          </cell>
          <cell r="I195">
            <v>32</v>
          </cell>
          <cell r="J195">
            <v>28</v>
          </cell>
          <cell r="K195">
            <v>0</v>
          </cell>
        </row>
        <row r="196">
          <cell r="B196" t="str">
            <v>UK - South Africa</v>
          </cell>
          <cell r="C196" t="str">
            <v>Africa</v>
          </cell>
          <cell r="D196">
            <v>1033.2560851403014</v>
          </cell>
          <cell r="E196">
            <v>2683.7820393254583</v>
          </cell>
          <cell r="F196">
            <v>125</v>
          </cell>
          <cell r="G196">
            <v>30</v>
          </cell>
          <cell r="H196">
            <v>20</v>
          </cell>
          <cell r="I196">
            <v>32</v>
          </cell>
          <cell r="J196">
            <v>28</v>
          </cell>
          <cell r="K196">
            <v>0</v>
          </cell>
        </row>
        <row r="197">
          <cell r="B197" t="str">
            <v>UK - Tunisia</v>
          </cell>
          <cell r="C197" t="str">
            <v>Africa</v>
          </cell>
          <cell r="D197">
            <v>429.40512629207331</v>
          </cell>
          <cell r="E197">
            <v>1207.7019176964561</v>
          </cell>
          <cell r="F197">
            <v>125</v>
          </cell>
          <cell r="G197">
            <v>30</v>
          </cell>
          <cell r="H197">
            <v>20</v>
          </cell>
          <cell r="I197">
            <v>32</v>
          </cell>
          <cell r="J197">
            <v>28</v>
          </cell>
          <cell r="K197">
            <v>0</v>
          </cell>
        </row>
        <row r="198">
          <cell r="B198" t="str">
            <v>UK - Middle East</v>
          </cell>
          <cell r="C198" t="str">
            <v>Middle East</v>
          </cell>
          <cell r="D198">
            <v>718.75037740684934</v>
          </cell>
          <cell r="E198">
            <v>2311.4072813690509</v>
          </cell>
          <cell r="F198">
            <v>125</v>
          </cell>
          <cell r="G198">
            <v>30</v>
          </cell>
          <cell r="H198">
            <v>20</v>
          </cell>
          <cell r="I198">
            <v>30</v>
          </cell>
          <cell r="J198">
            <v>28</v>
          </cell>
          <cell r="K198">
            <v>0</v>
          </cell>
        </row>
        <row r="199">
          <cell r="B199" t="str">
            <v>UK - Israel</v>
          </cell>
          <cell r="C199" t="str">
            <v>Middle East</v>
          </cell>
          <cell r="D199">
            <v>483.08076707858248</v>
          </cell>
          <cell r="E199">
            <v>1247.9586482863381</v>
          </cell>
          <cell r="F199">
            <v>125</v>
          </cell>
          <cell r="G199">
            <v>30</v>
          </cell>
          <cell r="H199">
            <v>20</v>
          </cell>
          <cell r="I199">
            <v>30</v>
          </cell>
          <cell r="J199">
            <v>28</v>
          </cell>
          <cell r="K199">
            <v>0</v>
          </cell>
        </row>
        <row r="200">
          <cell r="B200" t="str">
            <v>UK - Jordan</v>
          </cell>
          <cell r="C200" t="str">
            <v>Middle East</v>
          </cell>
          <cell r="D200">
            <v>684.36442002799186</v>
          </cell>
          <cell r="E200">
            <v>1878.6474275278208</v>
          </cell>
          <cell r="F200">
            <v>125</v>
          </cell>
          <cell r="G200">
            <v>30</v>
          </cell>
          <cell r="H200">
            <v>20</v>
          </cell>
          <cell r="I200">
            <v>30</v>
          </cell>
          <cell r="J200">
            <v>28</v>
          </cell>
          <cell r="K200">
            <v>0</v>
          </cell>
        </row>
        <row r="201">
          <cell r="B201" t="str">
            <v>UK - Kuwait</v>
          </cell>
          <cell r="C201" t="str">
            <v>Middle East</v>
          </cell>
          <cell r="D201">
            <v>536.75640786509166</v>
          </cell>
          <cell r="E201">
            <v>2147.0256314603666</v>
          </cell>
          <cell r="F201">
            <v>125</v>
          </cell>
          <cell r="G201">
            <v>30</v>
          </cell>
          <cell r="H201">
            <v>20</v>
          </cell>
          <cell r="I201">
            <v>30</v>
          </cell>
          <cell r="J201">
            <v>28</v>
          </cell>
          <cell r="K201">
            <v>0</v>
          </cell>
        </row>
        <row r="202">
          <cell r="B202" t="str">
            <v>UK - Oman</v>
          </cell>
          <cell r="C202" t="str">
            <v>Middle East</v>
          </cell>
          <cell r="D202">
            <v>556.88477316003252</v>
          </cell>
          <cell r="E202">
            <v>2147.0256314603666</v>
          </cell>
          <cell r="F202">
            <v>125</v>
          </cell>
          <cell r="G202">
            <v>30</v>
          </cell>
          <cell r="H202">
            <v>20</v>
          </cell>
          <cell r="I202">
            <v>30</v>
          </cell>
          <cell r="J202">
            <v>28</v>
          </cell>
          <cell r="K202">
            <v>0</v>
          </cell>
        </row>
        <row r="203">
          <cell r="B203" t="str">
            <v>UK - Pakistan</v>
          </cell>
          <cell r="C203" t="str">
            <v>Middle East</v>
          </cell>
          <cell r="D203">
            <v>952.74262396053768</v>
          </cell>
          <cell r="E203">
            <v>2817.9711412917309</v>
          </cell>
          <cell r="F203">
            <v>125</v>
          </cell>
          <cell r="G203">
            <v>30</v>
          </cell>
          <cell r="H203">
            <v>20</v>
          </cell>
          <cell r="I203">
            <v>30</v>
          </cell>
          <cell r="J203">
            <v>28</v>
          </cell>
          <cell r="K203">
            <v>0</v>
          </cell>
        </row>
        <row r="204">
          <cell r="B204" t="str">
            <v>UK - Qatar</v>
          </cell>
          <cell r="C204" t="str">
            <v>Middle East</v>
          </cell>
          <cell r="D204">
            <v>724.6211506178737</v>
          </cell>
          <cell r="E204">
            <v>2415.4038353929122</v>
          </cell>
          <cell r="F204">
            <v>125</v>
          </cell>
          <cell r="G204">
            <v>30</v>
          </cell>
          <cell r="H204">
            <v>20</v>
          </cell>
          <cell r="I204">
            <v>30</v>
          </cell>
          <cell r="J204">
            <v>28</v>
          </cell>
          <cell r="K204">
            <v>0</v>
          </cell>
        </row>
        <row r="205">
          <cell r="B205" t="str">
            <v>UK - Saudi Arabia</v>
          </cell>
          <cell r="C205" t="str">
            <v>Middle East</v>
          </cell>
          <cell r="D205">
            <v>1207.7019176964561</v>
          </cell>
          <cell r="E205">
            <v>3354.7275491568225</v>
          </cell>
          <cell r="F205">
            <v>125</v>
          </cell>
          <cell r="G205">
            <v>30</v>
          </cell>
          <cell r="H205">
            <v>20</v>
          </cell>
          <cell r="I205">
            <v>30</v>
          </cell>
          <cell r="J205">
            <v>28</v>
          </cell>
          <cell r="K205">
            <v>0</v>
          </cell>
        </row>
        <row r="206">
          <cell r="B206" t="str">
            <v>UK - UAE</v>
          </cell>
          <cell r="C206" t="str">
            <v>Middle East</v>
          </cell>
          <cell r="D206">
            <v>603.85095884822806</v>
          </cell>
          <cell r="E206">
            <v>2482.498386376049</v>
          </cell>
          <cell r="F206">
            <v>125</v>
          </cell>
          <cell r="G206">
            <v>30</v>
          </cell>
          <cell r="H206">
            <v>20</v>
          </cell>
          <cell r="I206">
            <v>30</v>
          </cell>
          <cell r="J206">
            <v>28</v>
          </cell>
          <cell r="K206">
            <v>0</v>
          </cell>
        </row>
        <row r="207">
          <cell r="B207" t="str">
            <v>USA - Europe</v>
          </cell>
          <cell r="C207" t="str">
            <v>Europe</v>
          </cell>
          <cell r="D207">
            <v>654.45655080213896</v>
          </cell>
          <cell r="E207">
            <v>3702.0748663101604</v>
          </cell>
          <cell r="F207">
            <v>136.75044117647059</v>
          </cell>
          <cell r="G207">
            <v>31.577352941176471</v>
          </cell>
          <cell r="H207">
            <v>20</v>
          </cell>
          <cell r="I207">
            <v>38.75</v>
          </cell>
          <cell r="J207">
            <v>28</v>
          </cell>
          <cell r="K207">
            <v>0</v>
          </cell>
        </row>
        <row r="208">
          <cell r="B208" t="str">
            <v>USA - N Europe</v>
          </cell>
          <cell r="C208" t="str">
            <v>N Europe</v>
          </cell>
          <cell r="D208">
            <v>582.5</v>
          </cell>
          <cell r="E208">
            <v>3040</v>
          </cell>
          <cell r="F208">
            <v>157.29</v>
          </cell>
          <cell r="G208">
            <v>36.190000000000005</v>
          </cell>
          <cell r="H208">
            <v>20</v>
          </cell>
          <cell r="I208">
            <v>43</v>
          </cell>
          <cell r="J208">
            <v>28</v>
          </cell>
          <cell r="K208">
            <v>0</v>
          </cell>
        </row>
        <row r="209">
          <cell r="B209" t="str">
            <v>USA - Denmark</v>
          </cell>
          <cell r="C209" t="str">
            <v>N Europe</v>
          </cell>
          <cell r="D209">
            <v>560</v>
          </cell>
          <cell r="E209">
            <v>2610</v>
          </cell>
          <cell r="F209">
            <v>181.09</v>
          </cell>
          <cell r="G209">
            <v>40.24</v>
          </cell>
          <cell r="H209">
            <v>20</v>
          </cell>
          <cell r="I209">
            <v>43</v>
          </cell>
          <cell r="J209">
            <v>28</v>
          </cell>
          <cell r="K209">
            <v>0</v>
          </cell>
        </row>
        <row r="210">
          <cell r="B210" t="str">
            <v xml:space="preserve">USA - Finland </v>
          </cell>
          <cell r="C210" t="str">
            <v>N Europe</v>
          </cell>
          <cell r="D210">
            <v>610</v>
          </cell>
          <cell r="E210">
            <v>3070</v>
          </cell>
          <cell r="F210">
            <v>150</v>
          </cell>
          <cell r="G210">
            <v>30</v>
          </cell>
          <cell r="H210">
            <v>20</v>
          </cell>
          <cell r="I210">
            <v>43</v>
          </cell>
          <cell r="J210">
            <v>28</v>
          </cell>
          <cell r="K210">
            <v>0</v>
          </cell>
        </row>
        <row r="211">
          <cell r="B211" t="str">
            <v>USA - Norway</v>
          </cell>
          <cell r="C211" t="str">
            <v>N Europe</v>
          </cell>
          <cell r="D211">
            <v>570</v>
          </cell>
          <cell r="E211">
            <v>3070</v>
          </cell>
          <cell r="F211">
            <v>149.54</v>
          </cell>
          <cell r="G211">
            <v>37.39</v>
          </cell>
          <cell r="H211">
            <v>20</v>
          </cell>
          <cell r="I211">
            <v>43</v>
          </cell>
          <cell r="J211">
            <v>28</v>
          </cell>
          <cell r="K211">
            <v>0</v>
          </cell>
        </row>
        <row r="212">
          <cell r="B212" t="str">
            <v>USA - Sweden</v>
          </cell>
          <cell r="C212" t="str">
            <v>N Europe</v>
          </cell>
          <cell r="D212">
            <v>590</v>
          </cell>
          <cell r="E212">
            <v>3410</v>
          </cell>
          <cell r="F212">
            <v>148.53</v>
          </cell>
          <cell r="G212">
            <v>37.130000000000003</v>
          </cell>
          <cell r="H212">
            <v>20</v>
          </cell>
          <cell r="I212">
            <v>43</v>
          </cell>
          <cell r="J212">
            <v>28</v>
          </cell>
          <cell r="K212">
            <v>0</v>
          </cell>
        </row>
        <row r="213">
          <cell r="B213" t="str">
            <v>USA - E Europe</v>
          </cell>
          <cell r="C213" t="str">
            <v>E Europe</v>
          </cell>
          <cell r="D213">
            <v>669.09090909090912</v>
          </cell>
          <cell r="E213">
            <v>3798.181818181818</v>
          </cell>
          <cell r="F213">
            <v>125</v>
          </cell>
          <cell r="G213">
            <v>30</v>
          </cell>
          <cell r="H213">
            <v>20</v>
          </cell>
          <cell r="I213">
            <v>33</v>
          </cell>
          <cell r="J213">
            <v>28</v>
          </cell>
          <cell r="K213">
            <v>0</v>
          </cell>
        </row>
        <row r="214">
          <cell r="B214" t="str">
            <v>USA - Bulgaria</v>
          </cell>
          <cell r="C214" t="str">
            <v>E Europe</v>
          </cell>
          <cell r="D214">
            <v>710</v>
          </cell>
          <cell r="E214">
            <v>4760</v>
          </cell>
          <cell r="F214">
            <v>125</v>
          </cell>
          <cell r="G214">
            <v>30</v>
          </cell>
          <cell r="H214">
            <v>20</v>
          </cell>
          <cell r="I214">
            <v>33</v>
          </cell>
          <cell r="J214">
            <v>28</v>
          </cell>
          <cell r="K214">
            <v>0</v>
          </cell>
        </row>
        <row r="215">
          <cell r="B215" t="str">
            <v>USA - Czech Republic</v>
          </cell>
          <cell r="C215" t="str">
            <v>E Europe</v>
          </cell>
          <cell r="D215">
            <v>610</v>
          </cell>
          <cell r="E215">
            <v>3410</v>
          </cell>
          <cell r="F215">
            <v>125</v>
          </cell>
          <cell r="G215">
            <v>30</v>
          </cell>
          <cell r="H215">
            <v>20</v>
          </cell>
          <cell r="I215">
            <v>33</v>
          </cell>
          <cell r="J215">
            <v>28</v>
          </cell>
          <cell r="K215">
            <v>0</v>
          </cell>
        </row>
        <row r="216">
          <cell r="B216" t="str">
            <v>USA - Estonia</v>
          </cell>
          <cell r="C216" t="str">
            <v>E Europe</v>
          </cell>
          <cell r="D216">
            <v>660</v>
          </cell>
          <cell r="E216">
            <v>3440</v>
          </cell>
          <cell r="F216">
            <v>125</v>
          </cell>
          <cell r="G216">
            <v>30</v>
          </cell>
          <cell r="H216">
            <v>20</v>
          </cell>
          <cell r="I216">
            <v>33</v>
          </cell>
          <cell r="J216">
            <v>28</v>
          </cell>
          <cell r="K216">
            <v>0</v>
          </cell>
        </row>
        <row r="217">
          <cell r="B217" t="str">
            <v xml:space="preserve">USA - Hungary </v>
          </cell>
          <cell r="C217" t="str">
            <v>E Europe</v>
          </cell>
          <cell r="D217">
            <v>600</v>
          </cell>
          <cell r="E217">
            <v>2660</v>
          </cell>
          <cell r="F217">
            <v>125</v>
          </cell>
          <cell r="G217">
            <v>30</v>
          </cell>
          <cell r="H217">
            <v>20</v>
          </cell>
          <cell r="I217">
            <v>33</v>
          </cell>
          <cell r="J217">
            <v>28</v>
          </cell>
          <cell r="K217">
            <v>0</v>
          </cell>
        </row>
        <row r="218">
          <cell r="B218" t="str">
            <v>USA - Latvia</v>
          </cell>
          <cell r="C218" t="str">
            <v>E Europe</v>
          </cell>
          <cell r="D218">
            <v>650</v>
          </cell>
          <cell r="E218">
            <v>4600</v>
          </cell>
          <cell r="F218">
            <v>125</v>
          </cell>
          <cell r="G218">
            <v>30</v>
          </cell>
          <cell r="H218">
            <v>20</v>
          </cell>
          <cell r="I218">
            <v>33</v>
          </cell>
          <cell r="J218">
            <v>28</v>
          </cell>
          <cell r="K218">
            <v>0</v>
          </cell>
        </row>
        <row r="219">
          <cell r="B219" t="str">
            <v>USA - Lithuania</v>
          </cell>
          <cell r="C219" t="str">
            <v>E Europe</v>
          </cell>
          <cell r="D219">
            <v>640</v>
          </cell>
          <cell r="E219">
            <v>3090</v>
          </cell>
          <cell r="F219">
            <v>125</v>
          </cell>
          <cell r="G219">
            <v>30</v>
          </cell>
          <cell r="H219">
            <v>20</v>
          </cell>
          <cell r="I219">
            <v>33</v>
          </cell>
          <cell r="J219">
            <v>28</v>
          </cell>
          <cell r="K219">
            <v>0</v>
          </cell>
        </row>
        <row r="220">
          <cell r="B220" t="str">
            <v>USA - Poland</v>
          </cell>
          <cell r="C220" t="str">
            <v>E Europe</v>
          </cell>
          <cell r="D220">
            <v>670</v>
          </cell>
          <cell r="E220">
            <v>3400</v>
          </cell>
          <cell r="F220">
            <v>125</v>
          </cell>
          <cell r="G220">
            <v>30</v>
          </cell>
          <cell r="H220">
            <v>20</v>
          </cell>
          <cell r="I220">
            <v>33</v>
          </cell>
          <cell r="J220">
            <v>28</v>
          </cell>
          <cell r="K220">
            <v>0</v>
          </cell>
        </row>
        <row r="221">
          <cell r="B221" t="str">
            <v>USA - Romania</v>
          </cell>
          <cell r="C221" t="str">
            <v>E Europe</v>
          </cell>
          <cell r="D221">
            <v>660</v>
          </cell>
          <cell r="E221">
            <v>2930</v>
          </cell>
          <cell r="F221">
            <v>125</v>
          </cell>
          <cell r="G221">
            <v>30</v>
          </cell>
          <cell r="H221">
            <v>20</v>
          </cell>
          <cell r="I221">
            <v>33</v>
          </cell>
          <cell r="J221">
            <v>28</v>
          </cell>
          <cell r="K221">
            <v>0</v>
          </cell>
        </row>
        <row r="222">
          <cell r="B222" t="str">
            <v>USA - Russia</v>
          </cell>
          <cell r="C222" t="str">
            <v>E Europe</v>
          </cell>
          <cell r="D222">
            <v>670</v>
          </cell>
          <cell r="E222">
            <v>3050</v>
          </cell>
          <cell r="F222">
            <v>125</v>
          </cell>
          <cell r="G222">
            <v>30</v>
          </cell>
          <cell r="H222">
            <v>20</v>
          </cell>
          <cell r="I222">
            <v>33</v>
          </cell>
          <cell r="J222">
            <v>28</v>
          </cell>
          <cell r="K222">
            <v>0</v>
          </cell>
        </row>
        <row r="223">
          <cell r="B223" t="str">
            <v>USA - Slovakia</v>
          </cell>
          <cell r="C223" t="str">
            <v>E Europe</v>
          </cell>
          <cell r="D223">
            <v>790</v>
          </cell>
          <cell r="E223">
            <v>5790</v>
          </cell>
          <cell r="F223">
            <v>125</v>
          </cell>
          <cell r="G223">
            <v>30</v>
          </cell>
          <cell r="H223">
            <v>20</v>
          </cell>
          <cell r="I223">
            <v>33</v>
          </cell>
          <cell r="J223">
            <v>28</v>
          </cell>
          <cell r="K223">
            <v>0</v>
          </cell>
        </row>
        <row r="224">
          <cell r="B224" t="str">
            <v xml:space="preserve">USA - Ukraine </v>
          </cell>
          <cell r="C224" t="str">
            <v>E Europe</v>
          </cell>
          <cell r="D224">
            <v>700</v>
          </cell>
          <cell r="E224">
            <v>4650</v>
          </cell>
          <cell r="F224">
            <v>125</v>
          </cell>
          <cell r="G224">
            <v>30</v>
          </cell>
          <cell r="H224">
            <v>20</v>
          </cell>
          <cell r="I224">
            <v>33</v>
          </cell>
          <cell r="J224">
            <v>28</v>
          </cell>
          <cell r="K224">
            <v>0</v>
          </cell>
        </row>
        <row r="225">
          <cell r="B225" t="str">
            <v>USA - W Europe</v>
          </cell>
          <cell r="C225" t="str">
            <v>W Europe</v>
          </cell>
          <cell r="D225">
            <v>608.23529411764707</v>
          </cell>
          <cell r="E225">
            <v>3334.1176470588234</v>
          </cell>
          <cell r="F225">
            <v>139.71176470588239</v>
          </cell>
          <cell r="G225">
            <v>30.11941176470588</v>
          </cell>
          <cell r="H225">
            <v>20</v>
          </cell>
          <cell r="I225">
            <v>43</v>
          </cell>
          <cell r="J225">
            <v>28</v>
          </cell>
          <cell r="K225">
            <v>0</v>
          </cell>
        </row>
        <row r="226">
          <cell r="B226" t="str">
            <v>USA - Austria</v>
          </cell>
          <cell r="C226" t="str">
            <v>W Europe</v>
          </cell>
          <cell r="D226">
            <v>590</v>
          </cell>
          <cell r="E226">
            <v>3160</v>
          </cell>
          <cell r="F226">
            <v>125</v>
          </cell>
          <cell r="G226">
            <v>25</v>
          </cell>
          <cell r="H226">
            <v>20</v>
          </cell>
          <cell r="I226">
            <v>43</v>
          </cell>
          <cell r="J226">
            <v>28</v>
          </cell>
          <cell r="K226">
            <v>0</v>
          </cell>
        </row>
        <row r="227">
          <cell r="B227" t="str">
            <v>USA - Belgium</v>
          </cell>
          <cell r="C227" t="str">
            <v>W Europe</v>
          </cell>
          <cell r="D227">
            <v>560</v>
          </cell>
          <cell r="E227">
            <v>3070</v>
          </cell>
          <cell r="F227">
            <v>150</v>
          </cell>
          <cell r="G227">
            <v>30</v>
          </cell>
          <cell r="H227">
            <v>20</v>
          </cell>
          <cell r="I227">
            <v>43</v>
          </cell>
          <cell r="J227">
            <v>28</v>
          </cell>
          <cell r="K227">
            <v>0</v>
          </cell>
        </row>
        <row r="228">
          <cell r="B228" t="str">
            <v>USA - Croatia</v>
          </cell>
          <cell r="C228" t="str">
            <v>W Europe</v>
          </cell>
          <cell r="D228">
            <v>790</v>
          </cell>
          <cell r="E228">
            <v>4990</v>
          </cell>
          <cell r="F228">
            <v>125</v>
          </cell>
          <cell r="G228">
            <v>30</v>
          </cell>
          <cell r="H228">
            <v>20</v>
          </cell>
          <cell r="I228">
            <v>43</v>
          </cell>
          <cell r="J228">
            <v>28</v>
          </cell>
          <cell r="K228">
            <v>0</v>
          </cell>
        </row>
        <row r="229">
          <cell r="B229" t="str">
            <v>USA - France (Paris &amp; "petite couronne")</v>
          </cell>
          <cell r="C229" t="str">
            <v>W Europe</v>
          </cell>
          <cell r="D229">
            <v>600</v>
          </cell>
          <cell r="E229">
            <v>2980</v>
          </cell>
          <cell r="F229">
            <v>160</v>
          </cell>
          <cell r="G229">
            <v>30</v>
          </cell>
          <cell r="H229">
            <v>20</v>
          </cell>
          <cell r="I229">
            <v>43</v>
          </cell>
          <cell r="J229">
            <v>28</v>
          </cell>
          <cell r="K229">
            <v>0</v>
          </cell>
        </row>
        <row r="230">
          <cell r="B230" t="str">
            <v>USA - France (Province)</v>
          </cell>
          <cell r="C230" t="str">
            <v>W Europe</v>
          </cell>
          <cell r="D230">
            <v>600</v>
          </cell>
          <cell r="E230">
            <v>2980</v>
          </cell>
          <cell r="F230">
            <v>100</v>
          </cell>
          <cell r="G230">
            <v>25</v>
          </cell>
          <cell r="H230">
            <v>20</v>
          </cell>
          <cell r="I230">
            <v>43</v>
          </cell>
          <cell r="J230">
            <v>28</v>
          </cell>
          <cell r="K230">
            <v>0</v>
          </cell>
        </row>
        <row r="231">
          <cell r="B231" t="str">
            <v>USA - Germany</v>
          </cell>
          <cell r="C231" t="str">
            <v>W Europe</v>
          </cell>
          <cell r="D231">
            <v>550</v>
          </cell>
          <cell r="E231">
            <v>2930</v>
          </cell>
          <cell r="F231">
            <v>150</v>
          </cell>
          <cell r="G231">
            <v>30</v>
          </cell>
          <cell r="H231">
            <v>20</v>
          </cell>
          <cell r="I231">
            <v>43</v>
          </cell>
          <cell r="J231">
            <v>28</v>
          </cell>
          <cell r="K231">
            <v>0</v>
          </cell>
        </row>
        <row r="232">
          <cell r="B232" t="str">
            <v>USA - Iceland</v>
          </cell>
          <cell r="C232" t="str">
            <v>W Europe</v>
          </cell>
          <cell r="D232">
            <v>680</v>
          </cell>
          <cell r="E232">
            <v>1900</v>
          </cell>
          <cell r="F232">
            <v>125</v>
          </cell>
          <cell r="G232">
            <v>30</v>
          </cell>
          <cell r="H232">
            <v>20</v>
          </cell>
          <cell r="I232">
            <v>43</v>
          </cell>
          <cell r="J232">
            <v>28</v>
          </cell>
          <cell r="K232">
            <v>0</v>
          </cell>
        </row>
        <row r="233">
          <cell r="B233" t="str">
            <v>USA - Ireland</v>
          </cell>
          <cell r="C233" t="str">
            <v>W Europe</v>
          </cell>
          <cell r="D233">
            <v>520</v>
          </cell>
          <cell r="E233">
            <v>2500</v>
          </cell>
          <cell r="F233">
            <v>130</v>
          </cell>
          <cell r="G233">
            <v>37</v>
          </cell>
          <cell r="H233">
            <v>20</v>
          </cell>
          <cell r="I233">
            <v>43</v>
          </cell>
          <cell r="J233">
            <v>28</v>
          </cell>
          <cell r="K233">
            <v>0</v>
          </cell>
        </row>
        <row r="234">
          <cell r="B234" t="str">
            <v xml:space="preserve">USA - Italy </v>
          </cell>
          <cell r="C234" t="str">
            <v>W Europe</v>
          </cell>
          <cell r="D234">
            <v>680</v>
          </cell>
          <cell r="E234">
            <v>2540</v>
          </cell>
          <cell r="F234">
            <v>145</v>
          </cell>
          <cell r="G234">
            <v>30</v>
          </cell>
          <cell r="H234">
            <v>20</v>
          </cell>
          <cell r="I234">
            <v>43</v>
          </cell>
          <cell r="J234">
            <v>28</v>
          </cell>
          <cell r="K234">
            <v>0</v>
          </cell>
        </row>
        <row r="235">
          <cell r="B235" t="str">
            <v>USA - Malta</v>
          </cell>
          <cell r="C235" t="str">
            <v>W Europe</v>
          </cell>
          <cell r="D235">
            <v>840</v>
          </cell>
          <cell r="E235">
            <v>5680</v>
          </cell>
          <cell r="F235">
            <v>125</v>
          </cell>
          <cell r="G235">
            <v>30</v>
          </cell>
          <cell r="H235">
            <v>20</v>
          </cell>
          <cell r="I235">
            <v>43</v>
          </cell>
          <cell r="J235">
            <v>28</v>
          </cell>
          <cell r="K235">
            <v>0</v>
          </cell>
        </row>
        <row r="236">
          <cell r="B236" t="str">
            <v>USA - Netherlands</v>
          </cell>
          <cell r="C236" t="str">
            <v>W Europe</v>
          </cell>
          <cell r="D236">
            <v>500</v>
          </cell>
          <cell r="E236">
            <v>3020</v>
          </cell>
          <cell r="F236">
            <v>140</v>
          </cell>
          <cell r="G236">
            <v>30</v>
          </cell>
          <cell r="H236">
            <v>20</v>
          </cell>
          <cell r="I236">
            <v>43</v>
          </cell>
          <cell r="J236">
            <v>28</v>
          </cell>
          <cell r="K236">
            <v>0</v>
          </cell>
        </row>
        <row r="237">
          <cell r="B237" t="str">
            <v>USA - Portugal</v>
          </cell>
          <cell r="C237" t="str">
            <v>W Europe</v>
          </cell>
          <cell r="D237">
            <v>670</v>
          </cell>
          <cell r="E237">
            <v>2930</v>
          </cell>
          <cell r="F237">
            <v>125</v>
          </cell>
          <cell r="G237">
            <v>25</v>
          </cell>
          <cell r="H237">
            <v>20</v>
          </cell>
          <cell r="I237">
            <v>43</v>
          </cell>
          <cell r="J237">
            <v>28</v>
          </cell>
          <cell r="K237">
            <v>0</v>
          </cell>
        </row>
        <row r="238">
          <cell r="B238" t="str">
            <v>USA - Slovenia</v>
          </cell>
          <cell r="C238" t="str">
            <v>W Europe</v>
          </cell>
          <cell r="D238">
            <v>780</v>
          </cell>
          <cell r="E238">
            <v>5750</v>
          </cell>
          <cell r="F238">
            <v>125</v>
          </cell>
          <cell r="G238">
            <v>30</v>
          </cell>
          <cell r="H238">
            <v>20</v>
          </cell>
          <cell r="I238">
            <v>43</v>
          </cell>
          <cell r="J238">
            <v>28</v>
          </cell>
          <cell r="K238">
            <v>0</v>
          </cell>
        </row>
        <row r="239">
          <cell r="B239" t="str">
            <v>USA - Spain</v>
          </cell>
          <cell r="C239" t="str">
            <v>W Europe</v>
          </cell>
          <cell r="D239">
            <v>570</v>
          </cell>
          <cell r="E239">
            <v>3020</v>
          </cell>
          <cell r="F239">
            <v>125</v>
          </cell>
          <cell r="G239">
            <v>25</v>
          </cell>
          <cell r="H239">
            <v>20</v>
          </cell>
          <cell r="I239">
            <v>43</v>
          </cell>
          <cell r="J239">
            <v>28</v>
          </cell>
          <cell r="K239">
            <v>0</v>
          </cell>
        </row>
        <row r="240">
          <cell r="B240" t="str">
            <v>USA - Switzerland</v>
          </cell>
          <cell r="C240" t="str">
            <v>W Europe</v>
          </cell>
          <cell r="D240">
            <v>570</v>
          </cell>
          <cell r="E240">
            <v>3410</v>
          </cell>
          <cell r="F240">
            <v>156.08000000000001</v>
          </cell>
          <cell r="G240">
            <v>31.22</v>
          </cell>
          <cell r="H240">
            <v>20</v>
          </cell>
          <cell r="I240">
            <v>43</v>
          </cell>
          <cell r="J240">
            <v>28</v>
          </cell>
          <cell r="K240">
            <v>0</v>
          </cell>
        </row>
        <row r="241">
          <cell r="B241" t="str">
            <v>USA - UK (London)</v>
          </cell>
          <cell r="C241" t="str">
            <v>W Europe</v>
          </cell>
          <cell r="D241">
            <v>420</v>
          </cell>
          <cell r="E241">
            <v>2910</v>
          </cell>
          <cell r="F241">
            <v>201.28</v>
          </cell>
          <cell r="G241">
            <v>40.26</v>
          </cell>
          <cell r="H241">
            <v>20</v>
          </cell>
          <cell r="I241">
            <v>43</v>
          </cell>
          <cell r="J241">
            <v>28</v>
          </cell>
          <cell r="K241">
            <v>0</v>
          </cell>
        </row>
        <row r="242">
          <cell r="B242" t="str">
            <v>USA - UK (Others)</v>
          </cell>
          <cell r="C242" t="str">
            <v>W Europe</v>
          </cell>
          <cell r="D242">
            <v>420</v>
          </cell>
          <cell r="E242">
            <v>2910</v>
          </cell>
          <cell r="F242">
            <v>167.74</v>
          </cell>
          <cell r="G242">
            <v>33.549999999999997</v>
          </cell>
          <cell r="H242">
            <v>20</v>
          </cell>
          <cell r="I242">
            <v>43</v>
          </cell>
          <cell r="J242">
            <v>28</v>
          </cell>
          <cell r="K242">
            <v>0</v>
          </cell>
        </row>
        <row r="243">
          <cell r="B243" t="str">
            <v>USA - S Europe</v>
          </cell>
          <cell r="C243" t="str">
            <v>S Europe</v>
          </cell>
          <cell r="D243">
            <v>758</v>
          </cell>
          <cell r="E243">
            <v>4636</v>
          </cell>
          <cell r="F243">
            <v>125</v>
          </cell>
          <cell r="G243">
            <v>30</v>
          </cell>
          <cell r="H243">
            <v>20</v>
          </cell>
          <cell r="I243">
            <v>36</v>
          </cell>
          <cell r="J243">
            <v>28</v>
          </cell>
          <cell r="K243">
            <v>0</v>
          </cell>
        </row>
        <row r="244">
          <cell r="B244" t="str">
            <v>USA - Cyprus</v>
          </cell>
          <cell r="C244" t="str">
            <v>S Europe</v>
          </cell>
          <cell r="D244">
            <v>840</v>
          </cell>
          <cell r="E244">
            <v>4720</v>
          </cell>
          <cell r="F244">
            <v>125</v>
          </cell>
          <cell r="G244">
            <v>30</v>
          </cell>
          <cell r="H244">
            <v>20</v>
          </cell>
          <cell r="I244">
            <v>36</v>
          </cell>
          <cell r="J244">
            <v>28</v>
          </cell>
          <cell r="K244">
            <v>0</v>
          </cell>
        </row>
        <row r="245">
          <cell r="B245" t="str">
            <v>USA - Greece</v>
          </cell>
          <cell r="C245" t="str">
            <v>S Europe</v>
          </cell>
          <cell r="D245">
            <v>650</v>
          </cell>
          <cell r="E245">
            <v>3140</v>
          </cell>
          <cell r="F245">
            <v>125</v>
          </cell>
          <cell r="G245">
            <v>30</v>
          </cell>
          <cell r="H245">
            <v>20</v>
          </cell>
          <cell r="I245">
            <v>36</v>
          </cell>
          <cell r="J245">
            <v>28</v>
          </cell>
          <cell r="K245">
            <v>0</v>
          </cell>
        </row>
        <row r="246">
          <cell r="B246" t="str">
            <v>USA - Macedonia</v>
          </cell>
          <cell r="C246" t="str">
            <v>S Europe</v>
          </cell>
          <cell r="D246">
            <v>1050</v>
          </cell>
          <cell r="E246">
            <v>5270</v>
          </cell>
          <cell r="F246">
            <v>125</v>
          </cell>
          <cell r="G246">
            <v>30</v>
          </cell>
          <cell r="H246">
            <v>20</v>
          </cell>
          <cell r="I246">
            <v>36</v>
          </cell>
          <cell r="J246">
            <v>28</v>
          </cell>
          <cell r="K246">
            <v>0</v>
          </cell>
        </row>
        <row r="247">
          <cell r="B247" t="str">
            <v>USA - Serbia &amp; Montenegro</v>
          </cell>
          <cell r="C247" t="str">
            <v>S Europe</v>
          </cell>
          <cell r="D247">
            <v>630</v>
          </cell>
          <cell r="E247">
            <v>5150</v>
          </cell>
          <cell r="F247">
            <v>125</v>
          </cell>
          <cell r="G247">
            <v>30</v>
          </cell>
          <cell r="H247">
            <v>20</v>
          </cell>
          <cell r="I247">
            <v>36</v>
          </cell>
          <cell r="J247">
            <v>28</v>
          </cell>
          <cell r="K247">
            <v>0</v>
          </cell>
        </row>
        <row r="248">
          <cell r="B248" t="str">
            <v xml:space="preserve">USA - Turkey </v>
          </cell>
          <cell r="C248" t="str">
            <v>S Europe</v>
          </cell>
          <cell r="D248">
            <v>620</v>
          </cell>
          <cell r="E248">
            <v>4900</v>
          </cell>
          <cell r="F248">
            <v>125</v>
          </cell>
          <cell r="G248">
            <v>30</v>
          </cell>
          <cell r="H248">
            <v>20</v>
          </cell>
          <cell r="I248">
            <v>36</v>
          </cell>
          <cell r="J248">
            <v>28</v>
          </cell>
          <cell r="K248">
            <v>0</v>
          </cell>
        </row>
        <row r="249">
          <cell r="B249" t="str">
            <v>USA - APAC</v>
          </cell>
          <cell r="C249" t="str">
            <v>APAC</v>
          </cell>
          <cell r="D249">
            <v>862.14285714285711</v>
          </cell>
          <cell r="E249">
            <v>3917.1428571428573</v>
          </cell>
          <cell r="F249">
            <v>123.52142857142857</v>
          </cell>
          <cell r="G249">
            <v>28.368571428571432</v>
          </cell>
          <cell r="H249">
            <v>20</v>
          </cell>
          <cell r="I249">
            <v>33</v>
          </cell>
          <cell r="J249">
            <v>28</v>
          </cell>
          <cell r="K249">
            <v>0</v>
          </cell>
        </row>
        <row r="250">
          <cell r="B250" t="str">
            <v>USA - Australia</v>
          </cell>
          <cell r="C250" t="str">
            <v>APAC</v>
          </cell>
          <cell r="D250">
            <v>1310</v>
          </cell>
          <cell r="E250">
            <v>9500</v>
          </cell>
          <cell r="F250">
            <v>123.27</v>
          </cell>
          <cell r="G250">
            <v>30.82</v>
          </cell>
          <cell r="H250">
            <v>20</v>
          </cell>
          <cell r="I250">
            <v>33</v>
          </cell>
          <cell r="J250">
            <v>28</v>
          </cell>
          <cell r="K250">
            <v>0</v>
          </cell>
        </row>
        <row r="251">
          <cell r="B251" t="str">
            <v>USA - China (Guangzhou)</v>
          </cell>
          <cell r="C251" t="str">
            <v>APAC</v>
          </cell>
          <cell r="D251">
            <v>890</v>
          </cell>
          <cell r="E251">
            <v>5520</v>
          </cell>
          <cell r="F251">
            <v>119.86</v>
          </cell>
          <cell r="G251">
            <v>14.38</v>
          </cell>
          <cell r="H251">
            <v>20</v>
          </cell>
          <cell r="I251">
            <v>33</v>
          </cell>
          <cell r="J251">
            <v>28</v>
          </cell>
          <cell r="K251">
            <v>0</v>
          </cell>
        </row>
        <row r="252">
          <cell r="B252" t="str">
            <v>USA - China (Hong Kong)</v>
          </cell>
          <cell r="C252" t="str">
            <v>APAC</v>
          </cell>
          <cell r="D252">
            <v>730</v>
          </cell>
          <cell r="E252">
            <v>3620</v>
          </cell>
          <cell r="F252">
            <v>141.32</v>
          </cell>
          <cell r="G252">
            <v>17.670000000000002</v>
          </cell>
          <cell r="H252">
            <v>20</v>
          </cell>
          <cell r="I252">
            <v>33</v>
          </cell>
          <cell r="J252">
            <v>28</v>
          </cell>
          <cell r="K252">
            <v>0</v>
          </cell>
        </row>
        <row r="253">
          <cell r="B253" t="str">
            <v>USA - India (Bangalore)</v>
          </cell>
          <cell r="C253" t="str">
            <v>APAC</v>
          </cell>
          <cell r="D253">
            <v>930</v>
          </cell>
          <cell r="E253">
            <v>2660</v>
          </cell>
          <cell r="F253">
            <v>130.51</v>
          </cell>
          <cell r="G253">
            <v>43.5</v>
          </cell>
          <cell r="H253">
            <v>20</v>
          </cell>
          <cell r="I253">
            <v>33</v>
          </cell>
          <cell r="J253">
            <v>28</v>
          </cell>
          <cell r="K253">
            <v>0</v>
          </cell>
        </row>
        <row r="254">
          <cell r="B254" t="str">
            <v>USA - India (Chennai)</v>
          </cell>
          <cell r="C254" t="str">
            <v>APAC</v>
          </cell>
          <cell r="D254">
            <v>890</v>
          </cell>
          <cell r="E254">
            <v>3090</v>
          </cell>
          <cell r="F254">
            <v>130.51</v>
          </cell>
          <cell r="G254">
            <v>43.5</v>
          </cell>
          <cell r="H254">
            <v>20</v>
          </cell>
          <cell r="I254">
            <v>33</v>
          </cell>
          <cell r="J254">
            <v>28</v>
          </cell>
          <cell r="K254">
            <v>0</v>
          </cell>
        </row>
        <row r="255">
          <cell r="B255" t="str">
            <v>USA - India (Kolkata)</v>
          </cell>
          <cell r="C255" t="str">
            <v>APAC</v>
          </cell>
          <cell r="D255">
            <v>930</v>
          </cell>
          <cell r="E255">
            <v>3620</v>
          </cell>
          <cell r="F255">
            <v>130.51</v>
          </cell>
          <cell r="G255">
            <v>43.5</v>
          </cell>
          <cell r="H255">
            <v>20</v>
          </cell>
          <cell r="I255">
            <v>33</v>
          </cell>
          <cell r="J255">
            <v>28</v>
          </cell>
          <cell r="K255">
            <v>0</v>
          </cell>
        </row>
        <row r="256">
          <cell r="B256" t="str">
            <v>USA - India (Mumbai)</v>
          </cell>
          <cell r="C256" t="str">
            <v>APAC</v>
          </cell>
          <cell r="D256">
            <v>840</v>
          </cell>
          <cell r="E256">
            <v>2980</v>
          </cell>
          <cell r="F256">
            <v>130.51</v>
          </cell>
          <cell r="G256">
            <v>43.5</v>
          </cell>
          <cell r="H256">
            <v>20</v>
          </cell>
          <cell r="I256">
            <v>33</v>
          </cell>
          <cell r="J256">
            <v>28</v>
          </cell>
          <cell r="K256">
            <v>0</v>
          </cell>
        </row>
        <row r="257">
          <cell r="B257" t="str">
            <v>USA - Japan</v>
          </cell>
          <cell r="C257" t="str">
            <v>APAC</v>
          </cell>
          <cell r="D257">
            <v>710</v>
          </cell>
          <cell r="E257">
            <v>3620</v>
          </cell>
          <cell r="F257">
            <v>202.14</v>
          </cell>
          <cell r="G257">
            <v>32.090000000000003</v>
          </cell>
          <cell r="H257">
            <v>20</v>
          </cell>
          <cell r="I257">
            <v>33</v>
          </cell>
          <cell r="J257">
            <v>28</v>
          </cell>
          <cell r="K257">
            <v>0</v>
          </cell>
        </row>
        <row r="258">
          <cell r="B258" t="str">
            <v>USA - Malaysia</v>
          </cell>
          <cell r="C258" t="str">
            <v>APAC</v>
          </cell>
          <cell r="D258">
            <v>800</v>
          </cell>
          <cell r="E258">
            <v>3550</v>
          </cell>
          <cell r="F258">
            <v>60.77</v>
          </cell>
          <cell r="G258">
            <v>8.5299999999999994</v>
          </cell>
          <cell r="H258">
            <v>20</v>
          </cell>
          <cell r="I258">
            <v>33</v>
          </cell>
          <cell r="J258">
            <v>28</v>
          </cell>
          <cell r="K258">
            <v>0</v>
          </cell>
        </row>
        <row r="259">
          <cell r="B259" t="str">
            <v>USA - Philippines</v>
          </cell>
          <cell r="C259" t="str">
            <v>APAC</v>
          </cell>
          <cell r="D259">
            <v>890</v>
          </cell>
          <cell r="E259">
            <v>3090</v>
          </cell>
          <cell r="F259">
            <v>125</v>
          </cell>
          <cell r="G259">
            <v>30</v>
          </cell>
          <cell r="H259">
            <v>20</v>
          </cell>
          <cell r="I259">
            <v>33</v>
          </cell>
          <cell r="J259">
            <v>28</v>
          </cell>
          <cell r="K259">
            <v>0</v>
          </cell>
        </row>
        <row r="260">
          <cell r="B260" t="str">
            <v>USA - Singapore</v>
          </cell>
          <cell r="C260" t="str">
            <v>APAC</v>
          </cell>
          <cell r="D260">
            <v>910</v>
          </cell>
          <cell r="E260">
            <v>3940</v>
          </cell>
          <cell r="F260">
            <v>92.32</v>
          </cell>
          <cell r="G260">
            <v>19.440000000000001</v>
          </cell>
          <cell r="H260">
            <v>20</v>
          </cell>
          <cell r="I260">
            <v>33</v>
          </cell>
          <cell r="J260">
            <v>28</v>
          </cell>
          <cell r="K260">
            <v>0</v>
          </cell>
        </row>
        <row r="261">
          <cell r="B261" t="str">
            <v>USA - South Korea</v>
          </cell>
          <cell r="C261" t="str">
            <v>APAC</v>
          </cell>
          <cell r="D261">
            <v>820</v>
          </cell>
          <cell r="E261">
            <v>3230</v>
          </cell>
          <cell r="F261">
            <v>125</v>
          </cell>
          <cell r="G261">
            <v>30</v>
          </cell>
          <cell r="H261">
            <v>20</v>
          </cell>
          <cell r="I261">
            <v>33</v>
          </cell>
          <cell r="J261">
            <v>28</v>
          </cell>
          <cell r="K261">
            <v>0</v>
          </cell>
        </row>
        <row r="262">
          <cell r="B262" t="str">
            <v>USA - Taiwan</v>
          </cell>
          <cell r="C262" t="str">
            <v>APAC</v>
          </cell>
          <cell r="D262">
            <v>650</v>
          </cell>
          <cell r="E262">
            <v>2800</v>
          </cell>
          <cell r="F262">
            <v>92.58</v>
          </cell>
          <cell r="G262">
            <v>10.23</v>
          </cell>
          <cell r="H262">
            <v>20</v>
          </cell>
          <cell r="I262">
            <v>33</v>
          </cell>
          <cell r="J262">
            <v>28</v>
          </cell>
          <cell r="K262">
            <v>0</v>
          </cell>
        </row>
        <row r="263">
          <cell r="B263" t="str">
            <v>USA - Thailand</v>
          </cell>
          <cell r="C263" t="str">
            <v>APAC</v>
          </cell>
          <cell r="D263">
            <v>770</v>
          </cell>
          <cell r="E263">
            <v>3620</v>
          </cell>
          <cell r="F263">
            <v>125</v>
          </cell>
          <cell r="G263">
            <v>30</v>
          </cell>
          <cell r="H263">
            <v>20</v>
          </cell>
          <cell r="I263">
            <v>33</v>
          </cell>
          <cell r="J263">
            <v>28</v>
          </cell>
          <cell r="K263">
            <v>0</v>
          </cell>
        </row>
        <row r="264">
          <cell r="B264" t="str">
            <v>USA - NA</v>
          </cell>
          <cell r="C264" t="str">
            <v>NA</v>
          </cell>
          <cell r="D264">
            <v>261.11111111111109</v>
          </cell>
          <cell r="E264">
            <v>724.44444444444446</v>
          </cell>
          <cell r="F264">
            <v>170.99555555555557</v>
          </cell>
          <cell r="G264">
            <v>29.945555555555554</v>
          </cell>
          <cell r="H264">
            <v>20.555555555555557</v>
          </cell>
          <cell r="I264">
            <v>8.4444444444444446</v>
          </cell>
          <cell r="J264">
            <v>28.777777777777779</v>
          </cell>
          <cell r="K264">
            <v>0</v>
          </cell>
        </row>
        <row r="265">
          <cell r="B265" t="str">
            <v>USA - Canada</v>
          </cell>
          <cell r="C265" t="str">
            <v>NA</v>
          </cell>
          <cell r="D265">
            <v>290</v>
          </cell>
          <cell r="E265">
            <v>990</v>
          </cell>
          <cell r="F265">
            <v>158.62</v>
          </cell>
          <cell r="G265">
            <v>30.82</v>
          </cell>
          <cell r="H265">
            <v>20</v>
          </cell>
          <cell r="I265">
            <v>46</v>
          </cell>
          <cell r="J265">
            <v>28</v>
          </cell>
          <cell r="K265">
            <v>0</v>
          </cell>
        </row>
        <row r="266">
          <cell r="B266" t="str">
            <v>USA - Mexico</v>
          </cell>
          <cell r="C266" t="str">
            <v>NA</v>
          </cell>
          <cell r="D266">
            <v>240</v>
          </cell>
          <cell r="E266">
            <v>670</v>
          </cell>
          <cell r="F266">
            <v>125</v>
          </cell>
          <cell r="G266">
            <v>30</v>
          </cell>
          <cell r="H266">
            <v>20</v>
          </cell>
          <cell r="I266">
            <v>30</v>
          </cell>
          <cell r="J266">
            <v>28</v>
          </cell>
          <cell r="K266">
            <v>0</v>
          </cell>
        </row>
        <row r="267">
          <cell r="B267" t="str">
            <v>USA - USA (Chicago)</v>
          </cell>
          <cell r="C267" t="str">
            <v>NA</v>
          </cell>
          <cell r="D267">
            <v>180</v>
          </cell>
          <cell r="E267">
            <v>730</v>
          </cell>
          <cell r="F267">
            <v>196.38</v>
          </cell>
          <cell r="G267">
            <v>27.56</v>
          </cell>
          <cell r="H267">
            <v>20</v>
          </cell>
          <cell r="I267">
            <v>0</v>
          </cell>
          <cell r="J267">
            <v>28</v>
          </cell>
          <cell r="K267">
            <v>0</v>
          </cell>
        </row>
        <row r="268">
          <cell r="B268" t="str">
            <v>USA - USA (Dallas)</v>
          </cell>
          <cell r="C268" t="str">
            <v>NA</v>
          </cell>
          <cell r="D268">
            <v>560</v>
          </cell>
          <cell r="E268">
            <v>690</v>
          </cell>
          <cell r="F268">
            <v>155.03</v>
          </cell>
          <cell r="G268">
            <v>35</v>
          </cell>
          <cell r="H268">
            <v>25</v>
          </cell>
          <cell r="I268">
            <v>0</v>
          </cell>
          <cell r="J268">
            <v>35</v>
          </cell>
          <cell r="K268">
            <v>0</v>
          </cell>
        </row>
        <row r="269">
          <cell r="B269" t="str">
            <v>USA - USA (Houston)</v>
          </cell>
          <cell r="C269" t="str">
            <v>NA</v>
          </cell>
          <cell r="D269">
            <v>190</v>
          </cell>
          <cell r="E269">
            <v>710</v>
          </cell>
          <cell r="F269">
            <v>155.03</v>
          </cell>
          <cell r="G269">
            <v>27.56</v>
          </cell>
          <cell r="H269">
            <v>20</v>
          </cell>
          <cell r="I269">
            <v>0</v>
          </cell>
          <cell r="J269">
            <v>28</v>
          </cell>
          <cell r="K269">
            <v>0</v>
          </cell>
        </row>
        <row r="270">
          <cell r="B270" t="str">
            <v>USA - USA (LA)</v>
          </cell>
          <cell r="C270" t="str">
            <v>NA</v>
          </cell>
          <cell r="D270">
            <v>230</v>
          </cell>
          <cell r="E270">
            <v>860</v>
          </cell>
          <cell r="F270">
            <v>177</v>
          </cell>
          <cell r="G270">
            <v>29</v>
          </cell>
          <cell r="H270">
            <v>20</v>
          </cell>
          <cell r="I270">
            <v>0</v>
          </cell>
          <cell r="J270">
            <v>28</v>
          </cell>
          <cell r="K270">
            <v>0</v>
          </cell>
        </row>
        <row r="271">
          <cell r="B271" t="str">
            <v>USA - USA (Miami)</v>
          </cell>
          <cell r="C271" t="str">
            <v>NA</v>
          </cell>
          <cell r="D271">
            <v>220</v>
          </cell>
          <cell r="E271">
            <v>650</v>
          </cell>
          <cell r="F271">
            <v>155.03</v>
          </cell>
          <cell r="G271">
            <v>27.56</v>
          </cell>
          <cell r="H271">
            <v>20</v>
          </cell>
          <cell r="I271">
            <v>0</v>
          </cell>
          <cell r="J271">
            <v>28</v>
          </cell>
          <cell r="K271">
            <v>0</v>
          </cell>
        </row>
        <row r="272">
          <cell r="B272" t="str">
            <v>USA - USA (NY)</v>
          </cell>
          <cell r="C272" t="str">
            <v>NA</v>
          </cell>
          <cell r="D272">
            <v>270</v>
          </cell>
          <cell r="E272">
            <v>760</v>
          </cell>
          <cell r="F272">
            <v>220.49</v>
          </cell>
          <cell r="G272">
            <v>34.450000000000003</v>
          </cell>
          <cell r="H272">
            <v>20</v>
          </cell>
          <cell r="I272">
            <v>0</v>
          </cell>
          <cell r="J272">
            <v>28</v>
          </cell>
          <cell r="K272">
            <v>0</v>
          </cell>
        </row>
        <row r="273">
          <cell r="B273" t="str">
            <v>USA - USA (San Francisco)</v>
          </cell>
          <cell r="C273" t="str">
            <v>NA</v>
          </cell>
          <cell r="D273">
            <v>170</v>
          </cell>
          <cell r="E273">
            <v>460</v>
          </cell>
          <cell r="F273">
            <v>196.38</v>
          </cell>
          <cell r="G273">
            <v>27.56</v>
          </cell>
          <cell r="H273">
            <v>20</v>
          </cell>
          <cell r="I273">
            <v>0</v>
          </cell>
          <cell r="J273">
            <v>28</v>
          </cell>
          <cell r="K273">
            <v>0</v>
          </cell>
        </row>
        <row r="274">
          <cell r="B274" t="str">
            <v>USA - LATAM</v>
          </cell>
          <cell r="C274" t="str">
            <v>LATAM</v>
          </cell>
          <cell r="D274">
            <v>504.1</v>
          </cell>
          <cell r="E274">
            <v>1738.4</v>
          </cell>
          <cell r="F274">
            <v>125</v>
          </cell>
          <cell r="G274">
            <v>30</v>
          </cell>
          <cell r="H274">
            <v>20</v>
          </cell>
          <cell r="I274">
            <v>30</v>
          </cell>
          <cell r="J274">
            <v>28</v>
          </cell>
          <cell r="K274">
            <v>0</v>
          </cell>
        </row>
        <row r="275">
          <cell r="B275" t="str">
            <v>USA - Argentina</v>
          </cell>
          <cell r="C275" t="str">
            <v>LATAM</v>
          </cell>
          <cell r="D275">
            <v>730</v>
          </cell>
          <cell r="E275">
            <v>1970</v>
          </cell>
          <cell r="F275">
            <v>125</v>
          </cell>
          <cell r="G275">
            <v>30</v>
          </cell>
          <cell r="H275">
            <v>20</v>
          </cell>
          <cell r="I275">
            <v>30</v>
          </cell>
          <cell r="J275">
            <v>28</v>
          </cell>
          <cell r="K275">
            <v>0</v>
          </cell>
        </row>
        <row r="276">
          <cell r="B276" t="str">
            <v>USA - Bolivia</v>
          </cell>
          <cell r="C276" t="str">
            <v>LATAM</v>
          </cell>
          <cell r="D276">
            <v>492</v>
          </cell>
          <cell r="E276">
            <v>1688</v>
          </cell>
          <cell r="F276">
            <v>125</v>
          </cell>
          <cell r="G276">
            <v>30</v>
          </cell>
          <cell r="H276">
            <v>20</v>
          </cell>
          <cell r="I276">
            <v>30</v>
          </cell>
          <cell r="J276">
            <v>28</v>
          </cell>
          <cell r="K276">
            <v>0</v>
          </cell>
        </row>
        <row r="277">
          <cell r="B277" t="str">
            <v>USA - Brazil (Brasilia)</v>
          </cell>
          <cell r="C277" t="str">
            <v>LATAM</v>
          </cell>
          <cell r="D277">
            <v>850</v>
          </cell>
          <cell r="E277">
            <v>4240</v>
          </cell>
          <cell r="F277">
            <v>125</v>
          </cell>
          <cell r="G277">
            <v>30</v>
          </cell>
          <cell r="H277">
            <v>20</v>
          </cell>
          <cell r="I277">
            <v>30</v>
          </cell>
          <cell r="J277">
            <v>28</v>
          </cell>
          <cell r="K277">
            <v>0</v>
          </cell>
        </row>
        <row r="278">
          <cell r="B278" t="str">
            <v>USA - Brazil (Sao Paulo)</v>
          </cell>
          <cell r="C278" t="str">
            <v>LATAM</v>
          </cell>
          <cell r="D278">
            <v>640</v>
          </cell>
          <cell r="E278">
            <v>3500</v>
          </cell>
          <cell r="F278">
            <v>125</v>
          </cell>
          <cell r="G278">
            <v>30</v>
          </cell>
          <cell r="H278">
            <v>20</v>
          </cell>
          <cell r="I278">
            <v>30</v>
          </cell>
          <cell r="J278">
            <v>28</v>
          </cell>
          <cell r="K278">
            <v>0</v>
          </cell>
        </row>
        <row r="279">
          <cell r="B279" t="str">
            <v>USA - Chile</v>
          </cell>
          <cell r="C279" t="str">
            <v>LATAM</v>
          </cell>
          <cell r="D279">
            <v>490</v>
          </cell>
          <cell r="E279">
            <v>3090</v>
          </cell>
          <cell r="F279">
            <v>125</v>
          </cell>
          <cell r="G279">
            <v>30</v>
          </cell>
          <cell r="H279">
            <v>20</v>
          </cell>
          <cell r="I279">
            <v>30</v>
          </cell>
          <cell r="J279">
            <v>28</v>
          </cell>
          <cell r="K279">
            <v>0</v>
          </cell>
        </row>
        <row r="280">
          <cell r="B280" t="str">
            <v>USA - Colombia</v>
          </cell>
          <cell r="C280" t="str">
            <v>LATAM</v>
          </cell>
          <cell r="D280">
            <v>430</v>
          </cell>
          <cell r="E280">
            <v>940</v>
          </cell>
          <cell r="F280">
            <v>125</v>
          </cell>
          <cell r="G280">
            <v>30</v>
          </cell>
          <cell r="H280">
            <v>20</v>
          </cell>
          <cell r="I280">
            <v>30</v>
          </cell>
          <cell r="J280">
            <v>28</v>
          </cell>
          <cell r="K280">
            <v>0</v>
          </cell>
        </row>
        <row r="281">
          <cell r="B281" t="str">
            <v>USA - Costa Rica</v>
          </cell>
          <cell r="C281" t="str">
            <v>LATAM</v>
          </cell>
          <cell r="D281">
            <v>290</v>
          </cell>
          <cell r="E281">
            <v>610</v>
          </cell>
          <cell r="F281">
            <v>125</v>
          </cell>
          <cell r="G281">
            <v>30</v>
          </cell>
          <cell r="H281">
            <v>20</v>
          </cell>
          <cell r="I281">
            <v>30</v>
          </cell>
          <cell r="J281">
            <v>28</v>
          </cell>
          <cell r="K281">
            <v>0</v>
          </cell>
        </row>
        <row r="282">
          <cell r="B282" t="str">
            <v>USA - Dominican Republic</v>
          </cell>
          <cell r="C282" t="str">
            <v>LATAM</v>
          </cell>
          <cell r="D282">
            <v>330</v>
          </cell>
          <cell r="E282">
            <v>860</v>
          </cell>
          <cell r="F282">
            <v>125</v>
          </cell>
          <cell r="G282">
            <v>30</v>
          </cell>
          <cell r="H282">
            <v>20</v>
          </cell>
          <cell r="I282">
            <v>30</v>
          </cell>
          <cell r="J282">
            <v>28</v>
          </cell>
          <cell r="K282">
            <v>0</v>
          </cell>
        </row>
        <row r="283">
          <cell r="B283" t="str">
            <v>USA - Ecuador</v>
          </cell>
          <cell r="C283" t="str">
            <v>LATAM</v>
          </cell>
          <cell r="D283">
            <v>390</v>
          </cell>
          <cell r="E283">
            <v>1170</v>
          </cell>
          <cell r="F283">
            <v>125</v>
          </cell>
          <cell r="G283">
            <v>30</v>
          </cell>
          <cell r="H283">
            <v>20</v>
          </cell>
          <cell r="I283">
            <v>30</v>
          </cell>
          <cell r="J283">
            <v>28</v>
          </cell>
          <cell r="K283">
            <v>0</v>
          </cell>
        </row>
        <row r="284">
          <cell r="B284" t="str">
            <v>USA - El Salvador</v>
          </cell>
          <cell r="C284" t="str">
            <v>LATAM</v>
          </cell>
          <cell r="D284">
            <v>430</v>
          </cell>
          <cell r="E284">
            <v>690</v>
          </cell>
          <cell r="F284">
            <v>125</v>
          </cell>
          <cell r="G284">
            <v>30</v>
          </cell>
          <cell r="H284">
            <v>20</v>
          </cell>
          <cell r="I284">
            <v>30</v>
          </cell>
          <cell r="J284">
            <v>28</v>
          </cell>
          <cell r="K284">
            <v>0</v>
          </cell>
        </row>
        <row r="285">
          <cell r="B285" t="str">
            <v>USA - Guatemala</v>
          </cell>
          <cell r="C285" t="str">
            <v>LATAM</v>
          </cell>
          <cell r="D285">
            <v>410</v>
          </cell>
          <cell r="E285">
            <v>690</v>
          </cell>
          <cell r="F285">
            <v>125</v>
          </cell>
          <cell r="G285">
            <v>30</v>
          </cell>
          <cell r="H285">
            <v>20</v>
          </cell>
          <cell r="I285">
            <v>30</v>
          </cell>
          <cell r="J285">
            <v>28</v>
          </cell>
          <cell r="K285">
            <v>0</v>
          </cell>
        </row>
        <row r="286">
          <cell r="B286" t="str">
            <v>USA - Honduras</v>
          </cell>
          <cell r="C286" t="str">
            <v>LATAM</v>
          </cell>
          <cell r="D286">
            <v>490</v>
          </cell>
          <cell r="E286">
            <v>690</v>
          </cell>
          <cell r="F286">
            <v>125</v>
          </cell>
          <cell r="G286">
            <v>30</v>
          </cell>
          <cell r="H286">
            <v>20</v>
          </cell>
          <cell r="I286">
            <v>30</v>
          </cell>
          <cell r="J286">
            <v>28</v>
          </cell>
          <cell r="K286">
            <v>0</v>
          </cell>
        </row>
        <row r="287">
          <cell r="B287" t="str">
            <v>USA - Jamaica</v>
          </cell>
          <cell r="C287" t="str">
            <v>LATAM</v>
          </cell>
          <cell r="D287">
            <v>320</v>
          </cell>
          <cell r="E287">
            <v>680</v>
          </cell>
          <cell r="F287">
            <v>125</v>
          </cell>
          <cell r="G287">
            <v>30</v>
          </cell>
          <cell r="H287">
            <v>20</v>
          </cell>
          <cell r="I287">
            <v>30</v>
          </cell>
          <cell r="J287">
            <v>28</v>
          </cell>
          <cell r="K287">
            <v>0</v>
          </cell>
        </row>
        <row r="288">
          <cell r="B288" t="str">
            <v>USA - Panama</v>
          </cell>
          <cell r="C288" t="str">
            <v>LATAM</v>
          </cell>
          <cell r="D288">
            <v>450</v>
          </cell>
          <cell r="E288">
            <v>850</v>
          </cell>
          <cell r="F288">
            <v>125</v>
          </cell>
          <cell r="G288">
            <v>30</v>
          </cell>
          <cell r="H288">
            <v>20</v>
          </cell>
          <cell r="I288">
            <v>30</v>
          </cell>
          <cell r="J288">
            <v>28</v>
          </cell>
          <cell r="K288">
            <v>0</v>
          </cell>
        </row>
        <row r="289">
          <cell r="B289" t="str">
            <v>USA - Paraguay</v>
          </cell>
          <cell r="C289" t="str">
            <v>LATAM</v>
          </cell>
          <cell r="D289">
            <v>920</v>
          </cell>
          <cell r="E289">
            <v>3850</v>
          </cell>
          <cell r="F289">
            <v>125</v>
          </cell>
          <cell r="G289">
            <v>30</v>
          </cell>
          <cell r="H289">
            <v>20</v>
          </cell>
          <cell r="I289">
            <v>30</v>
          </cell>
          <cell r="J289">
            <v>28</v>
          </cell>
          <cell r="K289">
            <v>0</v>
          </cell>
        </row>
        <row r="290">
          <cell r="B290" t="str">
            <v xml:space="preserve">USA - Peru </v>
          </cell>
          <cell r="C290" t="str">
            <v>LATAM</v>
          </cell>
          <cell r="D290">
            <v>510</v>
          </cell>
          <cell r="E290">
            <v>1700</v>
          </cell>
          <cell r="F290">
            <v>125</v>
          </cell>
          <cell r="G290">
            <v>30</v>
          </cell>
          <cell r="H290">
            <v>20</v>
          </cell>
          <cell r="I290">
            <v>30</v>
          </cell>
          <cell r="J290">
            <v>28</v>
          </cell>
          <cell r="K290">
            <v>0</v>
          </cell>
        </row>
        <row r="291">
          <cell r="B291" t="str">
            <v xml:space="preserve">USA - Puerto Rico </v>
          </cell>
          <cell r="C291" t="str">
            <v>LATAM</v>
          </cell>
          <cell r="D291">
            <v>250</v>
          </cell>
          <cell r="E291">
            <v>740</v>
          </cell>
          <cell r="F291">
            <v>125</v>
          </cell>
          <cell r="G291">
            <v>30</v>
          </cell>
          <cell r="H291">
            <v>20</v>
          </cell>
          <cell r="I291">
            <v>30</v>
          </cell>
          <cell r="J291">
            <v>28</v>
          </cell>
          <cell r="K291">
            <v>0</v>
          </cell>
        </row>
        <row r="292">
          <cell r="B292" t="str">
            <v>USA - Trinidad</v>
          </cell>
          <cell r="C292" t="str">
            <v>LATAM</v>
          </cell>
          <cell r="D292">
            <v>350</v>
          </cell>
          <cell r="E292">
            <v>1020</v>
          </cell>
          <cell r="F292">
            <v>125</v>
          </cell>
          <cell r="G292">
            <v>30</v>
          </cell>
          <cell r="H292">
            <v>20</v>
          </cell>
          <cell r="I292">
            <v>30</v>
          </cell>
          <cell r="J292">
            <v>28</v>
          </cell>
          <cell r="K292">
            <v>0</v>
          </cell>
        </row>
        <row r="293">
          <cell r="B293" t="str">
            <v>USA - Uruguay</v>
          </cell>
          <cell r="C293" t="str">
            <v>LATAM</v>
          </cell>
          <cell r="D293">
            <v>760</v>
          </cell>
          <cell r="E293">
            <v>4530</v>
          </cell>
          <cell r="F293">
            <v>125</v>
          </cell>
          <cell r="G293">
            <v>30</v>
          </cell>
          <cell r="H293">
            <v>20</v>
          </cell>
          <cell r="I293">
            <v>30</v>
          </cell>
          <cell r="J293">
            <v>28</v>
          </cell>
          <cell r="K293">
            <v>0</v>
          </cell>
        </row>
        <row r="294">
          <cell r="B294" t="str">
            <v>USA - Venezuela</v>
          </cell>
          <cell r="C294" t="str">
            <v>LATAM</v>
          </cell>
          <cell r="D294">
            <v>550</v>
          </cell>
          <cell r="E294">
            <v>1260</v>
          </cell>
          <cell r="F294">
            <v>125</v>
          </cell>
          <cell r="G294">
            <v>30</v>
          </cell>
          <cell r="H294">
            <v>20</v>
          </cell>
          <cell r="I294">
            <v>30</v>
          </cell>
          <cell r="J294">
            <v>28</v>
          </cell>
          <cell r="K294">
            <v>0</v>
          </cell>
        </row>
        <row r="295">
          <cell r="B295" t="str">
            <v>USA - Africa</v>
          </cell>
          <cell r="C295" t="str">
            <v>Africa</v>
          </cell>
          <cell r="D295">
            <v>936</v>
          </cell>
          <cell r="E295">
            <v>5198</v>
          </cell>
          <cell r="F295">
            <v>125</v>
          </cell>
          <cell r="G295">
            <v>30</v>
          </cell>
          <cell r="H295">
            <v>20</v>
          </cell>
          <cell r="I295">
            <v>32</v>
          </cell>
          <cell r="J295">
            <v>28</v>
          </cell>
          <cell r="K295">
            <v>0</v>
          </cell>
        </row>
        <row r="296">
          <cell r="B296" t="str">
            <v>USA - Egypt</v>
          </cell>
          <cell r="C296" t="str">
            <v>Africa</v>
          </cell>
          <cell r="D296">
            <v>950</v>
          </cell>
          <cell r="E296">
            <v>4880</v>
          </cell>
          <cell r="F296">
            <v>125</v>
          </cell>
          <cell r="G296">
            <v>30</v>
          </cell>
          <cell r="H296">
            <v>20</v>
          </cell>
          <cell r="I296">
            <v>32</v>
          </cell>
          <cell r="J296">
            <v>28</v>
          </cell>
          <cell r="K296">
            <v>0</v>
          </cell>
        </row>
        <row r="297">
          <cell r="B297" t="str">
            <v>USA - Lebanon</v>
          </cell>
          <cell r="C297" t="str">
            <v>Africa</v>
          </cell>
          <cell r="D297">
            <v>960</v>
          </cell>
          <cell r="E297">
            <v>4240</v>
          </cell>
          <cell r="F297">
            <v>125</v>
          </cell>
          <cell r="G297">
            <v>30</v>
          </cell>
          <cell r="H297">
            <v>20</v>
          </cell>
          <cell r="I297">
            <v>32</v>
          </cell>
          <cell r="J297">
            <v>28</v>
          </cell>
          <cell r="K297">
            <v>0</v>
          </cell>
        </row>
        <row r="298">
          <cell r="B298" t="str">
            <v>USA - Morocco</v>
          </cell>
          <cell r="C298" t="str">
            <v>Africa</v>
          </cell>
          <cell r="D298">
            <v>930</v>
          </cell>
          <cell r="E298">
            <v>5330</v>
          </cell>
          <cell r="F298">
            <v>125</v>
          </cell>
          <cell r="G298">
            <v>30</v>
          </cell>
          <cell r="H298">
            <v>20</v>
          </cell>
          <cell r="I298">
            <v>32</v>
          </cell>
          <cell r="J298">
            <v>28</v>
          </cell>
          <cell r="K298">
            <v>0</v>
          </cell>
        </row>
        <row r="299">
          <cell r="B299" t="str">
            <v>USA - South Africa</v>
          </cell>
          <cell r="C299" t="str">
            <v>Africa</v>
          </cell>
          <cell r="D299">
            <v>970</v>
          </cell>
          <cell r="E299">
            <v>6180</v>
          </cell>
          <cell r="F299">
            <v>125</v>
          </cell>
          <cell r="G299">
            <v>30</v>
          </cell>
          <cell r="H299">
            <v>20</v>
          </cell>
          <cell r="I299">
            <v>32</v>
          </cell>
          <cell r="J299">
            <v>28</v>
          </cell>
          <cell r="K299">
            <v>0</v>
          </cell>
        </row>
        <row r="300">
          <cell r="B300" t="str">
            <v>USA - Tunisia</v>
          </cell>
          <cell r="C300" t="str">
            <v>Africa</v>
          </cell>
          <cell r="D300">
            <v>870</v>
          </cell>
          <cell r="E300">
            <v>5360</v>
          </cell>
          <cell r="F300">
            <v>125</v>
          </cell>
          <cell r="G300">
            <v>30</v>
          </cell>
          <cell r="H300">
            <v>20</v>
          </cell>
          <cell r="I300">
            <v>32</v>
          </cell>
          <cell r="J300">
            <v>28</v>
          </cell>
          <cell r="K300">
            <v>0</v>
          </cell>
        </row>
        <row r="301">
          <cell r="B301" t="str">
            <v>USA - Middle East</v>
          </cell>
          <cell r="C301" t="str">
            <v>Middle East</v>
          </cell>
          <cell r="D301">
            <v>983.75</v>
          </cell>
          <cell r="E301">
            <v>5186.25</v>
          </cell>
          <cell r="F301">
            <v>125</v>
          </cell>
          <cell r="G301">
            <v>30</v>
          </cell>
          <cell r="H301">
            <v>20</v>
          </cell>
          <cell r="I301">
            <v>30</v>
          </cell>
          <cell r="J301">
            <v>28</v>
          </cell>
          <cell r="K301">
            <v>0</v>
          </cell>
        </row>
        <row r="302">
          <cell r="B302" t="str">
            <v>USA - Israel</v>
          </cell>
          <cell r="C302" t="str">
            <v>Middle East</v>
          </cell>
          <cell r="D302">
            <v>970</v>
          </cell>
          <cell r="E302">
            <v>2820</v>
          </cell>
          <cell r="F302">
            <v>125</v>
          </cell>
          <cell r="G302">
            <v>30</v>
          </cell>
          <cell r="H302">
            <v>20</v>
          </cell>
          <cell r="I302">
            <v>30</v>
          </cell>
          <cell r="J302">
            <v>28</v>
          </cell>
          <cell r="K302">
            <v>0</v>
          </cell>
        </row>
        <row r="303">
          <cell r="B303" t="str">
            <v>USA - Jordan</v>
          </cell>
          <cell r="C303" t="str">
            <v>Middle East</v>
          </cell>
          <cell r="D303">
            <v>920</v>
          </cell>
          <cell r="E303">
            <v>4580</v>
          </cell>
          <cell r="F303">
            <v>125</v>
          </cell>
          <cell r="G303">
            <v>30</v>
          </cell>
          <cell r="H303">
            <v>20</v>
          </cell>
          <cell r="I303">
            <v>30</v>
          </cell>
          <cell r="J303">
            <v>28</v>
          </cell>
          <cell r="K303">
            <v>0</v>
          </cell>
        </row>
        <row r="304">
          <cell r="B304" t="str">
            <v>USA - Kuwait</v>
          </cell>
          <cell r="C304" t="str">
            <v>Middle East</v>
          </cell>
          <cell r="D304">
            <v>890</v>
          </cell>
          <cell r="E304">
            <v>5170</v>
          </cell>
          <cell r="F304">
            <v>125</v>
          </cell>
          <cell r="G304">
            <v>30</v>
          </cell>
          <cell r="H304">
            <v>20</v>
          </cell>
          <cell r="I304">
            <v>30</v>
          </cell>
          <cell r="J304">
            <v>28</v>
          </cell>
          <cell r="K304">
            <v>0</v>
          </cell>
        </row>
        <row r="305">
          <cell r="B305" t="str">
            <v>USA - Oman</v>
          </cell>
          <cell r="C305" t="str">
            <v>Middle East</v>
          </cell>
          <cell r="D305">
            <v>1070</v>
          </cell>
          <cell r="E305">
            <v>5950</v>
          </cell>
          <cell r="F305">
            <v>125</v>
          </cell>
          <cell r="G305">
            <v>30</v>
          </cell>
          <cell r="H305">
            <v>20</v>
          </cell>
          <cell r="I305">
            <v>30</v>
          </cell>
          <cell r="J305">
            <v>28</v>
          </cell>
          <cell r="K305">
            <v>0</v>
          </cell>
        </row>
        <row r="306">
          <cell r="B306" t="str">
            <v>USA - Pakistan</v>
          </cell>
          <cell r="C306" t="str">
            <v>Middle East</v>
          </cell>
          <cell r="D306">
            <v>1090</v>
          </cell>
          <cell r="E306">
            <v>5590</v>
          </cell>
          <cell r="F306">
            <v>125</v>
          </cell>
          <cell r="G306">
            <v>30</v>
          </cell>
          <cell r="H306">
            <v>20</v>
          </cell>
          <cell r="I306">
            <v>30</v>
          </cell>
          <cell r="J306">
            <v>28</v>
          </cell>
          <cell r="K306">
            <v>0</v>
          </cell>
        </row>
        <row r="307">
          <cell r="B307" t="str">
            <v>USA - Qatar</v>
          </cell>
          <cell r="C307" t="str">
            <v>Middle East</v>
          </cell>
          <cell r="D307">
            <v>1000</v>
          </cell>
          <cell r="E307">
            <v>4970</v>
          </cell>
          <cell r="F307">
            <v>125</v>
          </cell>
          <cell r="G307">
            <v>30</v>
          </cell>
          <cell r="H307">
            <v>20</v>
          </cell>
          <cell r="I307">
            <v>30</v>
          </cell>
          <cell r="J307">
            <v>28</v>
          </cell>
          <cell r="K307">
            <v>0</v>
          </cell>
        </row>
        <row r="308">
          <cell r="B308" t="str">
            <v>USA - Saudi Arabia</v>
          </cell>
          <cell r="C308" t="str">
            <v>Middle East</v>
          </cell>
          <cell r="D308">
            <v>1080</v>
          </cell>
          <cell r="E308">
            <v>5840</v>
          </cell>
          <cell r="F308">
            <v>125</v>
          </cell>
          <cell r="G308">
            <v>30</v>
          </cell>
          <cell r="H308">
            <v>20</v>
          </cell>
          <cell r="I308">
            <v>30</v>
          </cell>
          <cell r="J308">
            <v>28</v>
          </cell>
          <cell r="K308">
            <v>0</v>
          </cell>
        </row>
        <row r="309">
          <cell r="B309" t="str">
            <v>USA - UAE</v>
          </cell>
          <cell r="C309" t="str">
            <v>Middle East</v>
          </cell>
          <cell r="D309">
            <v>850</v>
          </cell>
          <cell r="E309">
            <v>6570</v>
          </cell>
          <cell r="F309">
            <v>125</v>
          </cell>
          <cell r="G309">
            <v>30</v>
          </cell>
          <cell r="H309">
            <v>20</v>
          </cell>
          <cell r="I309">
            <v>30</v>
          </cell>
          <cell r="J309">
            <v>28</v>
          </cell>
          <cell r="K309">
            <v>0</v>
          </cell>
        </row>
        <row r="310">
          <cell r="B310" t="str">
            <v>India - Europe</v>
          </cell>
          <cell r="C310" t="str">
            <v>Europe</v>
          </cell>
          <cell r="D310">
            <v>908.77012032085565</v>
          </cell>
          <cell r="E310">
            <v>2000.5653074866311</v>
          </cell>
          <cell r="F310">
            <v>136.65808823529409</v>
          </cell>
          <cell r="G310">
            <v>31.970588235294116</v>
          </cell>
          <cell r="H310">
            <v>20.205882352941178</v>
          </cell>
          <cell r="I310">
            <v>30.543588235294116</v>
          </cell>
          <cell r="J310">
            <v>28.294117647058822</v>
          </cell>
          <cell r="K310">
            <v>60.012366310160431</v>
          </cell>
        </row>
        <row r="311">
          <cell r="B311" t="str">
            <v>India - N Europe</v>
          </cell>
          <cell r="C311" t="str">
            <v>N Europe</v>
          </cell>
          <cell r="D311">
            <v>864.75</v>
          </cell>
          <cell r="E311">
            <v>1937.75</v>
          </cell>
          <cell r="F311">
            <v>157.29</v>
          </cell>
          <cell r="G311">
            <v>36.190000000000005</v>
          </cell>
          <cell r="H311">
            <v>20</v>
          </cell>
          <cell r="I311">
            <v>30</v>
          </cell>
          <cell r="J311">
            <v>28</v>
          </cell>
          <cell r="K311">
            <v>58.75</v>
          </cell>
        </row>
        <row r="312">
          <cell r="B312" t="str">
            <v>India - Denmark</v>
          </cell>
          <cell r="C312" t="str">
            <v>N Europe</v>
          </cell>
          <cell r="D312">
            <v>949</v>
          </cell>
          <cell r="E312">
            <v>2159</v>
          </cell>
          <cell r="F312">
            <v>181.09</v>
          </cell>
          <cell r="G312">
            <v>40.24</v>
          </cell>
          <cell r="H312">
            <v>20</v>
          </cell>
          <cell r="I312">
            <v>30</v>
          </cell>
          <cell r="J312">
            <v>28</v>
          </cell>
          <cell r="K312">
            <v>60</v>
          </cell>
        </row>
        <row r="313">
          <cell r="B313" t="str">
            <v>India - Finland</v>
          </cell>
          <cell r="C313" t="str">
            <v>N Europe</v>
          </cell>
          <cell r="D313">
            <v>790</v>
          </cell>
          <cell r="E313">
            <v>2380</v>
          </cell>
          <cell r="F313">
            <v>150</v>
          </cell>
          <cell r="G313">
            <v>30</v>
          </cell>
          <cell r="H313">
            <v>20</v>
          </cell>
          <cell r="I313">
            <v>30</v>
          </cell>
          <cell r="J313">
            <v>28</v>
          </cell>
          <cell r="K313">
            <v>60</v>
          </cell>
        </row>
        <row r="314">
          <cell r="B314" t="str">
            <v>India - Norway</v>
          </cell>
          <cell r="C314" t="str">
            <v>N Europe</v>
          </cell>
          <cell r="D314">
            <v>845</v>
          </cell>
          <cell r="E314">
            <v>1354</v>
          </cell>
          <cell r="F314">
            <v>149.54</v>
          </cell>
          <cell r="G314">
            <v>37.39</v>
          </cell>
          <cell r="H314">
            <v>20</v>
          </cell>
          <cell r="I314">
            <v>30</v>
          </cell>
          <cell r="J314">
            <v>28</v>
          </cell>
          <cell r="K314">
            <v>58</v>
          </cell>
        </row>
        <row r="315">
          <cell r="B315" t="str">
            <v>India - Sweden</v>
          </cell>
          <cell r="C315" t="str">
            <v>N Europe</v>
          </cell>
          <cell r="D315">
            <v>875</v>
          </cell>
          <cell r="E315">
            <v>1858</v>
          </cell>
          <cell r="F315">
            <v>148.53</v>
          </cell>
          <cell r="G315">
            <v>37.130000000000003</v>
          </cell>
          <cell r="H315">
            <v>20</v>
          </cell>
          <cell r="I315">
            <v>30</v>
          </cell>
          <cell r="J315">
            <v>28</v>
          </cell>
          <cell r="K315">
            <v>57</v>
          </cell>
        </row>
        <row r="316">
          <cell r="B316" t="str">
            <v>India - E Europe</v>
          </cell>
          <cell r="C316" t="str">
            <v>E Europe</v>
          </cell>
          <cell r="D316">
            <v>866.63636363636363</v>
          </cell>
          <cell r="E316">
            <v>2284.181818181818</v>
          </cell>
          <cell r="F316">
            <v>125</v>
          </cell>
          <cell r="G316">
            <v>30</v>
          </cell>
          <cell r="H316">
            <v>20</v>
          </cell>
          <cell r="I316">
            <v>30</v>
          </cell>
          <cell r="J316">
            <v>28</v>
          </cell>
          <cell r="K316">
            <v>62.18181818181818</v>
          </cell>
        </row>
        <row r="317">
          <cell r="B317" t="str">
            <v>India - Bulgaria</v>
          </cell>
          <cell r="C317" t="str">
            <v>E Europe</v>
          </cell>
          <cell r="D317">
            <v>943</v>
          </cell>
          <cell r="E317">
            <v>2819</v>
          </cell>
          <cell r="F317">
            <v>125</v>
          </cell>
          <cell r="G317">
            <v>30</v>
          </cell>
          <cell r="H317">
            <v>20</v>
          </cell>
          <cell r="I317">
            <v>30</v>
          </cell>
          <cell r="J317">
            <v>28</v>
          </cell>
          <cell r="K317">
            <v>54</v>
          </cell>
        </row>
        <row r="318">
          <cell r="B318" t="str">
            <v>India - Czech Republic</v>
          </cell>
          <cell r="C318" t="str">
            <v>E Europe</v>
          </cell>
          <cell r="D318">
            <v>733</v>
          </cell>
          <cell r="E318">
            <v>1875</v>
          </cell>
          <cell r="F318">
            <v>125</v>
          </cell>
          <cell r="G318">
            <v>30</v>
          </cell>
          <cell r="H318">
            <v>20</v>
          </cell>
          <cell r="I318">
            <v>30</v>
          </cell>
          <cell r="J318">
            <v>28</v>
          </cell>
          <cell r="K318">
            <v>60</v>
          </cell>
        </row>
        <row r="319">
          <cell r="B319" t="str">
            <v>India - Estonia</v>
          </cell>
          <cell r="C319" t="str">
            <v>E Europe</v>
          </cell>
          <cell r="D319">
            <v>949</v>
          </cell>
          <cell r="E319">
            <v>2819</v>
          </cell>
          <cell r="F319">
            <v>125</v>
          </cell>
          <cell r="G319">
            <v>30</v>
          </cell>
          <cell r="H319">
            <v>20</v>
          </cell>
          <cell r="I319">
            <v>30</v>
          </cell>
          <cell r="J319">
            <v>28</v>
          </cell>
          <cell r="K319">
            <v>60</v>
          </cell>
        </row>
        <row r="320">
          <cell r="B320" t="str">
            <v>India - Hungary</v>
          </cell>
          <cell r="C320" t="str">
            <v>E Europe</v>
          </cell>
          <cell r="D320">
            <v>819</v>
          </cell>
          <cell r="E320">
            <v>2628</v>
          </cell>
          <cell r="F320">
            <v>125</v>
          </cell>
          <cell r="G320">
            <v>30</v>
          </cell>
          <cell r="H320">
            <v>20</v>
          </cell>
          <cell r="I320">
            <v>30</v>
          </cell>
          <cell r="J320">
            <v>28</v>
          </cell>
          <cell r="K320">
            <v>58</v>
          </cell>
        </row>
        <row r="321">
          <cell r="B321" t="str">
            <v>India - Latvia</v>
          </cell>
          <cell r="C321" t="str">
            <v>E Europe</v>
          </cell>
          <cell r="D321">
            <v>926</v>
          </cell>
          <cell r="E321">
            <v>1708</v>
          </cell>
          <cell r="F321">
            <v>125</v>
          </cell>
          <cell r="G321">
            <v>30</v>
          </cell>
          <cell r="H321">
            <v>20</v>
          </cell>
          <cell r="I321">
            <v>30</v>
          </cell>
          <cell r="J321">
            <v>28</v>
          </cell>
          <cell r="K321">
            <v>60</v>
          </cell>
        </row>
        <row r="322">
          <cell r="B322" t="str">
            <v>India - Lithuania</v>
          </cell>
          <cell r="C322" t="str">
            <v>E Europe</v>
          </cell>
          <cell r="D322">
            <v>994</v>
          </cell>
          <cell r="E322">
            <v>2118</v>
          </cell>
          <cell r="F322">
            <v>125</v>
          </cell>
          <cell r="G322">
            <v>30</v>
          </cell>
          <cell r="H322">
            <v>20</v>
          </cell>
          <cell r="I322">
            <v>30</v>
          </cell>
          <cell r="J322">
            <v>28</v>
          </cell>
          <cell r="K322">
            <v>60</v>
          </cell>
        </row>
        <row r="323">
          <cell r="B323" t="str">
            <v>India - Poland</v>
          </cell>
          <cell r="C323" t="str">
            <v>E Europe</v>
          </cell>
          <cell r="D323">
            <v>933</v>
          </cell>
          <cell r="E323">
            <v>2159</v>
          </cell>
          <cell r="F323">
            <v>125</v>
          </cell>
          <cell r="G323">
            <v>30</v>
          </cell>
          <cell r="H323">
            <v>20</v>
          </cell>
          <cell r="I323">
            <v>30</v>
          </cell>
          <cell r="J323">
            <v>28</v>
          </cell>
          <cell r="K323">
            <v>56</v>
          </cell>
        </row>
        <row r="324">
          <cell r="B324" t="str">
            <v>India - Romania</v>
          </cell>
          <cell r="C324" t="str">
            <v>E Europe</v>
          </cell>
          <cell r="D324">
            <v>844</v>
          </cell>
          <cell r="E324">
            <v>2469</v>
          </cell>
          <cell r="F324">
            <v>125</v>
          </cell>
          <cell r="G324">
            <v>30</v>
          </cell>
          <cell r="H324">
            <v>20</v>
          </cell>
          <cell r="I324">
            <v>30</v>
          </cell>
          <cell r="J324">
            <v>28</v>
          </cell>
          <cell r="K324">
            <v>17</v>
          </cell>
        </row>
        <row r="325">
          <cell r="B325" t="str">
            <v>India - Russia</v>
          </cell>
          <cell r="C325" t="str">
            <v>E Europe</v>
          </cell>
          <cell r="D325">
            <v>843</v>
          </cell>
          <cell r="E325">
            <v>2118</v>
          </cell>
          <cell r="F325">
            <v>125</v>
          </cell>
          <cell r="G325">
            <v>30</v>
          </cell>
          <cell r="H325">
            <v>20</v>
          </cell>
          <cell r="I325">
            <v>30</v>
          </cell>
          <cell r="J325">
            <v>28</v>
          </cell>
          <cell r="K325">
            <v>38</v>
          </cell>
        </row>
        <row r="326">
          <cell r="B326" t="str">
            <v>India - Slovakia</v>
          </cell>
          <cell r="C326" t="str">
            <v>E Europe</v>
          </cell>
          <cell r="D326">
            <v>859</v>
          </cell>
          <cell r="E326">
            <v>2349</v>
          </cell>
          <cell r="F326">
            <v>125</v>
          </cell>
          <cell r="G326">
            <v>30</v>
          </cell>
          <cell r="H326">
            <v>20</v>
          </cell>
          <cell r="I326">
            <v>30</v>
          </cell>
          <cell r="J326">
            <v>28</v>
          </cell>
          <cell r="K326">
            <v>60</v>
          </cell>
        </row>
        <row r="327">
          <cell r="B327" t="str">
            <v>India - Ukraine</v>
          </cell>
          <cell r="C327" t="str">
            <v>E Europe</v>
          </cell>
          <cell r="D327">
            <v>690</v>
          </cell>
          <cell r="E327">
            <v>2064</v>
          </cell>
          <cell r="F327">
            <v>125</v>
          </cell>
          <cell r="G327">
            <v>30</v>
          </cell>
          <cell r="H327">
            <v>20</v>
          </cell>
          <cell r="I327">
            <v>30</v>
          </cell>
          <cell r="J327">
            <v>28</v>
          </cell>
          <cell r="K327">
            <v>161</v>
          </cell>
        </row>
        <row r="328">
          <cell r="B328" t="str">
            <v>India - W Europe</v>
          </cell>
          <cell r="C328" t="str">
            <v>W Europe</v>
          </cell>
          <cell r="D328">
            <v>1048.2941176470588</v>
          </cell>
          <cell r="E328">
            <v>1805.5294117647059</v>
          </cell>
          <cell r="F328">
            <v>139.34235294117644</v>
          </cell>
          <cell r="G328">
            <v>31.69235294117647</v>
          </cell>
          <cell r="H328">
            <v>20.823529411764707</v>
          </cell>
          <cell r="I328">
            <v>32.662352941176472</v>
          </cell>
          <cell r="J328">
            <v>29.176470588235293</v>
          </cell>
          <cell r="K328">
            <v>72.117647058823536</v>
          </cell>
        </row>
        <row r="329">
          <cell r="B329" t="str">
            <v>India - Austria</v>
          </cell>
          <cell r="C329" t="str">
            <v>W Europe</v>
          </cell>
          <cell r="D329">
            <v>844</v>
          </cell>
          <cell r="E329">
            <v>2469</v>
          </cell>
          <cell r="F329">
            <v>125</v>
          </cell>
          <cell r="G329">
            <v>25</v>
          </cell>
          <cell r="H329">
            <v>20</v>
          </cell>
          <cell r="I329">
            <v>30</v>
          </cell>
          <cell r="J329">
            <v>28</v>
          </cell>
          <cell r="K329">
            <v>57</v>
          </cell>
        </row>
        <row r="330">
          <cell r="B330" t="str">
            <v>India - Belgium</v>
          </cell>
          <cell r="C330" t="str">
            <v>W Europe</v>
          </cell>
          <cell r="D330">
            <v>844</v>
          </cell>
          <cell r="E330">
            <v>2469</v>
          </cell>
          <cell r="F330">
            <v>150</v>
          </cell>
          <cell r="G330">
            <v>30</v>
          </cell>
          <cell r="H330">
            <v>20</v>
          </cell>
          <cell r="I330">
            <v>30</v>
          </cell>
          <cell r="J330">
            <v>28</v>
          </cell>
          <cell r="K330">
            <v>83</v>
          </cell>
        </row>
        <row r="331">
          <cell r="B331" t="str">
            <v>India - Croatia</v>
          </cell>
          <cell r="C331" t="str">
            <v>W Europe</v>
          </cell>
          <cell r="D331">
            <v>814</v>
          </cell>
          <cell r="E331">
            <v>2349</v>
          </cell>
          <cell r="F331">
            <v>125</v>
          </cell>
          <cell r="G331">
            <v>30</v>
          </cell>
          <cell r="H331">
            <v>20</v>
          </cell>
          <cell r="I331">
            <v>30</v>
          </cell>
          <cell r="J331">
            <v>28</v>
          </cell>
          <cell r="K331">
            <v>60</v>
          </cell>
        </row>
        <row r="332">
          <cell r="B332" t="str">
            <v>India - France (Paris &amp; "petite couronne")</v>
          </cell>
          <cell r="C332" t="str">
            <v>W Europe</v>
          </cell>
          <cell r="D332">
            <v>1763</v>
          </cell>
          <cell r="E332">
            <v>2213</v>
          </cell>
          <cell r="F332">
            <v>160</v>
          </cell>
          <cell r="G332">
            <v>30</v>
          </cell>
          <cell r="H332">
            <v>20</v>
          </cell>
          <cell r="I332">
            <v>30</v>
          </cell>
          <cell r="J332">
            <v>28</v>
          </cell>
          <cell r="K332">
            <v>76</v>
          </cell>
        </row>
        <row r="333">
          <cell r="B333" t="str">
            <v>India - France (Province)</v>
          </cell>
          <cell r="C333" t="str">
            <v>W Europe</v>
          </cell>
          <cell r="D333">
            <v>1763</v>
          </cell>
          <cell r="E333">
            <v>2213</v>
          </cell>
          <cell r="F333">
            <v>100</v>
          </cell>
          <cell r="G333">
            <v>25</v>
          </cell>
          <cell r="H333">
            <v>20</v>
          </cell>
          <cell r="I333">
            <v>30</v>
          </cell>
          <cell r="J333">
            <v>28</v>
          </cell>
          <cell r="K333">
            <v>76</v>
          </cell>
        </row>
        <row r="334">
          <cell r="B334" t="str">
            <v>India - Germany</v>
          </cell>
          <cell r="C334" t="str">
            <v>W Europe</v>
          </cell>
          <cell r="D334">
            <v>1145</v>
          </cell>
          <cell r="E334">
            <v>1858</v>
          </cell>
          <cell r="F334">
            <v>150</v>
          </cell>
          <cell r="G334">
            <v>30</v>
          </cell>
          <cell r="H334">
            <v>20</v>
          </cell>
          <cell r="I334">
            <v>30</v>
          </cell>
          <cell r="J334">
            <v>28</v>
          </cell>
          <cell r="K334">
            <v>75</v>
          </cell>
        </row>
        <row r="335">
          <cell r="B335" t="str">
            <v>India - Iceland</v>
          </cell>
          <cell r="C335" t="str">
            <v>W Europe</v>
          </cell>
          <cell r="D335">
            <v>843</v>
          </cell>
          <cell r="E335">
            <v>2118</v>
          </cell>
          <cell r="F335">
            <v>125</v>
          </cell>
          <cell r="G335">
            <v>30</v>
          </cell>
          <cell r="H335">
            <v>20</v>
          </cell>
          <cell r="I335">
            <v>30</v>
          </cell>
          <cell r="J335">
            <v>28</v>
          </cell>
          <cell r="K335">
            <v>60</v>
          </cell>
        </row>
        <row r="336">
          <cell r="B336" t="str">
            <v>India - Ireland</v>
          </cell>
          <cell r="C336" t="str">
            <v>W Europe</v>
          </cell>
          <cell r="D336">
            <v>1100</v>
          </cell>
          <cell r="E336">
            <v>0</v>
          </cell>
          <cell r="F336">
            <v>150</v>
          </cell>
          <cell r="G336">
            <v>50</v>
          </cell>
          <cell r="H336">
            <v>27</v>
          </cell>
          <cell r="I336">
            <v>41</v>
          </cell>
          <cell r="J336">
            <v>38</v>
          </cell>
          <cell r="K336">
            <v>100</v>
          </cell>
        </row>
        <row r="337">
          <cell r="B337" t="str">
            <v>India - Italy</v>
          </cell>
          <cell r="C337" t="str">
            <v>W Europe</v>
          </cell>
          <cell r="D337">
            <v>837</v>
          </cell>
          <cell r="E337">
            <v>1708</v>
          </cell>
          <cell r="F337">
            <v>145</v>
          </cell>
          <cell r="G337">
            <v>30</v>
          </cell>
          <cell r="H337">
            <v>20</v>
          </cell>
          <cell r="I337">
            <v>30</v>
          </cell>
          <cell r="J337">
            <v>28</v>
          </cell>
          <cell r="K337">
            <v>76</v>
          </cell>
        </row>
        <row r="338">
          <cell r="B338" t="str">
            <v>India - Malta</v>
          </cell>
          <cell r="C338" t="str">
            <v>W Europe</v>
          </cell>
          <cell r="D338">
            <v>1049</v>
          </cell>
          <cell r="E338">
            <v>1784</v>
          </cell>
          <cell r="F338">
            <v>125</v>
          </cell>
          <cell r="G338">
            <v>30</v>
          </cell>
          <cell r="H338">
            <v>20</v>
          </cell>
          <cell r="I338">
            <v>30</v>
          </cell>
          <cell r="J338">
            <v>28</v>
          </cell>
          <cell r="K338">
            <v>64</v>
          </cell>
        </row>
        <row r="339">
          <cell r="B339" t="str">
            <v>India - Netherlands</v>
          </cell>
          <cell r="C339" t="str">
            <v>W Europe</v>
          </cell>
          <cell r="D339">
            <v>951</v>
          </cell>
          <cell r="E339">
            <v>2159</v>
          </cell>
          <cell r="F339">
            <v>140</v>
          </cell>
          <cell r="G339">
            <v>30</v>
          </cell>
          <cell r="H339">
            <v>20</v>
          </cell>
          <cell r="I339">
            <v>30</v>
          </cell>
          <cell r="J339">
            <v>28</v>
          </cell>
          <cell r="K339">
            <v>56</v>
          </cell>
        </row>
        <row r="340">
          <cell r="B340" t="str">
            <v>India - Portugal</v>
          </cell>
          <cell r="C340" t="str">
            <v>W Europe</v>
          </cell>
          <cell r="D340">
            <v>837</v>
          </cell>
          <cell r="E340">
            <v>1708</v>
          </cell>
          <cell r="F340">
            <v>125</v>
          </cell>
          <cell r="G340">
            <v>25</v>
          </cell>
          <cell r="H340">
            <v>20</v>
          </cell>
          <cell r="I340">
            <v>30</v>
          </cell>
          <cell r="J340">
            <v>28</v>
          </cell>
          <cell r="K340">
            <v>66</v>
          </cell>
        </row>
        <row r="341">
          <cell r="B341" t="str">
            <v>India - Slovenia</v>
          </cell>
          <cell r="C341" t="str">
            <v>W Europe</v>
          </cell>
          <cell r="D341">
            <v>937</v>
          </cell>
          <cell r="E341">
            <v>2238</v>
          </cell>
          <cell r="F341">
            <v>125</v>
          </cell>
          <cell r="G341">
            <v>30</v>
          </cell>
          <cell r="H341">
            <v>20</v>
          </cell>
          <cell r="I341">
            <v>30</v>
          </cell>
          <cell r="J341">
            <v>28</v>
          </cell>
          <cell r="K341">
            <v>60</v>
          </cell>
        </row>
        <row r="342">
          <cell r="B342" t="str">
            <v>India - Spain</v>
          </cell>
          <cell r="C342" t="str">
            <v>W Europe</v>
          </cell>
          <cell r="D342">
            <v>933</v>
          </cell>
          <cell r="E342">
            <v>1834</v>
          </cell>
          <cell r="F342">
            <v>125</v>
          </cell>
          <cell r="G342">
            <v>25</v>
          </cell>
          <cell r="H342">
            <v>20</v>
          </cell>
          <cell r="I342">
            <v>30</v>
          </cell>
          <cell r="J342">
            <v>28</v>
          </cell>
          <cell r="K342">
            <v>68</v>
          </cell>
        </row>
        <row r="343">
          <cell r="B343" t="str">
            <v>India - Switzerland</v>
          </cell>
          <cell r="C343" t="str">
            <v>W Europe</v>
          </cell>
          <cell r="D343">
            <v>781</v>
          </cell>
          <cell r="E343">
            <v>1754</v>
          </cell>
          <cell r="F343">
            <v>156.08000000000001</v>
          </cell>
          <cell r="G343">
            <v>31.22</v>
          </cell>
          <cell r="H343">
            <v>20</v>
          </cell>
          <cell r="I343">
            <v>30</v>
          </cell>
          <cell r="J343">
            <v>28</v>
          </cell>
          <cell r="K343">
            <v>42</v>
          </cell>
        </row>
        <row r="344">
          <cell r="B344" t="str">
            <v>India - UK (London)</v>
          </cell>
          <cell r="C344" t="str">
            <v>W Europe</v>
          </cell>
          <cell r="D344">
            <v>1000</v>
          </cell>
          <cell r="E344">
            <v>0</v>
          </cell>
          <cell r="F344">
            <v>175</v>
          </cell>
          <cell r="G344">
            <v>54</v>
          </cell>
          <cell r="H344">
            <v>27</v>
          </cell>
          <cell r="I344">
            <v>54</v>
          </cell>
          <cell r="J344">
            <v>38</v>
          </cell>
          <cell r="K344">
            <v>120</v>
          </cell>
        </row>
        <row r="345">
          <cell r="B345" t="str">
            <v>India - UK (Others)</v>
          </cell>
          <cell r="C345" t="str">
            <v>W Europe</v>
          </cell>
          <cell r="D345">
            <v>1380</v>
          </cell>
          <cell r="E345">
            <v>1820</v>
          </cell>
          <cell r="F345">
            <v>167.74</v>
          </cell>
          <cell r="G345">
            <v>33.549999999999997</v>
          </cell>
          <cell r="H345">
            <v>20</v>
          </cell>
          <cell r="I345">
            <v>40.26</v>
          </cell>
          <cell r="J345">
            <v>28</v>
          </cell>
          <cell r="K345">
            <v>87</v>
          </cell>
        </row>
        <row r="346">
          <cell r="B346" t="str">
            <v>India - S Europe</v>
          </cell>
          <cell r="C346" t="str">
            <v>S Europe</v>
          </cell>
          <cell r="D346">
            <v>855.4</v>
          </cell>
          <cell r="E346">
            <v>1974.8</v>
          </cell>
          <cell r="F346">
            <v>125</v>
          </cell>
          <cell r="G346">
            <v>30</v>
          </cell>
          <cell r="H346">
            <v>20</v>
          </cell>
          <cell r="I346">
            <v>29.512</v>
          </cell>
          <cell r="J346">
            <v>28</v>
          </cell>
          <cell r="K346">
            <v>47</v>
          </cell>
        </row>
        <row r="347">
          <cell r="B347" t="str">
            <v>India - Cyprus</v>
          </cell>
          <cell r="C347" t="str">
            <v>S Europe</v>
          </cell>
          <cell r="D347">
            <v>733</v>
          </cell>
          <cell r="E347">
            <v>2900</v>
          </cell>
          <cell r="F347">
            <v>125</v>
          </cell>
          <cell r="G347">
            <v>30</v>
          </cell>
          <cell r="H347">
            <v>20</v>
          </cell>
          <cell r="I347">
            <v>30</v>
          </cell>
          <cell r="J347">
            <v>28</v>
          </cell>
          <cell r="K347">
            <v>40</v>
          </cell>
        </row>
        <row r="348">
          <cell r="B348" t="str">
            <v>India - Greece</v>
          </cell>
          <cell r="C348" t="str">
            <v>S Europe</v>
          </cell>
          <cell r="D348">
            <v>918</v>
          </cell>
          <cell r="E348">
            <v>1667</v>
          </cell>
          <cell r="F348">
            <v>125</v>
          </cell>
          <cell r="G348">
            <v>30</v>
          </cell>
          <cell r="H348">
            <v>20</v>
          </cell>
          <cell r="I348">
            <v>30</v>
          </cell>
          <cell r="J348">
            <v>28</v>
          </cell>
          <cell r="K348">
            <v>69</v>
          </cell>
        </row>
        <row r="349">
          <cell r="B349" t="str">
            <v>India - Macedonia</v>
          </cell>
          <cell r="C349" t="str">
            <v>S Europe</v>
          </cell>
          <cell r="D349">
            <v>937</v>
          </cell>
          <cell r="E349">
            <v>2118</v>
          </cell>
          <cell r="F349">
            <v>125</v>
          </cell>
          <cell r="G349">
            <v>30</v>
          </cell>
          <cell r="H349">
            <v>20</v>
          </cell>
          <cell r="I349">
            <v>30</v>
          </cell>
          <cell r="J349">
            <v>28</v>
          </cell>
          <cell r="K349">
            <v>60</v>
          </cell>
        </row>
        <row r="350">
          <cell r="B350" t="str">
            <v>India - Serbia &amp; Montenegro</v>
          </cell>
          <cell r="C350" t="str">
            <v>S Europe</v>
          </cell>
          <cell r="D350">
            <v>845</v>
          </cell>
          <cell r="E350">
            <v>1354</v>
          </cell>
          <cell r="F350">
            <v>125</v>
          </cell>
          <cell r="G350">
            <v>30</v>
          </cell>
          <cell r="H350">
            <v>20</v>
          </cell>
          <cell r="I350">
            <v>30</v>
          </cell>
          <cell r="J350">
            <v>28</v>
          </cell>
          <cell r="K350">
            <v>40</v>
          </cell>
        </row>
        <row r="351">
          <cell r="B351" t="str">
            <v>India - Turkey</v>
          </cell>
          <cell r="C351" t="str">
            <v>S Europe</v>
          </cell>
          <cell r="D351">
            <v>844</v>
          </cell>
          <cell r="E351">
            <v>1835</v>
          </cell>
          <cell r="F351">
            <v>125</v>
          </cell>
          <cell r="G351">
            <v>30</v>
          </cell>
          <cell r="H351">
            <v>20</v>
          </cell>
          <cell r="I351">
            <v>27.56</v>
          </cell>
          <cell r="J351">
            <v>28</v>
          </cell>
          <cell r="K351">
            <v>26</v>
          </cell>
        </row>
        <row r="352">
          <cell r="B352" t="str">
            <v>India - APAC</v>
          </cell>
          <cell r="C352" t="str">
            <v>APAC</v>
          </cell>
          <cell r="D352">
            <v>544.35714285714289</v>
          </cell>
          <cell r="E352">
            <v>1170.4285714285713</v>
          </cell>
          <cell r="F352">
            <v>123.52142857142857</v>
          </cell>
          <cell r="G352">
            <v>28.368571428571432</v>
          </cell>
          <cell r="H352">
            <v>20</v>
          </cell>
          <cell r="I352">
            <v>15.036428571428571</v>
          </cell>
          <cell r="J352">
            <v>28</v>
          </cell>
          <cell r="K352">
            <v>16.357142857142858</v>
          </cell>
        </row>
        <row r="353">
          <cell r="B353" t="str">
            <v>India - Australia</v>
          </cell>
          <cell r="C353" t="str">
            <v>APAC</v>
          </cell>
          <cell r="D353">
            <v>868</v>
          </cell>
          <cell r="E353">
            <v>2561</v>
          </cell>
          <cell r="F353">
            <v>123.27</v>
          </cell>
          <cell r="G353">
            <v>30.82</v>
          </cell>
          <cell r="H353">
            <v>20</v>
          </cell>
          <cell r="I353">
            <v>17.23</v>
          </cell>
          <cell r="J353">
            <v>28</v>
          </cell>
          <cell r="K353">
            <v>54</v>
          </cell>
        </row>
        <row r="354">
          <cell r="B354" t="str">
            <v>India - China (Guangzhou)</v>
          </cell>
          <cell r="C354" t="str">
            <v>APAC</v>
          </cell>
          <cell r="D354">
            <v>651</v>
          </cell>
          <cell r="E354">
            <v>1573</v>
          </cell>
          <cell r="F354">
            <v>119.86</v>
          </cell>
          <cell r="G354">
            <v>14.38</v>
          </cell>
          <cell r="H354">
            <v>20</v>
          </cell>
          <cell r="I354">
            <v>17.23</v>
          </cell>
          <cell r="J354">
            <v>28</v>
          </cell>
          <cell r="K354">
            <v>17</v>
          </cell>
        </row>
        <row r="355">
          <cell r="B355" t="str">
            <v>India - China (Hong Kong)</v>
          </cell>
          <cell r="C355" t="str">
            <v>APAC</v>
          </cell>
          <cell r="D355">
            <v>652</v>
          </cell>
          <cell r="E355">
            <v>1165</v>
          </cell>
          <cell r="F355">
            <v>141.32</v>
          </cell>
          <cell r="G355">
            <v>17.670000000000002</v>
          </cell>
          <cell r="H355">
            <v>20</v>
          </cell>
          <cell r="I355">
            <v>24.12</v>
          </cell>
          <cell r="J355">
            <v>28</v>
          </cell>
          <cell r="K355">
            <v>17</v>
          </cell>
        </row>
        <row r="356">
          <cell r="B356" t="str">
            <v>India - Taiwan</v>
          </cell>
          <cell r="C356" t="str">
            <v>APAC</v>
          </cell>
          <cell r="D356">
            <v>743</v>
          </cell>
          <cell r="E356">
            <v>1578</v>
          </cell>
          <cell r="F356">
            <v>92.58</v>
          </cell>
          <cell r="G356">
            <v>10.23</v>
          </cell>
          <cell r="H356">
            <v>20</v>
          </cell>
          <cell r="I356">
            <v>24.12</v>
          </cell>
          <cell r="J356">
            <v>28</v>
          </cell>
          <cell r="K356">
            <v>35</v>
          </cell>
        </row>
        <row r="357">
          <cell r="B357" t="str">
            <v>India - India (Kolkata)</v>
          </cell>
          <cell r="C357" t="str">
            <v>APAC</v>
          </cell>
          <cell r="D357">
            <v>202</v>
          </cell>
          <cell r="E357">
            <v>711</v>
          </cell>
          <cell r="F357">
            <v>130.51</v>
          </cell>
          <cell r="G357">
            <v>43.5</v>
          </cell>
          <cell r="H357">
            <v>20</v>
          </cell>
          <cell r="I357">
            <v>0</v>
          </cell>
          <cell r="J357">
            <v>28</v>
          </cell>
          <cell r="K357">
            <v>0</v>
          </cell>
        </row>
        <row r="358">
          <cell r="B358" t="str">
            <v>India - India (Bangalore)</v>
          </cell>
          <cell r="C358" t="str">
            <v>APAC</v>
          </cell>
          <cell r="D358">
            <v>151</v>
          </cell>
          <cell r="E358">
            <v>482</v>
          </cell>
          <cell r="F358">
            <v>130.51</v>
          </cell>
          <cell r="G358">
            <v>43.5</v>
          </cell>
          <cell r="H358">
            <v>20</v>
          </cell>
          <cell r="I358">
            <v>0</v>
          </cell>
          <cell r="J358">
            <v>28</v>
          </cell>
          <cell r="K358">
            <v>0</v>
          </cell>
        </row>
        <row r="359">
          <cell r="B359" t="str">
            <v>India - India (Chennai)</v>
          </cell>
          <cell r="C359" t="str">
            <v>APAC</v>
          </cell>
          <cell r="D359">
            <v>157</v>
          </cell>
          <cell r="E359">
            <v>461</v>
          </cell>
          <cell r="F359">
            <v>130.51</v>
          </cell>
          <cell r="G359">
            <v>43.5</v>
          </cell>
          <cell r="H359">
            <v>20</v>
          </cell>
          <cell r="I359">
            <v>0</v>
          </cell>
          <cell r="J359">
            <v>28</v>
          </cell>
          <cell r="K359">
            <v>0</v>
          </cell>
        </row>
        <row r="360">
          <cell r="B360" t="str">
            <v>India - India (Mumbai)</v>
          </cell>
          <cell r="C360" t="str">
            <v>APAC</v>
          </cell>
          <cell r="D360">
            <v>183</v>
          </cell>
          <cell r="E360">
            <v>478</v>
          </cell>
          <cell r="F360">
            <v>130.51</v>
          </cell>
          <cell r="G360">
            <v>43.5</v>
          </cell>
          <cell r="H360">
            <v>20</v>
          </cell>
          <cell r="I360">
            <v>0</v>
          </cell>
          <cell r="J360">
            <v>28</v>
          </cell>
          <cell r="K360">
            <v>0</v>
          </cell>
        </row>
        <row r="361">
          <cell r="B361" t="str">
            <v>India - Japan</v>
          </cell>
          <cell r="C361" t="str">
            <v>APAC</v>
          </cell>
          <cell r="D361">
            <v>778</v>
          </cell>
          <cell r="E361">
            <v>1588</v>
          </cell>
          <cell r="F361">
            <v>202.14</v>
          </cell>
          <cell r="G361">
            <v>32.090000000000003</v>
          </cell>
          <cell r="H361">
            <v>20</v>
          </cell>
          <cell r="I361">
            <v>34.450000000000003</v>
          </cell>
          <cell r="J361">
            <v>28</v>
          </cell>
          <cell r="K361">
            <v>6</v>
          </cell>
        </row>
        <row r="362">
          <cell r="B362" t="str">
            <v>India - South Korea</v>
          </cell>
          <cell r="C362" t="str">
            <v>APAC</v>
          </cell>
          <cell r="D362">
            <v>804</v>
          </cell>
          <cell r="E362">
            <v>1394</v>
          </cell>
          <cell r="F362">
            <v>125</v>
          </cell>
          <cell r="G362">
            <v>30</v>
          </cell>
          <cell r="H362">
            <v>20</v>
          </cell>
          <cell r="I362">
            <v>21</v>
          </cell>
          <cell r="J362">
            <v>28</v>
          </cell>
          <cell r="K362">
            <v>23</v>
          </cell>
        </row>
        <row r="363">
          <cell r="B363" t="str">
            <v>India - Malaysia</v>
          </cell>
          <cell r="C363" t="str">
            <v>APAC</v>
          </cell>
          <cell r="D363">
            <v>1049</v>
          </cell>
          <cell r="E363">
            <v>1784</v>
          </cell>
          <cell r="F363">
            <v>60.77</v>
          </cell>
          <cell r="G363">
            <v>8.5299999999999994</v>
          </cell>
          <cell r="H363">
            <v>20</v>
          </cell>
          <cell r="I363">
            <v>17.23</v>
          </cell>
          <cell r="J363">
            <v>28</v>
          </cell>
          <cell r="K363">
            <v>11</v>
          </cell>
        </row>
        <row r="364">
          <cell r="B364" t="str">
            <v>India - Philippines</v>
          </cell>
          <cell r="C364" t="str">
            <v>APAC</v>
          </cell>
          <cell r="D364">
            <v>626</v>
          </cell>
          <cell r="E364">
            <v>1266</v>
          </cell>
          <cell r="F364">
            <v>125</v>
          </cell>
          <cell r="G364">
            <v>30</v>
          </cell>
          <cell r="H364">
            <v>20</v>
          </cell>
          <cell r="I364">
            <v>17.23</v>
          </cell>
          <cell r="J364">
            <v>28</v>
          </cell>
          <cell r="K364">
            <v>30</v>
          </cell>
        </row>
        <row r="365">
          <cell r="B365" t="str">
            <v>India - Singapore</v>
          </cell>
          <cell r="C365" t="str">
            <v>APAC</v>
          </cell>
          <cell r="D365">
            <v>505</v>
          </cell>
          <cell r="E365">
            <v>845</v>
          </cell>
          <cell r="F365">
            <v>92.32</v>
          </cell>
          <cell r="G365">
            <v>19.440000000000001</v>
          </cell>
          <cell r="H365">
            <v>20</v>
          </cell>
          <cell r="I365">
            <v>17.23</v>
          </cell>
          <cell r="J365">
            <v>28</v>
          </cell>
          <cell r="K365">
            <v>15</v>
          </cell>
        </row>
        <row r="366">
          <cell r="B366" t="str">
            <v>India - Thailand</v>
          </cell>
          <cell r="C366" t="str">
            <v>APAC</v>
          </cell>
          <cell r="D366">
            <v>252</v>
          </cell>
          <cell r="E366">
            <v>500</v>
          </cell>
          <cell r="F366">
            <v>125</v>
          </cell>
          <cell r="G366">
            <v>30</v>
          </cell>
          <cell r="H366">
            <v>20</v>
          </cell>
          <cell r="I366">
            <v>20.67</v>
          </cell>
          <cell r="J366">
            <v>28</v>
          </cell>
          <cell r="K366">
            <v>21</v>
          </cell>
        </row>
        <row r="367">
          <cell r="B367" t="str">
            <v>India - NA</v>
          </cell>
          <cell r="C367" t="str">
            <v>NA</v>
          </cell>
          <cell r="D367">
            <v>1664.6666666666667</v>
          </cell>
          <cell r="E367">
            <v>3057.5555555555557</v>
          </cell>
          <cell r="F367">
            <v>158.46666666666667</v>
          </cell>
          <cell r="G367">
            <v>31.438888888888886</v>
          </cell>
          <cell r="H367">
            <v>21.555555555555557</v>
          </cell>
          <cell r="I367">
            <v>22.594444444444449</v>
          </cell>
          <cell r="J367">
            <v>30.444444444444443</v>
          </cell>
          <cell r="K367">
            <v>94.555555555555557</v>
          </cell>
        </row>
        <row r="368">
          <cell r="B368" t="str">
            <v>India - Canada</v>
          </cell>
          <cell r="C368" t="str">
            <v>NA</v>
          </cell>
          <cell r="D368">
            <v>1259</v>
          </cell>
          <cell r="E368">
            <v>4411</v>
          </cell>
          <cell r="F368">
            <v>158.62</v>
          </cell>
          <cell r="G368">
            <v>30.82</v>
          </cell>
          <cell r="H368">
            <v>20</v>
          </cell>
          <cell r="I368">
            <v>21</v>
          </cell>
          <cell r="J368">
            <v>28</v>
          </cell>
          <cell r="K368">
            <v>61</v>
          </cell>
        </row>
        <row r="369">
          <cell r="B369" t="str">
            <v>India - Mexico</v>
          </cell>
          <cell r="C369" t="str">
            <v>NA</v>
          </cell>
          <cell r="D369">
            <v>1702</v>
          </cell>
          <cell r="E369">
            <v>5073</v>
          </cell>
          <cell r="F369">
            <v>125</v>
          </cell>
          <cell r="G369">
            <v>30</v>
          </cell>
          <cell r="H369">
            <v>20</v>
          </cell>
          <cell r="I369">
            <v>21</v>
          </cell>
          <cell r="J369">
            <v>28</v>
          </cell>
          <cell r="K369">
            <v>25</v>
          </cell>
        </row>
        <row r="370">
          <cell r="B370" t="str">
            <v>India - USA (Chicago)</v>
          </cell>
          <cell r="C370" t="str">
            <v>NA</v>
          </cell>
          <cell r="D370">
            <v>1800</v>
          </cell>
          <cell r="E370">
            <v>0</v>
          </cell>
          <cell r="F370">
            <v>150</v>
          </cell>
          <cell r="G370">
            <v>38</v>
          </cell>
          <cell r="H370">
            <v>27</v>
          </cell>
          <cell r="I370">
            <v>29</v>
          </cell>
          <cell r="J370">
            <v>39</v>
          </cell>
          <cell r="K370">
            <v>140</v>
          </cell>
        </row>
        <row r="371">
          <cell r="B371" t="str">
            <v>India - USA (LA)</v>
          </cell>
          <cell r="C371" t="str">
            <v>NA</v>
          </cell>
          <cell r="D371">
            <v>1934</v>
          </cell>
          <cell r="E371">
            <v>4141</v>
          </cell>
          <cell r="F371">
            <v>177</v>
          </cell>
          <cell r="G371">
            <v>29</v>
          </cell>
          <cell r="H371">
            <v>20</v>
          </cell>
          <cell r="I371">
            <v>20.67</v>
          </cell>
          <cell r="J371">
            <v>28</v>
          </cell>
          <cell r="K371">
            <v>97</v>
          </cell>
        </row>
        <row r="372">
          <cell r="B372" t="str">
            <v>India - USA (NY)</v>
          </cell>
          <cell r="C372" t="str">
            <v>NA</v>
          </cell>
          <cell r="D372">
            <v>1449</v>
          </cell>
          <cell r="E372">
            <v>2614</v>
          </cell>
          <cell r="F372">
            <v>220.49</v>
          </cell>
          <cell r="G372">
            <v>34.450000000000003</v>
          </cell>
          <cell r="H372">
            <v>20</v>
          </cell>
          <cell r="I372">
            <v>20.67</v>
          </cell>
          <cell r="J372">
            <v>28</v>
          </cell>
          <cell r="K372">
            <v>97</v>
          </cell>
        </row>
        <row r="373">
          <cell r="B373" t="str">
            <v>India - USA (San Francisco)</v>
          </cell>
          <cell r="C373" t="str">
            <v>NA</v>
          </cell>
          <cell r="D373">
            <v>1500</v>
          </cell>
          <cell r="E373">
            <v>0</v>
          </cell>
          <cell r="F373">
            <v>130</v>
          </cell>
          <cell r="G373">
            <v>38</v>
          </cell>
          <cell r="H373">
            <v>27</v>
          </cell>
          <cell r="I373">
            <v>29</v>
          </cell>
          <cell r="J373">
            <v>39</v>
          </cell>
          <cell r="K373">
            <v>140</v>
          </cell>
        </row>
        <row r="374">
          <cell r="B374" t="str">
            <v>India - USA (Dallas)</v>
          </cell>
          <cell r="C374" t="str">
            <v>NA</v>
          </cell>
          <cell r="D374">
            <v>1896</v>
          </cell>
          <cell r="E374">
            <v>4183</v>
          </cell>
          <cell r="F374">
            <v>155.03</v>
          </cell>
          <cell r="G374">
            <v>27.56</v>
          </cell>
          <cell r="H374">
            <v>20</v>
          </cell>
          <cell r="I374">
            <v>20.67</v>
          </cell>
          <cell r="J374">
            <v>28</v>
          </cell>
          <cell r="K374">
            <v>97</v>
          </cell>
        </row>
        <row r="375">
          <cell r="B375" t="str">
            <v>India - USA (Houston)</v>
          </cell>
          <cell r="C375" t="str">
            <v>NA</v>
          </cell>
          <cell r="D375">
            <v>1807</v>
          </cell>
          <cell r="E375">
            <v>3751</v>
          </cell>
          <cell r="F375">
            <v>155.03</v>
          </cell>
          <cell r="G375">
            <v>27.56</v>
          </cell>
          <cell r="H375">
            <v>20</v>
          </cell>
          <cell r="I375">
            <v>20.67</v>
          </cell>
          <cell r="J375">
            <v>28</v>
          </cell>
          <cell r="K375">
            <v>97</v>
          </cell>
        </row>
        <row r="376">
          <cell r="B376" t="str">
            <v>India - USA (Miami)</v>
          </cell>
          <cell r="C376" t="str">
            <v>NA</v>
          </cell>
          <cell r="D376">
            <v>1635</v>
          </cell>
          <cell r="E376">
            <v>3345</v>
          </cell>
          <cell r="F376">
            <v>155.03</v>
          </cell>
          <cell r="G376">
            <v>27.56</v>
          </cell>
          <cell r="H376">
            <v>20</v>
          </cell>
          <cell r="I376">
            <v>20.67</v>
          </cell>
          <cell r="J376">
            <v>28</v>
          </cell>
          <cell r="K376">
            <v>97</v>
          </cell>
        </row>
        <row r="377">
          <cell r="B377" t="str">
            <v>India - LATAM</v>
          </cell>
          <cell r="C377" t="str">
            <v>LATAM</v>
          </cell>
          <cell r="D377">
            <v>1526</v>
          </cell>
          <cell r="E377">
            <v>4555.55</v>
          </cell>
          <cell r="F377">
            <v>126.75</v>
          </cell>
          <cell r="G377">
            <v>30.4</v>
          </cell>
          <cell r="H377">
            <v>20.25</v>
          </cell>
          <cell r="I377">
            <v>21.25</v>
          </cell>
          <cell r="J377">
            <v>28.4</v>
          </cell>
          <cell r="K377">
            <v>65.95</v>
          </cell>
        </row>
        <row r="378">
          <cell r="B378" t="str">
            <v>India - Argentina</v>
          </cell>
          <cell r="C378" t="str">
            <v>LATAM</v>
          </cell>
          <cell r="D378">
            <v>2257</v>
          </cell>
          <cell r="E378">
            <v>5312</v>
          </cell>
          <cell r="F378">
            <v>125</v>
          </cell>
          <cell r="G378">
            <v>30</v>
          </cell>
          <cell r="H378">
            <v>20</v>
          </cell>
          <cell r="I378">
            <v>21</v>
          </cell>
          <cell r="J378">
            <v>28</v>
          </cell>
          <cell r="K378">
            <v>40</v>
          </cell>
        </row>
        <row r="379">
          <cell r="B379" t="str">
            <v>India - Bolivia</v>
          </cell>
          <cell r="C379" t="str">
            <v>LATAM</v>
          </cell>
          <cell r="D379">
            <v>1371</v>
          </cell>
          <cell r="E379">
            <v>3748</v>
          </cell>
          <cell r="F379">
            <v>125</v>
          </cell>
          <cell r="G379">
            <v>30</v>
          </cell>
          <cell r="H379">
            <v>20</v>
          </cell>
          <cell r="I379">
            <v>21</v>
          </cell>
          <cell r="J379">
            <v>28</v>
          </cell>
          <cell r="K379">
            <v>158</v>
          </cell>
        </row>
        <row r="380">
          <cell r="B380" t="str">
            <v>India - Brazil (Brasilia)</v>
          </cell>
          <cell r="C380" t="str">
            <v>LATAM</v>
          </cell>
          <cell r="D380">
            <v>1483</v>
          </cell>
          <cell r="E380">
            <v>4771</v>
          </cell>
          <cell r="F380">
            <v>125</v>
          </cell>
          <cell r="G380">
            <v>30</v>
          </cell>
          <cell r="H380">
            <v>20</v>
          </cell>
          <cell r="I380">
            <v>21</v>
          </cell>
          <cell r="J380">
            <v>28</v>
          </cell>
          <cell r="K380">
            <v>58</v>
          </cell>
        </row>
        <row r="381">
          <cell r="B381" t="str">
            <v>India - Brazil (Sao Paulo)</v>
          </cell>
          <cell r="C381" t="str">
            <v>LATAM</v>
          </cell>
          <cell r="D381">
            <v>1483</v>
          </cell>
          <cell r="E381">
            <v>4771</v>
          </cell>
          <cell r="F381">
            <v>125</v>
          </cell>
          <cell r="G381">
            <v>30</v>
          </cell>
          <cell r="H381">
            <v>20</v>
          </cell>
          <cell r="I381">
            <v>21</v>
          </cell>
          <cell r="J381">
            <v>28</v>
          </cell>
          <cell r="K381">
            <v>58</v>
          </cell>
        </row>
        <row r="382">
          <cell r="B382" t="str">
            <v>India - Chile</v>
          </cell>
          <cell r="C382" t="str">
            <v>LATAM</v>
          </cell>
          <cell r="D382">
            <v>1483</v>
          </cell>
          <cell r="E382">
            <v>4771</v>
          </cell>
          <cell r="F382">
            <v>125</v>
          </cell>
          <cell r="G382">
            <v>30</v>
          </cell>
          <cell r="H382">
            <v>20</v>
          </cell>
          <cell r="I382">
            <v>21</v>
          </cell>
          <cell r="J382">
            <v>28</v>
          </cell>
          <cell r="K382">
            <v>12</v>
          </cell>
        </row>
        <row r="383">
          <cell r="B383" t="str">
            <v>India - Colombia</v>
          </cell>
          <cell r="C383" t="str">
            <v>LATAM</v>
          </cell>
          <cell r="D383">
            <v>1442</v>
          </cell>
          <cell r="E383">
            <v>4604</v>
          </cell>
          <cell r="F383">
            <v>125</v>
          </cell>
          <cell r="G383">
            <v>30</v>
          </cell>
          <cell r="H383">
            <v>20</v>
          </cell>
          <cell r="I383">
            <v>21</v>
          </cell>
          <cell r="J383">
            <v>28</v>
          </cell>
          <cell r="K383">
            <v>250</v>
          </cell>
        </row>
        <row r="384">
          <cell r="B384" t="str">
            <v>India - Costa Rica</v>
          </cell>
          <cell r="C384" t="str">
            <v>LATAM</v>
          </cell>
          <cell r="D384">
            <v>1700</v>
          </cell>
          <cell r="E384">
            <v>4604</v>
          </cell>
          <cell r="F384">
            <v>160</v>
          </cell>
          <cell r="G384">
            <v>38</v>
          </cell>
          <cell r="H384">
            <v>25</v>
          </cell>
          <cell r="I384">
            <v>26</v>
          </cell>
          <cell r="J384">
            <v>36</v>
          </cell>
          <cell r="K384">
            <v>15</v>
          </cell>
        </row>
        <row r="385">
          <cell r="B385" t="str">
            <v>India - Dominican Republic</v>
          </cell>
          <cell r="C385" t="str">
            <v>LATAM</v>
          </cell>
          <cell r="D385">
            <v>1442</v>
          </cell>
          <cell r="E385">
            <v>4604</v>
          </cell>
          <cell r="F385">
            <v>125</v>
          </cell>
          <cell r="G385">
            <v>30</v>
          </cell>
          <cell r="H385">
            <v>20</v>
          </cell>
          <cell r="I385">
            <v>21</v>
          </cell>
          <cell r="J385">
            <v>28</v>
          </cell>
          <cell r="K385">
            <v>140</v>
          </cell>
        </row>
        <row r="386">
          <cell r="B386" t="str">
            <v>India - Ecuador</v>
          </cell>
          <cell r="C386" t="str">
            <v>LATAM</v>
          </cell>
          <cell r="D386">
            <v>1488</v>
          </cell>
          <cell r="E386">
            <v>4382</v>
          </cell>
          <cell r="F386">
            <v>125</v>
          </cell>
          <cell r="G386">
            <v>30</v>
          </cell>
          <cell r="H386">
            <v>20</v>
          </cell>
          <cell r="I386">
            <v>21</v>
          </cell>
          <cell r="J386">
            <v>28</v>
          </cell>
          <cell r="K386">
            <v>45</v>
          </cell>
        </row>
        <row r="387">
          <cell r="B387" t="str">
            <v>India - Guatemala</v>
          </cell>
          <cell r="C387" t="str">
            <v>LATAM</v>
          </cell>
          <cell r="D387">
            <v>1442</v>
          </cell>
          <cell r="E387">
            <v>4604</v>
          </cell>
          <cell r="F387">
            <v>125</v>
          </cell>
          <cell r="G387">
            <v>30</v>
          </cell>
          <cell r="H387">
            <v>20</v>
          </cell>
          <cell r="I387">
            <v>21</v>
          </cell>
          <cell r="J387">
            <v>28</v>
          </cell>
          <cell r="K387">
            <v>158</v>
          </cell>
        </row>
        <row r="388">
          <cell r="B388" t="str">
            <v>India - Honduras</v>
          </cell>
          <cell r="C388" t="str">
            <v>LATAM</v>
          </cell>
          <cell r="D388">
            <v>1517</v>
          </cell>
          <cell r="E388">
            <v>4461</v>
          </cell>
          <cell r="F388">
            <v>125</v>
          </cell>
          <cell r="G388">
            <v>30</v>
          </cell>
          <cell r="H388">
            <v>20</v>
          </cell>
          <cell r="I388">
            <v>21</v>
          </cell>
          <cell r="J388">
            <v>28</v>
          </cell>
          <cell r="K388">
            <v>15</v>
          </cell>
        </row>
        <row r="389">
          <cell r="B389" t="str">
            <v>India - Jamaica</v>
          </cell>
          <cell r="C389" t="str">
            <v>LATAM</v>
          </cell>
          <cell r="D389">
            <v>1250</v>
          </cell>
          <cell r="E389">
            <v>4548</v>
          </cell>
          <cell r="F389">
            <v>125</v>
          </cell>
          <cell r="G389">
            <v>30</v>
          </cell>
          <cell r="H389">
            <v>20</v>
          </cell>
          <cell r="I389">
            <v>21</v>
          </cell>
          <cell r="J389">
            <v>28</v>
          </cell>
          <cell r="K389">
            <v>50</v>
          </cell>
        </row>
        <row r="390">
          <cell r="B390" t="str">
            <v>India - Panama</v>
          </cell>
          <cell r="C390" t="str">
            <v>LATAM</v>
          </cell>
          <cell r="D390">
            <v>1458</v>
          </cell>
          <cell r="E390">
            <v>4667</v>
          </cell>
          <cell r="F390">
            <v>125</v>
          </cell>
          <cell r="G390">
            <v>30</v>
          </cell>
          <cell r="H390">
            <v>20</v>
          </cell>
          <cell r="I390">
            <v>21</v>
          </cell>
          <cell r="J390">
            <v>28</v>
          </cell>
          <cell r="K390">
            <v>75</v>
          </cell>
        </row>
        <row r="391">
          <cell r="B391" t="str">
            <v>India - Paraguay</v>
          </cell>
          <cell r="C391" t="str">
            <v>LATAM</v>
          </cell>
          <cell r="D391">
            <v>1483</v>
          </cell>
          <cell r="E391">
            <v>4771</v>
          </cell>
          <cell r="F391">
            <v>125</v>
          </cell>
          <cell r="G391">
            <v>30</v>
          </cell>
          <cell r="H391">
            <v>20</v>
          </cell>
          <cell r="I391">
            <v>21</v>
          </cell>
          <cell r="J391">
            <v>28</v>
          </cell>
          <cell r="K391">
            <v>60</v>
          </cell>
        </row>
        <row r="392">
          <cell r="B392" t="str">
            <v>India - Peru</v>
          </cell>
          <cell r="C392" t="str">
            <v>LATAM</v>
          </cell>
          <cell r="D392">
            <v>2257</v>
          </cell>
          <cell r="E392">
            <v>5312</v>
          </cell>
          <cell r="F392">
            <v>125</v>
          </cell>
          <cell r="G392">
            <v>30</v>
          </cell>
          <cell r="H392">
            <v>20</v>
          </cell>
          <cell r="I392">
            <v>21</v>
          </cell>
          <cell r="J392">
            <v>28</v>
          </cell>
          <cell r="K392">
            <v>25</v>
          </cell>
        </row>
        <row r="393">
          <cell r="B393" t="str">
            <v>India - Trinidad</v>
          </cell>
          <cell r="C393" t="str">
            <v>LATAM</v>
          </cell>
          <cell r="D393">
            <v>1498</v>
          </cell>
          <cell r="E393">
            <v>4620</v>
          </cell>
          <cell r="F393">
            <v>125</v>
          </cell>
          <cell r="G393">
            <v>30</v>
          </cell>
          <cell r="H393">
            <v>20</v>
          </cell>
          <cell r="I393">
            <v>21</v>
          </cell>
          <cell r="J393">
            <v>28</v>
          </cell>
          <cell r="K393">
            <v>45</v>
          </cell>
        </row>
        <row r="394">
          <cell r="B394" t="str">
            <v>India - Uruguay</v>
          </cell>
          <cell r="C394" t="str">
            <v>LATAM</v>
          </cell>
          <cell r="D394">
            <v>1468</v>
          </cell>
          <cell r="E394">
            <v>4620</v>
          </cell>
          <cell r="F394">
            <v>125</v>
          </cell>
          <cell r="G394">
            <v>30</v>
          </cell>
          <cell r="H394">
            <v>20</v>
          </cell>
          <cell r="I394">
            <v>21</v>
          </cell>
          <cell r="J394">
            <v>28</v>
          </cell>
          <cell r="K394">
            <v>0</v>
          </cell>
        </row>
        <row r="395">
          <cell r="B395" t="str">
            <v>India - Venezuela</v>
          </cell>
          <cell r="C395" t="str">
            <v>LATAM</v>
          </cell>
          <cell r="D395">
            <v>1483</v>
          </cell>
          <cell r="E395">
            <v>4771</v>
          </cell>
          <cell r="F395">
            <v>125</v>
          </cell>
          <cell r="G395">
            <v>30</v>
          </cell>
          <cell r="H395">
            <v>20</v>
          </cell>
          <cell r="I395">
            <v>21</v>
          </cell>
          <cell r="J395">
            <v>28</v>
          </cell>
          <cell r="K395">
            <v>20</v>
          </cell>
        </row>
        <row r="396">
          <cell r="B396" t="str">
            <v>India - El Salvador</v>
          </cell>
          <cell r="C396" t="str">
            <v>LATAM</v>
          </cell>
          <cell r="D396">
            <v>1488</v>
          </cell>
          <cell r="E396">
            <v>4382</v>
          </cell>
          <cell r="F396">
            <v>125</v>
          </cell>
          <cell r="G396">
            <v>30</v>
          </cell>
          <cell r="H396">
            <v>20</v>
          </cell>
          <cell r="I396">
            <v>21</v>
          </cell>
          <cell r="J396">
            <v>28</v>
          </cell>
          <cell r="K396">
            <v>20</v>
          </cell>
        </row>
        <row r="397">
          <cell r="B397" t="str">
            <v>India - Puerto Rico</v>
          </cell>
          <cell r="C397" t="str">
            <v>LATAM</v>
          </cell>
          <cell r="D397">
            <v>1027</v>
          </cell>
          <cell r="E397">
            <v>2788</v>
          </cell>
          <cell r="F397">
            <v>125</v>
          </cell>
          <cell r="G397">
            <v>30</v>
          </cell>
          <cell r="H397">
            <v>20</v>
          </cell>
          <cell r="I397">
            <v>21</v>
          </cell>
          <cell r="J397">
            <v>28</v>
          </cell>
          <cell r="K397">
            <v>75</v>
          </cell>
        </row>
        <row r="398">
          <cell r="B398" t="str">
            <v>India - Africa</v>
          </cell>
          <cell r="C398" t="str">
            <v>Africa</v>
          </cell>
          <cell r="D398">
            <v>933.4</v>
          </cell>
          <cell r="E398">
            <v>1716.6</v>
          </cell>
          <cell r="F398">
            <v>125</v>
          </cell>
          <cell r="G398">
            <v>30</v>
          </cell>
          <cell r="H398">
            <v>20</v>
          </cell>
          <cell r="I398">
            <v>19.492000000000001</v>
          </cell>
          <cell r="J398">
            <v>28</v>
          </cell>
          <cell r="K398">
            <v>19.399999999999999</v>
          </cell>
        </row>
        <row r="399">
          <cell r="B399" t="str">
            <v>India - Egypt</v>
          </cell>
          <cell r="C399" t="str">
            <v>Africa</v>
          </cell>
          <cell r="D399">
            <v>1036</v>
          </cell>
          <cell r="E399">
            <v>1208</v>
          </cell>
          <cell r="F399">
            <v>125</v>
          </cell>
          <cell r="G399">
            <v>30</v>
          </cell>
          <cell r="H399">
            <v>20</v>
          </cell>
          <cell r="I399">
            <v>17.23</v>
          </cell>
          <cell r="J399">
            <v>28</v>
          </cell>
          <cell r="K399">
            <v>22</v>
          </cell>
        </row>
        <row r="400">
          <cell r="B400" t="str">
            <v>India - Lebanon</v>
          </cell>
          <cell r="C400" t="str">
            <v>Africa</v>
          </cell>
          <cell r="D400">
            <v>790</v>
          </cell>
          <cell r="E400">
            <v>1688</v>
          </cell>
          <cell r="F400">
            <v>125</v>
          </cell>
          <cell r="G400">
            <v>30</v>
          </cell>
          <cell r="H400">
            <v>20</v>
          </cell>
          <cell r="I400">
            <v>21</v>
          </cell>
          <cell r="J400">
            <v>28</v>
          </cell>
          <cell r="K400">
            <v>25</v>
          </cell>
        </row>
        <row r="401">
          <cell r="B401" t="str">
            <v>India - Morocco</v>
          </cell>
          <cell r="C401" t="str">
            <v>Africa</v>
          </cell>
          <cell r="D401">
            <v>1102</v>
          </cell>
          <cell r="E401">
            <v>2336</v>
          </cell>
          <cell r="F401">
            <v>125</v>
          </cell>
          <cell r="G401">
            <v>30</v>
          </cell>
          <cell r="H401">
            <v>20</v>
          </cell>
          <cell r="I401">
            <v>21</v>
          </cell>
          <cell r="J401">
            <v>28</v>
          </cell>
          <cell r="K401">
            <v>20</v>
          </cell>
        </row>
        <row r="402">
          <cell r="B402" t="str">
            <v xml:space="preserve">India - South Africa </v>
          </cell>
          <cell r="C402" t="str">
            <v>Africa</v>
          </cell>
          <cell r="D402">
            <v>1049</v>
          </cell>
          <cell r="E402">
            <v>1784</v>
          </cell>
          <cell r="F402">
            <v>125</v>
          </cell>
          <cell r="G402">
            <v>30</v>
          </cell>
          <cell r="H402">
            <v>20</v>
          </cell>
          <cell r="I402">
            <v>17.23</v>
          </cell>
          <cell r="J402">
            <v>28</v>
          </cell>
          <cell r="K402">
            <v>0</v>
          </cell>
        </row>
        <row r="403">
          <cell r="B403" t="str">
            <v>India - Tunisia</v>
          </cell>
          <cell r="C403" t="str">
            <v>Africa</v>
          </cell>
          <cell r="D403">
            <v>690</v>
          </cell>
          <cell r="E403">
            <v>1567</v>
          </cell>
          <cell r="F403">
            <v>125</v>
          </cell>
          <cell r="G403">
            <v>30</v>
          </cell>
          <cell r="H403">
            <v>20</v>
          </cell>
          <cell r="I403">
            <v>21</v>
          </cell>
          <cell r="J403">
            <v>28</v>
          </cell>
          <cell r="K403">
            <v>30</v>
          </cell>
        </row>
        <row r="404">
          <cell r="B404" t="str">
            <v>India - Middle East</v>
          </cell>
          <cell r="C404" t="str">
            <v>Middle East</v>
          </cell>
          <cell r="D404">
            <v>671</v>
          </cell>
          <cell r="E404">
            <v>1048.75</v>
          </cell>
          <cell r="F404">
            <v>125</v>
          </cell>
          <cell r="G404">
            <v>30</v>
          </cell>
          <cell r="H404">
            <v>20</v>
          </cell>
          <cell r="I404">
            <v>17.23</v>
          </cell>
          <cell r="J404">
            <v>28</v>
          </cell>
          <cell r="K404">
            <v>36.5</v>
          </cell>
        </row>
        <row r="405">
          <cell r="B405" t="str">
            <v>India - Israel</v>
          </cell>
          <cell r="C405" t="str">
            <v>Middle East</v>
          </cell>
          <cell r="D405">
            <v>1037</v>
          </cell>
          <cell r="E405">
            <v>1210</v>
          </cell>
          <cell r="F405">
            <v>125</v>
          </cell>
          <cell r="G405">
            <v>30</v>
          </cell>
          <cell r="H405">
            <v>20</v>
          </cell>
          <cell r="I405">
            <v>17.23</v>
          </cell>
          <cell r="J405">
            <v>28</v>
          </cell>
          <cell r="K405">
            <v>13</v>
          </cell>
        </row>
        <row r="406">
          <cell r="B406" t="str">
            <v>India - Jordan</v>
          </cell>
          <cell r="C406" t="str">
            <v>Middle East</v>
          </cell>
          <cell r="D406">
            <v>831</v>
          </cell>
          <cell r="E406">
            <v>1258</v>
          </cell>
          <cell r="F406">
            <v>125</v>
          </cell>
          <cell r="G406">
            <v>30</v>
          </cell>
          <cell r="H406">
            <v>20</v>
          </cell>
          <cell r="I406">
            <v>17.23</v>
          </cell>
          <cell r="J406">
            <v>28</v>
          </cell>
          <cell r="K406">
            <v>16</v>
          </cell>
        </row>
        <row r="407">
          <cell r="B407" t="str">
            <v>India - Kuwait</v>
          </cell>
          <cell r="C407" t="str">
            <v>Middle East</v>
          </cell>
          <cell r="D407">
            <v>691</v>
          </cell>
          <cell r="E407">
            <v>987</v>
          </cell>
          <cell r="F407">
            <v>125</v>
          </cell>
          <cell r="G407">
            <v>30</v>
          </cell>
          <cell r="H407">
            <v>20</v>
          </cell>
          <cell r="I407">
            <v>17.23</v>
          </cell>
          <cell r="J407">
            <v>28</v>
          </cell>
          <cell r="K407">
            <v>120</v>
          </cell>
        </row>
        <row r="408">
          <cell r="B408" t="str">
            <v>India - Oman</v>
          </cell>
          <cell r="C408" t="str">
            <v>Middle East</v>
          </cell>
          <cell r="D408">
            <v>523</v>
          </cell>
          <cell r="E408">
            <v>998</v>
          </cell>
          <cell r="F408">
            <v>125</v>
          </cell>
          <cell r="G408">
            <v>30</v>
          </cell>
          <cell r="H408">
            <v>20</v>
          </cell>
          <cell r="I408">
            <v>17.23</v>
          </cell>
          <cell r="J408">
            <v>28</v>
          </cell>
          <cell r="K408">
            <v>25</v>
          </cell>
        </row>
        <row r="409">
          <cell r="B409" t="str">
            <v>India - Pakistan</v>
          </cell>
          <cell r="C409" t="str">
            <v>Middle East</v>
          </cell>
          <cell r="D409">
            <v>523</v>
          </cell>
          <cell r="E409">
            <v>998</v>
          </cell>
          <cell r="F409">
            <v>125</v>
          </cell>
          <cell r="G409">
            <v>30</v>
          </cell>
          <cell r="H409">
            <v>20</v>
          </cell>
          <cell r="I409">
            <v>17.23</v>
          </cell>
          <cell r="J409">
            <v>28</v>
          </cell>
          <cell r="K409">
            <v>0</v>
          </cell>
        </row>
        <row r="410">
          <cell r="B410" t="str">
            <v>India - Qatar</v>
          </cell>
          <cell r="C410" t="str">
            <v>Middle East</v>
          </cell>
          <cell r="D410">
            <v>523</v>
          </cell>
          <cell r="E410">
            <v>998</v>
          </cell>
          <cell r="F410">
            <v>125</v>
          </cell>
          <cell r="G410">
            <v>30</v>
          </cell>
          <cell r="H410">
            <v>20</v>
          </cell>
          <cell r="I410">
            <v>17.23</v>
          </cell>
          <cell r="J410">
            <v>28</v>
          </cell>
          <cell r="K410">
            <v>20</v>
          </cell>
        </row>
        <row r="411">
          <cell r="B411" t="str">
            <v xml:space="preserve">India - Saudi Arabia </v>
          </cell>
          <cell r="C411" t="str">
            <v>Middle East</v>
          </cell>
          <cell r="D411">
            <v>691</v>
          </cell>
          <cell r="E411">
            <v>987</v>
          </cell>
          <cell r="F411">
            <v>125</v>
          </cell>
          <cell r="G411">
            <v>30</v>
          </cell>
          <cell r="H411">
            <v>20</v>
          </cell>
          <cell r="I411">
            <v>17.23</v>
          </cell>
          <cell r="J411">
            <v>28</v>
          </cell>
          <cell r="K411">
            <v>50</v>
          </cell>
        </row>
        <row r="412">
          <cell r="B412" t="str">
            <v>India - UAE</v>
          </cell>
          <cell r="C412" t="str">
            <v>Middle East</v>
          </cell>
          <cell r="D412">
            <v>549</v>
          </cell>
          <cell r="E412">
            <v>954</v>
          </cell>
          <cell r="F412">
            <v>125</v>
          </cell>
          <cell r="G412">
            <v>30</v>
          </cell>
          <cell r="H412">
            <v>20</v>
          </cell>
          <cell r="I412">
            <v>17.23</v>
          </cell>
          <cell r="J412">
            <v>28</v>
          </cell>
          <cell r="K412">
            <v>48</v>
          </cell>
        </row>
        <row r="413">
          <cell r="B413" t="str">
            <v>Brazil - Europe</v>
          </cell>
          <cell r="C413" t="str">
            <v>Europe</v>
          </cell>
          <cell r="D413">
            <v>799.4</v>
          </cell>
          <cell r="E413">
            <v>2797.6</v>
          </cell>
          <cell r="F413">
            <v>150.804</v>
          </cell>
          <cell r="G413">
            <v>31.762</v>
          </cell>
          <cell r="H413">
            <v>20</v>
          </cell>
          <cell r="I413">
            <v>39</v>
          </cell>
          <cell r="J413">
            <v>28</v>
          </cell>
          <cell r="K413">
            <v>0</v>
          </cell>
        </row>
        <row r="414">
          <cell r="B414" t="str">
            <v>Brazil - France (Paris &amp; "petite couronne")</v>
          </cell>
          <cell r="C414" t="str">
            <v>Europe</v>
          </cell>
          <cell r="D414">
            <v>758</v>
          </cell>
          <cell r="E414">
            <v>2205</v>
          </cell>
          <cell r="F414">
            <v>160</v>
          </cell>
          <cell r="G414">
            <v>30</v>
          </cell>
          <cell r="H414">
            <v>20</v>
          </cell>
          <cell r="I414">
            <v>39</v>
          </cell>
          <cell r="J414">
            <v>28</v>
          </cell>
          <cell r="K414">
            <v>0</v>
          </cell>
        </row>
        <row r="415">
          <cell r="B415" t="str">
            <v>Brazil - France (Province)</v>
          </cell>
          <cell r="C415" t="str">
            <v>Europe</v>
          </cell>
          <cell r="D415">
            <v>758</v>
          </cell>
          <cell r="E415">
            <v>2205</v>
          </cell>
          <cell r="F415">
            <v>100</v>
          </cell>
          <cell r="G415">
            <v>25</v>
          </cell>
          <cell r="H415">
            <v>20</v>
          </cell>
          <cell r="I415">
            <v>39</v>
          </cell>
          <cell r="J415">
            <v>28</v>
          </cell>
          <cell r="K415">
            <v>0</v>
          </cell>
        </row>
        <row r="416">
          <cell r="B416" t="str">
            <v>Brazil - Poland</v>
          </cell>
          <cell r="C416" t="str">
            <v>Europe</v>
          </cell>
          <cell r="D416">
            <v>827</v>
          </cell>
          <cell r="E416">
            <v>3790</v>
          </cell>
          <cell r="F416">
            <v>125</v>
          </cell>
          <cell r="G416">
            <v>30</v>
          </cell>
          <cell r="H416">
            <v>20</v>
          </cell>
          <cell r="I416">
            <v>39</v>
          </cell>
          <cell r="J416">
            <v>28</v>
          </cell>
          <cell r="K416">
            <v>0</v>
          </cell>
        </row>
        <row r="417">
          <cell r="B417" t="str">
            <v>Brazil - UK (London)</v>
          </cell>
          <cell r="C417" t="str">
            <v>Europe</v>
          </cell>
          <cell r="D417">
            <v>827</v>
          </cell>
          <cell r="E417">
            <v>2894</v>
          </cell>
          <cell r="F417">
            <v>201.28</v>
          </cell>
          <cell r="G417">
            <v>40.26</v>
          </cell>
          <cell r="H417">
            <v>20</v>
          </cell>
          <cell r="I417">
            <v>39</v>
          </cell>
          <cell r="J417">
            <v>28</v>
          </cell>
          <cell r="K417">
            <v>0</v>
          </cell>
        </row>
        <row r="418">
          <cell r="B418" t="str">
            <v>Brazil - UK (Others)</v>
          </cell>
          <cell r="C418" t="str">
            <v>Europe</v>
          </cell>
          <cell r="D418">
            <v>827</v>
          </cell>
          <cell r="E418">
            <v>2894</v>
          </cell>
          <cell r="F418">
            <v>167.74</v>
          </cell>
          <cell r="G418">
            <v>33.549999999999997</v>
          </cell>
          <cell r="H418">
            <v>20</v>
          </cell>
          <cell r="I418">
            <v>39</v>
          </cell>
          <cell r="J418">
            <v>28</v>
          </cell>
          <cell r="K418">
            <v>0</v>
          </cell>
        </row>
        <row r="419">
          <cell r="B419" t="str">
            <v>Brazil - APAC</v>
          </cell>
          <cell r="C419" t="str">
            <v>APAC</v>
          </cell>
          <cell r="D419">
            <v>1615</v>
          </cell>
          <cell r="E419">
            <v>5434.875</v>
          </cell>
          <cell r="F419">
            <v>124.88374999999999</v>
          </cell>
          <cell r="G419">
            <v>30.887500000000003</v>
          </cell>
          <cell r="H419">
            <v>20</v>
          </cell>
          <cell r="I419">
            <v>33</v>
          </cell>
          <cell r="J419">
            <v>28</v>
          </cell>
          <cell r="K419">
            <v>67.125</v>
          </cell>
        </row>
        <row r="420">
          <cell r="B420" t="str">
            <v>Brazil - Australia</v>
          </cell>
          <cell r="C420" t="str">
            <v>APAC</v>
          </cell>
          <cell r="D420">
            <v>1860</v>
          </cell>
          <cell r="E420">
            <v>7097</v>
          </cell>
          <cell r="F420">
            <v>123.27</v>
          </cell>
          <cell r="G420">
            <v>30.82</v>
          </cell>
          <cell r="H420">
            <v>20</v>
          </cell>
          <cell r="I420">
            <v>33</v>
          </cell>
          <cell r="J420">
            <v>28</v>
          </cell>
          <cell r="K420">
            <v>47</v>
          </cell>
        </row>
        <row r="421">
          <cell r="B421" t="str">
            <v>Brazil - China (Guangzhou)</v>
          </cell>
          <cell r="C421" t="str">
            <v>APAC</v>
          </cell>
          <cell r="D421">
            <v>1585</v>
          </cell>
          <cell r="E421">
            <v>5306</v>
          </cell>
          <cell r="F421">
            <v>119.86</v>
          </cell>
          <cell r="G421">
            <v>14.38</v>
          </cell>
          <cell r="H421">
            <v>20</v>
          </cell>
          <cell r="I421">
            <v>33</v>
          </cell>
          <cell r="J421">
            <v>28</v>
          </cell>
          <cell r="K421">
            <v>70</v>
          </cell>
        </row>
        <row r="422">
          <cell r="B422" t="str">
            <v>Brazil - China (Hong Kong)</v>
          </cell>
          <cell r="C422" t="str">
            <v>APAC</v>
          </cell>
          <cell r="D422">
            <v>1309</v>
          </cell>
          <cell r="E422">
            <v>6890</v>
          </cell>
          <cell r="F422">
            <v>141.32</v>
          </cell>
          <cell r="G422">
            <v>17.670000000000002</v>
          </cell>
          <cell r="H422">
            <v>20</v>
          </cell>
          <cell r="I422">
            <v>33</v>
          </cell>
          <cell r="J422">
            <v>28</v>
          </cell>
          <cell r="K422">
            <v>70</v>
          </cell>
        </row>
        <row r="423">
          <cell r="B423" t="str">
            <v>Brazil - Taiwan</v>
          </cell>
          <cell r="C423" t="str">
            <v>APAC</v>
          </cell>
          <cell r="D423">
            <v>1378</v>
          </cell>
          <cell r="E423">
            <v>3962</v>
          </cell>
          <cell r="F423">
            <v>92.58</v>
          </cell>
          <cell r="G423">
            <v>10.23</v>
          </cell>
          <cell r="H423">
            <v>20</v>
          </cell>
          <cell r="I423">
            <v>33</v>
          </cell>
          <cell r="J423">
            <v>28</v>
          </cell>
          <cell r="K423">
            <v>70</v>
          </cell>
        </row>
        <row r="424">
          <cell r="B424" t="str">
            <v>Brazil - India (Kolkata)</v>
          </cell>
          <cell r="C424" t="str">
            <v>APAC</v>
          </cell>
          <cell r="D424">
            <v>1792</v>
          </cell>
          <cell r="E424">
            <v>5168</v>
          </cell>
          <cell r="F424">
            <v>130.51</v>
          </cell>
          <cell r="G424">
            <v>43.5</v>
          </cell>
          <cell r="H424">
            <v>20</v>
          </cell>
          <cell r="I424">
            <v>33</v>
          </cell>
          <cell r="J424">
            <v>28</v>
          </cell>
          <cell r="K424">
            <v>70</v>
          </cell>
        </row>
        <row r="425">
          <cell r="B425" t="str">
            <v>Brazil - India (Bangalore)</v>
          </cell>
          <cell r="C425" t="str">
            <v>APAC</v>
          </cell>
          <cell r="D425">
            <v>1585</v>
          </cell>
          <cell r="E425">
            <v>4858</v>
          </cell>
          <cell r="F425">
            <v>130.51</v>
          </cell>
          <cell r="G425">
            <v>43.5</v>
          </cell>
          <cell r="H425">
            <v>20</v>
          </cell>
          <cell r="I425">
            <v>33</v>
          </cell>
          <cell r="J425">
            <v>28</v>
          </cell>
          <cell r="K425">
            <v>70</v>
          </cell>
        </row>
        <row r="426">
          <cell r="B426" t="str">
            <v>Brazil - India (Chennai)</v>
          </cell>
          <cell r="C426" t="str">
            <v>APAC</v>
          </cell>
          <cell r="D426">
            <v>1792</v>
          </cell>
          <cell r="E426">
            <v>5375</v>
          </cell>
          <cell r="F426">
            <v>130.51</v>
          </cell>
          <cell r="G426">
            <v>43.5</v>
          </cell>
          <cell r="H426">
            <v>20</v>
          </cell>
          <cell r="I426">
            <v>33</v>
          </cell>
          <cell r="J426">
            <v>28</v>
          </cell>
          <cell r="K426">
            <v>70</v>
          </cell>
        </row>
        <row r="427">
          <cell r="B427" t="str">
            <v>Brazil - India (Mumbai)</v>
          </cell>
          <cell r="C427" t="str">
            <v>APAC</v>
          </cell>
          <cell r="D427">
            <v>1619</v>
          </cell>
          <cell r="E427">
            <v>4823</v>
          </cell>
          <cell r="F427">
            <v>130.51</v>
          </cell>
          <cell r="G427">
            <v>43.5</v>
          </cell>
          <cell r="H427">
            <v>20</v>
          </cell>
          <cell r="I427">
            <v>33</v>
          </cell>
          <cell r="J427">
            <v>28</v>
          </cell>
          <cell r="K427">
            <v>70</v>
          </cell>
        </row>
        <row r="428">
          <cell r="B428" t="str">
            <v>Brazil - NA</v>
          </cell>
          <cell r="C428" t="str">
            <v>NA</v>
          </cell>
          <cell r="D428">
            <v>842.11111111111109</v>
          </cell>
          <cell r="E428">
            <v>3694</v>
          </cell>
          <cell r="F428">
            <v>170.99555555555554</v>
          </cell>
          <cell r="G428">
            <v>29.11888888888889</v>
          </cell>
          <cell r="H428">
            <v>20</v>
          </cell>
          <cell r="I428">
            <v>33.555555555555557</v>
          </cell>
          <cell r="J428">
            <v>28</v>
          </cell>
          <cell r="K428">
            <v>81.444444444444443</v>
          </cell>
        </row>
        <row r="429">
          <cell r="B429" t="str">
            <v>Brazil - Canada</v>
          </cell>
          <cell r="C429" t="str">
            <v>NA</v>
          </cell>
          <cell r="D429">
            <v>792</v>
          </cell>
          <cell r="E429">
            <v>4479</v>
          </cell>
          <cell r="F429">
            <v>158.62</v>
          </cell>
          <cell r="G429">
            <v>30.82</v>
          </cell>
          <cell r="H429">
            <v>20</v>
          </cell>
          <cell r="I429">
            <v>34</v>
          </cell>
          <cell r="J429">
            <v>28</v>
          </cell>
          <cell r="K429">
            <v>85</v>
          </cell>
        </row>
        <row r="430">
          <cell r="B430" t="str">
            <v>Brazil - Mexico</v>
          </cell>
          <cell r="C430" t="str">
            <v>NA</v>
          </cell>
          <cell r="D430">
            <v>758</v>
          </cell>
          <cell r="E430">
            <v>2756</v>
          </cell>
          <cell r="F430">
            <v>125</v>
          </cell>
          <cell r="G430">
            <v>30</v>
          </cell>
          <cell r="H430">
            <v>20</v>
          </cell>
          <cell r="I430">
            <v>30</v>
          </cell>
          <cell r="J430">
            <v>28</v>
          </cell>
          <cell r="K430">
            <v>18</v>
          </cell>
        </row>
        <row r="431">
          <cell r="B431" t="str">
            <v>Brazil - USA (Chicago)</v>
          </cell>
          <cell r="C431" t="str">
            <v>NA</v>
          </cell>
          <cell r="D431">
            <v>827</v>
          </cell>
          <cell r="E431">
            <v>4134</v>
          </cell>
          <cell r="F431">
            <v>196.38</v>
          </cell>
          <cell r="G431">
            <v>27.56</v>
          </cell>
          <cell r="H431">
            <v>20</v>
          </cell>
          <cell r="I431">
            <v>34</v>
          </cell>
          <cell r="J431">
            <v>28</v>
          </cell>
          <cell r="K431">
            <v>90</v>
          </cell>
        </row>
        <row r="432">
          <cell r="B432" t="str">
            <v>Brazil - USA (LA)</v>
          </cell>
          <cell r="C432" t="str">
            <v>NA</v>
          </cell>
          <cell r="D432">
            <v>758</v>
          </cell>
          <cell r="E432">
            <v>2963</v>
          </cell>
          <cell r="F432">
            <v>177</v>
          </cell>
          <cell r="G432">
            <v>29</v>
          </cell>
          <cell r="H432">
            <v>20</v>
          </cell>
          <cell r="I432">
            <v>34</v>
          </cell>
          <cell r="J432">
            <v>28</v>
          </cell>
          <cell r="K432">
            <v>90</v>
          </cell>
        </row>
        <row r="433">
          <cell r="B433" t="str">
            <v>Brazil - USA (NY)</v>
          </cell>
          <cell r="C433" t="str">
            <v>NA</v>
          </cell>
          <cell r="D433">
            <v>689</v>
          </cell>
          <cell r="E433">
            <v>3307</v>
          </cell>
          <cell r="F433">
            <v>220.49</v>
          </cell>
          <cell r="G433">
            <v>34.450000000000003</v>
          </cell>
          <cell r="H433">
            <v>20</v>
          </cell>
          <cell r="I433">
            <v>34</v>
          </cell>
          <cell r="J433">
            <v>28</v>
          </cell>
          <cell r="K433">
            <v>90</v>
          </cell>
        </row>
        <row r="434">
          <cell r="B434" t="str">
            <v>Brazil - USA (San Francisco)</v>
          </cell>
          <cell r="C434" t="str">
            <v>NA</v>
          </cell>
          <cell r="D434">
            <v>930</v>
          </cell>
          <cell r="E434">
            <v>3996</v>
          </cell>
          <cell r="F434">
            <v>196.38</v>
          </cell>
          <cell r="G434">
            <v>27.56</v>
          </cell>
          <cell r="H434">
            <v>20</v>
          </cell>
          <cell r="I434">
            <v>34</v>
          </cell>
          <cell r="J434">
            <v>28</v>
          </cell>
          <cell r="K434">
            <v>90</v>
          </cell>
        </row>
        <row r="435">
          <cell r="B435" t="str">
            <v>Brazil - USA (Dallas)</v>
          </cell>
          <cell r="C435" t="str">
            <v>NA</v>
          </cell>
          <cell r="D435">
            <v>1109</v>
          </cell>
          <cell r="E435">
            <v>4410</v>
          </cell>
          <cell r="F435">
            <v>155.03</v>
          </cell>
          <cell r="G435">
            <v>27.56</v>
          </cell>
          <cell r="H435">
            <v>20</v>
          </cell>
          <cell r="I435">
            <v>34</v>
          </cell>
          <cell r="J435">
            <v>28</v>
          </cell>
          <cell r="K435">
            <v>90</v>
          </cell>
        </row>
        <row r="436">
          <cell r="B436" t="str">
            <v>Brazil - USA (Houston)</v>
          </cell>
          <cell r="C436" t="str">
            <v>NA</v>
          </cell>
          <cell r="D436">
            <v>1027</v>
          </cell>
          <cell r="E436">
            <v>4410</v>
          </cell>
          <cell r="F436">
            <v>155.03</v>
          </cell>
          <cell r="G436">
            <v>27.56</v>
          </cell>
          <cell r="H436">
            <v>20</v>
          </cell>
          <cell r="I436">
            <v>34</v>
          </cell>
          <cell r="J436">
            <v>28</v>
          </cell>
          <cell r="K436">
            <v>90</v>
          </cell>
        </row>
        <row r="437">
          <cell r="B437" t="str">
            <v>Brazil - USA (Miami)</v>
          </cell>
          <cell r="C437" t="str">
            <v>NA</v>
          </cell>
          <cell r="D437">
            <v>689</v>
          </cell>
          <cell r="E437">
            <v>2791</v>
          </cell>
          <cell r="F437">
            <v>155.03</v>
          </cell>
          <cell r="G437">
            <v>27.56</v>
          </cell>
          <cell r="H437">
            <v>20</v>
          </cell>
          <cell r="I437">
            <v>34</v>
          </cell>
          <cell r="J437">
            <v>28</v>
          </cell>
          <cell r="K437">
            <v>90</v>
          </cell>
        </row>
        <row r="438">
          <cell r="B438" t="str">
            <v>Brazil - LATAM</v>
          </cell>
          <cell r="C438" t="str">
            <v>LATAM</v>
          </cell>
          <cell r="D438">
            <v>658.55555555555554</v>
          </cell>
          <cell r="E438">
            <v>1800.6666666666667</v>
          </cell>
          <cell r="F438">
            <v>125</v>
          </cell>
          <cell r="G438">
            <v>30</v>
          </cell>
          <cell r="H438">
            <v>20</v>
          </cell>
          <cell r="I438">
            <v>30</v>
          </cell>
          <cell r="J438">
            <v>28</v>
          </cell>
          <cell r="K438">
            <v>15.833333333333334</v>
          </cell>
        </row>
        <row r="439">
          <cell r="B439" t="str">
            <v xml:space="preserve">Brazil - Argentina </v>
          </cell>
          <cell r="C439" t="str">
            <v>LATAM</v>
          </cell>
          <cell r="D439">
            <v>227</v>
          </cell>
          <cell r="E439">
            <v>568</v>
          </cell>
          <cell r="F439">
            <v>125</v>
          </cell>
          <cell r="G439">
            <v>30</v>
          </cell>
          <cell r="H439">
            <v>20</v>
          </cell>
          <cell r="I439">
            <v>30</v>
          </cell>
          <cell r="J439">
            <v>28</v>
          </cell>
          <cell r="K439">
            <v>0</v>
          </cell>
        </row>
        <row r="440">
          <cell r="B440" t="str">
            <v xml:space="preserve">Brazil - Bolivia </v>
          </cell>
          <cell r="C440" t="str">
            <v>LATAM</v>
          </cell>
          <cell r="D440">
            <v>659</v>
          </cell>
          <cell r="E440">
            <v>1801</v>
          </cell>
          <cell r="F440">
            <v>125</v>
          </cell>
          <cell r="G440">
            <v>30</v>
          </cell>
          <cell r="H440">
            <v>20</v>
          </cell>
          <cell r="I440">
            <v>30</v>
          </cell>
          <cell r="J440">
            <v>28</v>
          </cell>
          <cell r="K440">
            <v>82</v>
          </cell>
        </row>
        <row r="441">
          <cell r="B441" t="str">
            <v>Brazil - Chile</v>
          </cell>
          <cell r="C441" t="str">
            <v>LATAM</v>
          </cell>
          <cell r="D441">
            <v>220</v>
          </cell>
          <cell r="E441">
            <v>710</v>
          </cell>
          <cell r="F441">
            <v>125</v>
          </cell>
          <cell r="G441">
            <v>30</v>
          </cell>
          <cell r="H441">
            <v>20</v>
          </cell>
          <cell r="I441">
            <v>30</v>
          </cell>
          <cell r="J441">
            <v>28</v>
          </cell>
          <cell r="K441">
            <v>0</v>
          </cell>
        </row>
        <row r="442">
          <cell r="B442" t="str">
            <v>Brazil - Colombia</v>
          </cell>
          <cell r="C442" t="str">
            <v>LATAM</v>
          </cell>
          <cell r="D442">
            <v>572</v>
          </cell>
          <cell r="E442">
            <v>1826</v>
          </cell>
          <cell r="F442">
            <v>125</v>
          </cell>
          <cell r="G442">
            <v>30</v>
          </cell>
          <cell r="H442">
            <v>20</v>
          </cell>
          <cell r="I442">
            <v>30</v>
          </cell>
          <cell r="J442">
            <v>28</v>
          </cell>
          <cell r="K442">
            <v>0</v>
          </cell>
        </row>
        <row r="443">
          <cell r="B443" t="str">
            <v>Brazil - Costa Rica</v>
          </cell>
          <cell r="C443" t="str">
            <v>LATAM</v>
          </cell>
          <cell r="D443">
            <v>655</v>
          </cell>
          <cell r="E443">
            <v>2239</v>
          </cell>
          <cell r="F443">
            <v>125</v>
          </cell>
          <cell r="G443">
            <v>30</v>
          </cell>
          <cell r="H443">
            <v>20</v>
          </cell>
          <cell r="I443">
            <v>30</v>
          </cell>
          <cell r="J443">
            <v>28</v>
          </cell>
          <cell r="K443">
            <v>0</v>
          </cell>
        </row>
        <row r="444">
          <cell r="B444" t="str">
            <v>Brazil - Dominican Republic</v>
          </cell>
          <cell r="C444" t="str">
            <v>LATAM</v>
          </cell>
          <cell r="D444">
            <v>723</v>
          </cell>
          <cell r="E444">
            <v>2274</v>
          </cell>
          <cell r="F444">
            <v>125</v>
          </cell>
          <cell r="G444">
            <v>30</v>
          </cell>
          <cell r="H444">
            <v>20</v>
          </cell>
          <cell r="I444">
            <v>30</v>
          </cell>
          <cell r="J444">
            <v>28</v>
          </cell>
          <cell r="K444">
            <v>15</v>
          </cell>
        </row>
        <row r="445">
          <cell r="B445" t="str">
            <v>Brazil - Ecuador</v>
          </cell>
          <cell r="C445" t="str">
            <v>LATAM</v>
          </cell>
          <cell r="D445">
            <v>606</v>
          </cell>
          <cell r="E445">
            <v>1792</v>
          </cell>
          <cell r="F445">
            <v>125</v>
          </cell>
          <cell r="G445">
            <v>30</v>
          </cell>
          <cell r="H445">
            <v>20</v>
          </cell>
          <cell r="I445">
            <v>30</v>
          </cell>
          <cell r="J445">
            <v>28</v>
          </cell>
          <cell r="K445">
            <v>0</v>
          </cell>
        </row>
        <row r="446">
          <cell r="B446" t="str">
            <v>Brazil - Guatemala</v>
          </cell>
          <cell r="C446" t="str">
            <v>LATAM</v>
          </cell>
          <cell r="D446">
            <v>827</v>
          </cell>
          <cell r="E446">
            <v>2067</v>
          </cell>
          <cell r="F446">
            <v>125</v>
          </cell>
          <cell r="G446">
            <v>30</v>
          </cell>
          <cell r="H446">
            <v>20</v>
          </cell>
          <cell r="I446">
            <v>30</v>
          </cell>
          <cell r="J446">
            <v>28</v>
          </cell>
          <cell r="K446">
            <v>0</v>
          </cell>
        </row>
        <row r="447">
          <cell r="B447" t="str">
            <v>Brazil - Honduras</v>
          </cell>
          <cell r="C447" t="str">
            <v>LATAM</v>
          </cell>
          <cell r="D447">
            <v>827</v>
          </cell>
          <cell r="E447">
            <v>2343</v>
          </cell>
          <cell r="F447">
            <v>125</v>
          </cell>
          <cell r="G447">
            <v>30</v>
          </cell>
          <cell r="H447">
            <v>20</v>
          </cell>
          <cell r="I447">
            <v>30</v>
          </cell>
          <cell r="J447">
            <v>28</v>
          </cell>
          <cell r="K447">
            <v>0</v>
          </cell>
        </row>
        <row r="448">
          <cell r="B448" t="str">
            <v xml:space="preserve">Brazil - Jamaica </v>
          </cell>
          <cell r="C448" t="str">
            <v>LATAM</v>
          </cell>
          <cell r="D448">
            <v>1516</v>
          </cell>
          <cell r="E448">
            <v>3790</v>
          </cell>
          <cell r="F448">
            <v>125</v>
          </cell>
          <cell r="G448">
            <v>30</v>
          </cell>
          <cell r="H448">
            <v>20</v>
          </cell>
          <cell r="I448">
            <v>30</v>
          </cell>
          <cell r="J448">
            <v>28</v>
          </cell>
          <cell r="K448">
            <v>41</v>
          </cell>
        </row>
        <row r="449">
          <cell r="B449" t="str">
            <v xml:space="preserve">Brazil - Panama </v>
          </cell>
          <cell r="C449" t="str">
            <v>LATAM</v>
          </cell>
          <cell r="D449">
            <v>723</v>
          </cell>
          <cell r="E449">
            <v>2205</v>
          </cell>
          <cell r="F449">
            <v>125</v>
          </cell>
          <cell r="G449">
            <v>30</v>
          </cell>
          <cell r="H449">
            <v>20</v>
          </cell>
          <cell r="I449">
            <v>30</v>
          </cell>
          <cell r="J449">
            <v>28</v>
          </cell>
          <cell r="K449">
            <v>0</v>
          </cell>
        </row>
        <row r="450">
          <cell r="B450" t="str">
            <v>Brazil - Paraguay</v>
          </cell>
          <cell r="C450" t="str">
            <v>LATAM</v>
          </cell>
          <cell r="D450">
            <v>220</v>
          </cell>
          <cell r="E450">
            <v>379</v>
          </cell>
          <cell r="F450">
            <v>125</v>
          </cell>
          <cell r="G450">
            <v>30</v>
          </cell>
          <cell r="H450">
            <v>20</v>
          </cell>
          <cell r="I450">
            <v>30</v>
          </cell>
          <cell r="J450">
            <v>28</v>
          </cell>
          <cell r="K450">
            <v>0</v>
          </cell>
        </row>
        <row r="451">
          <cell r="B451" t="str">
            <v>Brazil - Peru</v>
          </cell>
          <cell r="C451" t="str">
            <v>LATAM</v>
          </cell>
          <cell r="D451">
            <v>496</v>
          </cell>
          <cell r="E451">
            <v>1585</v>
          </cell>
          <cell r="F451">
            <v>125</v>
          </cell>
          <cell r="G451">
            <v>30</v>
          </cell>
          <cell r="H451">
            <v>20</v>
          </cell>
          <cell r="I451">
            <v>30</v>
          </cell>
          <cell r="J451">
            <v>28</v>
          </cell>
          <cell r="K451">
            <v>21</v>
          </cell>
        </row>
        <row r="452">
          <cell r="B452" t="str">
            <v>Brazil - Trinidad</v>
          </cell>
          <cell r="C452" t="str">
            <v>LATAM</v>
          </cell>
          <cell r="D452">
            <v>1137</v>
          </cell>
          <cell r="E452">
            <v>2756</v>
          </cell>
          <cell r="F452">
            <v>125</v>
          </cell>
          <cell r="G452">
            <v>30</v>
          </cell>
          <cell r="H452">
            <v>20</v>
          </cell>
          <cell r="I452">
            <v>30</v>
          </cell>
          <cell r="J452">
            <v>28</v>
          </cell>
          <cell r="K452">
            <v>0</v>
          </cell>
        </row>
        <row r="453">
          <cell r="B453" t="str">
            <v>Brazil - Uruguay</v>
          </cell>
          <cell r="C453" t="str">
            <v>LATAM</v>
          </cell>
          <cell r="D453">
            <v>276</v>
          </cell>
          <cell r="E453">
            <v>634</v>
          </cell>
          <cell r="F453">
            <v>125</v>
          </cell>
          <cell r="G453">
            <v>30</v>
          </cell>
          <cell r="H453">
            <v>20</v>
          </cell>
          <cell r="I453">
            <v>30</v>
          </cell>
          <cell r="J453">
            <v>28</v>
          </cell>
          <cell r="K453">
            <v>0</v>
          </cell>
        </row>
        <row r="454">
          <cell r="B454" t="str">
            <v>Brazil - Venezuela</v>
          </cell>
          <cell r="C454" t="str">
            <v>LATAM</v>
          </cell>
          <cell r="D454">
            <v>620</v>
          </cell>
          <cell r="E454">
            <v>1826</v>
          </cell>
          <cell r="F454">
            <v>125</v>
          </cell>
          <cell r="G454">
            <v>30</v>
          </cell>
          <cell r="H454">
            <v>20</v>
          </cell>
          <cell r="I454">
            <v>30</v>
          </cell>
          <cell r="J454">
            <v>28</v>
          </cell>
          <cell r="K454">
            <v>56</v>
          </cell>
        </row>
        <row r="455">
          <cell r="B455" t="str">
            <v>Brazil - El Salvador</v>
          </cell>
          <cell r="C455" t="str">
            <v>LATAM</v>
          </cell>
          <cell r="D455">
            <v>758</v>
          </cell>
          <cell r="E455">
            <v>2239</v>
          </cell>
          <cell r="F455">
            <v>125</v>
          </cell>
          <cell r="G455">
            <v>30</v>
          </cell>
          <cell r="H455">
            <v>20</v>
          </cell>
          <cell r="I455">
            <v>30</v>
          </cell>
          <cell r="J455">
            <v>28</v>
          </cell>
          <cell r="K455">
            <v>0</v>
          </cell>
        </row>
        <row r="456">
          <cell r="B456" t="str">
            <v>Brazil - Puerto Rico</v>
          </cell>
          <cell r="C456" t="str">
            <v>LATAM</v>
          </cell>
          <cell r="D456">
            <v>792</v>
          </cell>
          <cell r="E456">
            <v>1378</v>
          </cell>
          <cell r="F456">
            <v>125</v>
          </cell>
          <cell r="G456">
            <v>30</v>
          </cell>
          <cell r="H456">
            <v>20</v>
          </cell>
          <cell r="I456">
            <v>30</v>
          </cell>
          <cell r="J456">
            <v>28</v>
          </cell>
          <cell r="K456">
            <v>70</v>
          </cell>
        </row>
        <row r="457">
          <cell r="B457" t="str">
            <v>Chile - Europe</v>
          </cell>
          <cell r="C457" t="str">
            <v>Europe</v>
          </cell>
          <cell r="D457">
            <v>1129.8</v>
          </cell>
          <cell r="E457">
            <v>3403.6</v>
          </cell>
          <cell r="F457">
            <v>150.804</v>
          </cell>
          <cell r="G457">
            <v>31.762</v>
          </cell>
          <cell r="H457">
            <v>20</v>
          </cell>
          <cell r="I457">
            <v>39</v>
          </cell>
          <cell r="J457">
            <v>28</v>
          </cell>
          <cell r="K457">
            <v>0</v>
          </cell>
        </row>
        <row r="458">
          <cell r="B458" t="str">
            <v>Chile - France (Paris &amp; "petite couronne")</v>
          </cell>
          <cell r="C458" t="str">
            <v>Europe</v>
          </cell>
          <cell r="D458">
            <v>1102</v>
          </cell>
          <cell r="E458">
            <v>2687</v>
          </cell>
          <cell r="F458">
            <v>160</v>
          </cell>
          <cell r="G458">
            <v>30</v>
          </cell>
          <cell r="H458">
            <v>20</v>
          </cell>
          <cell r="I458">
            <v>39</v>
          </cell>
          <cell r="J458">
            <v>28</v>
          </cell>
          <cell r="K458">
            <v>0</v>
          </cell>
        </row>
        <row r="459">
          <cell r="B459" t="str">
            <v>Chile - France (Province)</v>
          </cell>
          <cell r="C459" t="str">
            <v>Europe</v>
          </cell>
          <cell r="D459">
            <v>1102</v>
          </cell>
          <cell r="E459">
            <v>2687</v>
          </cell>
          <cell r="F459">
            <v>100</v>
          </cell>
          <cell r="G459">
            <v>25</v>
          </cell>
          <cell r="H459">
            <v>20</v>
          </cell>
          <cell r="I459">
            <v>39</v>
          </cell>
          <cell r="J459">
            <v>28</v>
          </cell>
          <cell r="K459">
            <v>0</v>
          </cell>
        </row>
        <row r="460">
          <cell r="B460" t="str">
            <v>Chile - Poland</v>
          </cell>
          <cell r="C460" t="str">
            <v>Europe</v>
          </cell>
          <cell r="D460">
            <v>1447</v>
          </cell>
          <cell r="E460">
            <v>5168</v>
          </cell>
          <cell r="F460">
            <v>125</v>
          </cell>
          <cell r="G460">
            <v>30</v>
          </cell>
          <cell r="H460">
            <v>20</v>
          </cell>
          <cell r="I460">
            <v>39</v>
          </cell>
          <cell r="J460">
            <v>28</v>
          </cell>
          <cell r="K460">
            <v>0</v>
          </cell>
        </row>
        <row r="461">
          <cell r="B461" t="str">
            <v>Chile - UK (London)</v>
          </cell>
          <cell r="C461" t="str">
            <v>Europe</v>
          </cell>
          <cell r="D461">
            <v>999</v>
          </cell>
          <cell r="E461">
            <v>3238</v>
          </cell>
          <cell r="F461">
            <v>201.28</v>
          </cell>
          <cell r="G461">
            <v>40.26</v>
          </cell>
          <cell r="H461">
            <v>20</v>
          </cell>
          <cell r="I461">
            <v>39</v>
          </cell>
          <cell r="J461">
            <v>28</v>
          </cell>
          <cell r="K461">
            <v>0</v>
          </cell>
        </row>
        <row r="462">
          <cell r="B462" t="str">
            <v>Chile - UK (Others)</v>
          </cell>
          <cell r="C462" t="str">
            <v>Europe</v>
          </cell>
          <cell r="D462">
            <v>999</v>
          </cell>
          <cell r="E462">
            <v>3238</v>
          </cell>
          <cell r="F462">
            <v>167.74</v>
          </cell>
          <cell r="G462">
            <v>33.549999999999997</v>
          </cell>
          <cell r="H462">
            <v>20</v>
          </cell>
          <cell r="I462">
            <v>39</v>
          </cell>
          <cell r="J462">
            <v>28</v>
          </cell>
          <cell r="K462">
            <v>0</v>
          </cell>
        </row>
        <row r="463">
          <cell r="B463" t="str">
            <v>Chile - APAC</v>
          </cell>
          <cell r="C463" t="str">
            <v>APAC</v>
          </cell>
          <cell r="D463">
            <v>1804.5</v>
          </cell>
          <cell r="E463">
            <v>5620.375</v>
          </cell>
          <cell r="F463">
            <v>124.88374999999999</v>
          </cell>
          <cell r="G463">
            <v>30.887500000000003</v>
          </cell>
          <cell r="H463">
            <v>20</v>
          </cell>
          <cell r="I463">
            <v>33</v>
          </cell>
          <cell r="J463">
            <v>28</v>
          </cell>
          <cell r="K463">
            <v>67.125</v>
          </cell>
        </row>
        <row r="464">
          <cell r="B464" t="str">
            <v>Chile - Australia</v>
          </cell>
          <cell r="C464" t="str">
            <v>APAC</v>
          </cell>
          <cell r="D464">
            <v>1998</v>
          </cell>
          <cell r="E464">
            <v>5620</v>
          </cell>
          <cell r="F464">
            <v>123.27</v>
          </cell>
          <cell r="G464">
            <v>30.82</v>
          </cell>
          <cell r="H464">
            <v>20</v>
          </cell>
          <cell r="I464">
            <v>33</v>
          </cell>
          <cell r="J464">
            <v>28</v>
          </cell>
          <cell r="K464">
            <v>47</v>
          </cell>
        </row>
        <row r="465">
          <cell r="B465" t="str">
            <v>Chile - China (Guangzhou)</v>
          </cell>
          <cell r="C465" t="str">
            <v>APAC</v>
          </cell>
          <cell r="D465">
            <v>1654</v>
          </cell>
          <cell r="E465">
            <v>6615</v>
          </cell>
          <cell r="F465">
            <v>119.86</v>
          </cell>
          <cell r="G465">
            <v>14.38</v>
          </cell>
          <cell r="H465">
            <v>20</v>
          </cell>
          <cell r="I465">
            <v>33</v>
          </cell>
          <cell r="J465">
            <v>28</v>
          </cell>
          <cell r="K465">
            <v>70</v>
          </cell>
        </row>
        <row r="466">
          <cell r="B466" t="str">
            <v>Chile - China (Hong Kong)</v>
          </cell>
          <cell r="C466" t="str">
            <v>APAC</v>
          </cell>
          <cell r="D466">
            <v>1654</v>
          </cell>
          <cell r="E466">
            <v>4134</v>
          </cell>
          <cell r="F466">
            <v>141.32</v>
          </cell>
          <cell r="G466">
            <v>17.670000000000002</v>
          </cell>
          <cell r="H466">
            <v>20</v>
          </cell>
          <cell r="I466">
            <v>33</v>
          </cell>
          <cell r="J466">
            <v>28</v>
          </cell>
          <cell r="K466">
            <v>70</v>
          </cell>
        </row>
        <row r="467">
          <cell r="B467" t="str">
            <v>Chile - Taiwan</v>
          </cell>
          <cell r="C467" t="str">
            <v>APAC</v>
          </cell>
          <cell r="D467">
            <v>1964</v>
          </cell>
          <cell r="E467">
            <v>3996</v>
          </cell>
          <cell r="F467">
            <v>92.58</v>
          </cell>
          <cell r="G467">
            <v>10.23</v>
          </cell>
          <cell r="H467">
            <v>20</v>
          </cell>
          <cell r="I467">
            <v>33</v>
          </cell>
          <cell r="J467">
            <v>28</v>
          </cell>
          <cell r="K467">
            <v>70</v>
          </cell>
        </row>
        <row r="468">
          <cell r="B468" t="str">
            <v>Chile - India (Kolkata)</v>
          </cell>
          <cell r="C468" t="str">
            <v>APAC</v>
          </cell>
          <cell r="D468">
            <v>1654</v>
          </cell>
          <cell r="E468">
            <v>5512</v>
          </cell>
          <cell r="F468">
            <v>130.51</v>
          </cell>
          <cell r="G468">
            <v>43.5</v>
          </cell>
          <cell r="H468">
            <v>20</v>
          </cell>
          <cell r="I468">
            <v>33</v>
          </cell>
          <cell r="J468">
            <v>28</v>
          </cell>
          <cell r="K468">
            <v>70</v>
          </cell>
        </row>
        <row r="469">
          <cell r="B469" t="str">
            <v>Chile - India (Bangalore)</v>
          </cell>
          <cell r="C469" t="str">
            <v>APAC</v>
          </cell>
          <cell r="D469">
            <v>1860</v>
          </cell>
          <cell r="E469">
            <v>6201</v>
          </cell>
          <cell r="F469">
            <v>130.51</v>
          </cell>
          <cell r="G469">
            <v>43.5</v>
          </cell>
          <cell r="H469">
            <v>20</v>
          </cell>
          <cell r="I469">
            <v>33</v>
          </cell>
          <cell r="J469">
            <v>28</v>
          </cell>
          <cell r="K469">
            <v>70</v>
          </cell>
        </row>
        <row r="470">
          <cell r="B470" t="str">
            <v>Chile - India (Chennai)</v>
          </cell>
          <cell r="C470" t="str">
            <v>APAC</v>
          </cell>
          <cell r="D470">
            <v>1998</v>
          </cell>
          <cell r="E470">
            <v>6684</v>
          </cell>
          <cell r="F470">
            <v>130.51</v>
          </cell>
          <cell r="G470">
            <v>43.5</v>
          </cell>
          <cell r="H470">
            <v>20</v>
          </cell>
          <cell r="I470">
            <v>33</v>
          </cell>
          <cell r="J470">
            <v>28</v>
          </cell>
          <cell r="K470">
            <v>70</v>
          </cell>
        </row>
        <row r="471">
          <cell r="B471" t="str">
            <v>Chile - India (Mumbai)</v>
          </cell>
          <cell r="C471" t="str">
            <v>APAC</v>
          </cell>
          <cell r="D471">
            <v>1654</v>
          </cell>
          <cell r="E471">
            <v>6201</v>
          </cell>
          <cell r="F471">
            <v>130.51</v>
          </cell>
          <cell r="G471">
            <v>43.5</v>
          </cell>
          <cell r="H471">
            <v>20</v>
          </cell>
          <cell r="I471">
            <v>33</v>
          </cell>
          <cell r="J471">
            <v>28</v>
          </cell>
          <cell r="K471">
            <v>70</v>
          </cell>
        </row>
        <row r="472">
          <cell r="B472" t="str">
            <v>Chile - NA</v>
          </cell>
          <cell r="C472" t="str">
            <v>NA</v>
          </cell>
          <cell r="D472">
            <v>889.22222222222217</v>
          </cell>
          <cell r="E472">
            <v>2668.2222222222222</v>
          </cell>
          <cell r="F472">
            <v>170.99555555555554</v>
          </cell>
          <cell r="G472">
            <v>29.11888888888889</v>
          </cell>
          <cell r="H472">
            <v>20</v>
          </cell>
          <cell r="I472">
            <v>33.555555555555557</v>
          </cell>
          <cell r="J472">
            <v>28</v>
          </cell>
          <cell r="K472">
            <v>81.444444444444443</v>
          </cell>
        </row>
        <row r="473">
          <cell r="B473" t="str">
            <v>Chile - Canada</v>
          </cell>
          <cell r="C473" t="str">
            <v>NA</v>
          </cell>
          <cell r="D473">
            <v>1102</v>
          </cell>
          <cell r="E473">
            <v>3170</v>
          </cell>
          <cell r="F473">
            <v>158.62</v>
          </cell>
          <cell r="G473">
            <v>30.82</v>
          </cell>
          <cell r="H473">
            <v>20</v>
          </cell>
          <cell r="I473">
            <v>34</v>
          </cell>
          <cell r="J473">
            <v>28</v>
          </cell>
          <cell r="K473">
            <v>85</v>
          </cell>
        </row>
        <row r="474">
          <cell r="B474" t="str">
            <v>Chile - Mexico</v>
          </cell>
          <cell r="C474" t="str">
            <v>NA</v>
          </cell>
          <cell r="D474">
            <v>827</v>
          </cell>
          <cell r="E474">
            <v>1792</v>
          </cell>
          <cell r="F474">
            <v>125</v>
          </cell>
          <cell r="G474">
            <v>30</v>
          </cell>
          <cell r="H474">
            <v>20</v>
          </cell>
          <cell r="I474">
            <v>30</v>
          </cell>
          <cell r="J474">
            <v>28</v>
          </cell>
          <cell r="K474">
            <v>18</v>
          </cell>
        </row>
        <row r="475">
          <cell r="B475" t="str">
            <v>Chile - USA (Chicago)</v>
          </cell>
          <cell r="C475" t="str">
            <v>NA</v>
          </cell>
          <cell r="D475">
            <v>965</v>
          </cell>
          <cell r="E475">
            <v>3307</v>
          </cell>
          <cell r="F475">
            <v>196.38</v>
          </cell>
          <cell r="G475">
            <v>27.56</v>
          </cell>
          <cell r="H475">
            <v>20</v>
          </cell>
          <cell r="I475">
            <v>34</v>
          </cell>
          <cell r="J475">
            <v>28</v>
          </cell>
          <cell r="K475">
            <v>90</v>
          </cell>
        </row>
        <row r="476">
          <cell r="B476" t="str">
            <v>Chile - USA (LA)</v>
          </cell>
          <cell r="C476" t="str">
            <v>NA</v>
          </cell>
          <cell r="D476">
            <v>689</v>
          </cell>
          <cell r="E476">
            <v>2205</v>
          </cell>
          <cell r="F476">
            <v>177</v>
          </cell>
          <cell r="G476">
            <v>29</v>
          </cell>
          <cell r="H476">
            <v>20</v>
          </cell>
          <cell r="I476">
            <v>34</v>
          </cell>
          <cell r="J476">
            <v>28</v>
          </cell>
          <cell r="K476">
            <v>90</v>
          </cell>
        </row>
        <row r="477">
          <cell r="B477" t="str">
            <v>Chile - USA (NY)</v>
          </cell>
          <cell r="C477" t="str">
            <v>NA</v>
          </cell>
          <cell r="D477">
            <v>861</v>
          </cell>
          <cell r="E477">
            <v>2274</v>
          </cell>
          <cell r="F477">
            <v>220.49</v>
          </cell>
          <cell r="G477">
            <v>34.450000000000003</v>
          </cell>
          <cell r="H477">
            <v>20</v>
          </cell>
          <cell r="I477">
            <v>34</v>
          </cell>
          <cell r="J477">
            <v>28</v>
          </cell>
          <cell r="K477">
            <v>90</v>
          </cell>
        </row>
        <row r="478">
          <cell r="B478" t="str">
            <v>Chile - USA (San Francisco)</v>
          </cell>
          <cell r="C478" t="str">
            <v>NA</v>
          </cell>
          <cell r="D478">
            <v>827</v>
          </cell>
          <cell r="E478">
            <v>3859</v>
          </cell>
          <cell r="F478">
            <v>196.38</v>
          </cell>
          <cell r="G478">
            <v>27.56</v>
          </cell>
          <cell r="H478">
            <v>20</v>
          </cell>
          <cell r="I478">
            <v>34</v>
          </cell>
          <cell r="J478">
            <v>28</v>
          </cell>
          <cell r="K478">
            <v>90</v>
          </cell>
        </row>
        <row r="479">
          <cell r="B479" t="str">
            <v>Chile - USA (Dallas)</v>
          </cell>
          <cell r="C479" t="str">
            <v>NA</v>
          </cell>
          <cell r="D479">
            <v>1044</v>
          </cell>
          <cell r="E479">
            <v>1929</v>
          </cell>
          <cell r="F479">
            <v>155.03</v>
          </cell>
          <cell r="G479">
            <v>27.56</v>
          </cell>
          <cell r="H479">
            <v>20</v>
          </cell>
          <cell r="I479">
            <v>34</v>
          </cell>
          <cell r="J479">
            <v>28</v>
          </cell>
          <cell r="K479">
            <v>90</v>
          </cell>
        </row>
        <row r="480">
          <cell r="B480" t="str">
            <v>Chile - USA (Houston)</v>
          </cell>
          <cell r="C480" t="str">
            <v>NA</v>
          </cell>
          <cell r="D480">
            <v>896</v>
          </cell>
          <cell r="E480">
            <v>3101</v>
          </cell>
          <cell r="F480">
            <v>155.03</v>
          </cell>
          <cell r="G480">
            <v>27.56</v>
          </cell>
          <cell r="H480">
            <v>20</v>
          </cell>
          <cell r="I480">
            <v>34</v>
          </cell>
          <cell r="J480">
            <v>28</v>
          </cell>
          <cell r="K480">
            <v>90</v>
          </cell>
        </row>
        <row r="481">
          <cell r="B481" t="str">
            <v>Chile - USA (Miami)</v>
          </cell>
          <cell r="C481" t="str">
            <v>NA</v>
          </cell>
          <cell r="D481">
            <v>792</v>
          </cell>
          <cell r="E481">
            <v>2377</v>
          </cell>
          <cell r="F481">
            <v>155.03</v>
          </cell>
          <cell r="G481">
            <v>27.56</v>
          </cell>
          <cell r="H481">
            <v>20</v>
          </cell>
          <cell r="I481">
            <v>34</v>
          </cell>
          <cell r="J481">
            <v>28</v>
          </cell>
          <cell r="K481">
            <v>90</v>
          </cell>
        </row>
        <row r="482">
          <cell r="B482" t="str">
            <v>Chile - LATAM</v>
          </cell>
          <cell r="C482" t="str">
            <v>LATAM</v>
          </cell>
          <cell r="D482">
            <v>621.52631578947364</v>
          </cell>
          <cell r="E482">
            <v>1498.1578947368421</v>
          </cell>
          <cell r="F482">
            <v>125</v>
          </cell>
          <cell r="G482">
            <v>30</v>
          </cell>
          <cell r="H482">
            <v>20</v>
          </cell>
          <cell r="I482">
            <v>30</v>
          </cell>
          <cell r="J482">
            <v>28</v>
          </cell>
          <cell r="K482">
            <v>13.947368421052632</v>
          </cell>
        </row>
        <row r="483">
          <cell r="B483" t="str">
            <v xml:space="preserve">Chile - Argentina </v>
          </cell>
          <cell r="C483" t="str">
            <v>LATAM</v>
          </cell>
          <cell r="D483">
            <v>148</v>
          </cell>
          <cell r="E483">
            <v>944</v>
          </cell>
          <cell r="F483">
            <v>125</v>
          </cell>
          <cell r="G483">
            <v>30</v>
          </cell>
          <cell r="H483">
            <v>20</v>
          </cell>
          <cell r="I483">
            <v>30</v>
          </cell>
          <cell r="J483">
            <v>28</v>
          </cell>
          <cell r="K483">
            <v>0</v>
          </cell>
        </row>
        <row r="484">
          <cell r="B484" t="str">
            <v xml:space="preserve">Chile - Bolivia </v>
          </cell>
          <cell r="C484" t="str">
            <v>LATAM</v>
          </cell>
          <cell r="D484">
            <v>622</v>
          </cell>
          <cell r="E484">
            <v>1498</v>
          </cell>
          <cell r="F484">
            <v>125</v>
          </cell>
          <cell r="G484">
            <v>30</v>
          </cell>
          <cell r="H484">
            <v>20</v>
          </cell>
          <cell r="I484">
            <v>30</v>
          </cell>
          <cell r="J484">
            <v>28</v>
          </cell>
          <cell r="K484">
            <v>82</v>
          </cell>
        </row>
        <row r="485">
          <cell r="B485" t="str">
            <v>Chile - Brazil (Brasilia)</v>
          </cell>
          <cell r="C485" t="str">
            <v>LATAM</v>
          </cell>
          <cell r="D485">
            <v>551</v>
          </cell>
          <cell r="E485">
            <v>1498</v>
          </cell>
          <cell r="F485">
            <v>125</v>
          </cell>
          <cell r="G485">
            <v>30</v>
          </cell>
          <cell r="H485">
            <v>20</v>
          </cell>
          <cell r="I485">
            <v>30</v>
          </cell>
          <cell r="J485">
            <v>28</v>
          </cell>
          <cell r="K485">
            <v>0</v>
          </cell>
        </row>
        <row r="486">
          <cell r="B486" t="str">
            <v>Chile - Brazil (Sao Paulo)</v>
          </cell>
          <cell r="C486" t="str">
            <v>LATAM</v>
          </cell>
          <cell r="D486">
            <v>220</v>
          </cell>
          <cell r="E486">
            <v>710</v>
          </cell>
          <cell r="F486">
            <v>125</v>
          </cell>
          <cell r="G486">
            <v>30</v>
          </cell>
          <cell r="H486">
            <v>20</v>
          </cell>
          <cell r="I486">
            <v>30</v>
          </cell>
          <cell r="J486">
            <v>28</v>
          </cell>
          <cell r="K486">
            <v>0</v>
          </cell>
        </row>
        <row r="487">
          <cell r="B487" t="str">
            <v>Chile - Colombia</v>
          </cell>
          <cell r="C487" t="str">
            <v>LATAM</v>
          </cell>
          <cell r="D487">
            <v>541</v>
          </cell>
          <cell r="E487">
            <v>1058</v>
          </cell>
          <cell r="F487">
            <v>125</v>
          </cell>
          <cell r="G487">
            <v>30</v>
          </cell>
          <cell r="H487">
            <v>20</v>
          </cell>
          <cell r="I487">
            <v>30</v>
          </cell>
          <cell r="J487">
            <v>28</v>
          </cell>
          <cell r="K487">
            <v>0</v>
          </cell>
        </row>
        <row r="488">
          <cell r="B488" t="str">
            <v>Chile - Costa Rica</v>
          </cell>
          <cell r="C488" t="str">
            <v>LATAM</v>
          </cell>
          <cell r="D488">
            <v>655</v>
          </cell>
          <cell r="E488">
            <v>1309</v>
          </cell>
          <cell r="F488">
            <v>125</v>
          </cell>
          <cell r="G488">
            <v>30</v>
          </cell>
          <cell r="H488">
            <v>20</v>
          </cell>
          <cell r="I488">
            <v>30</v>
          </cell>
          <cell r="J488">
            <v>28</v>
          </cell>
          <cell r="K488">
            <v>15</v>
          </cell>
        </row>
        <row r="489">
          <cell r="B489" t="str">
            <v>Chile - Dominican Republic</v>
          </cell>
          <cell r="C489" t="str">
            <v>LATAM</v>
          </cell>
          <cell r="D489">
            <v>606</v>
          </cell>
          <cell r="E489">
            <v>1378</v>
          </cell>
          <cell r="F489">
            <v>125</v>
          </cell>
          <cell r="G489">
            <v>30</v>
          </cell>
          <cell r="H489">
            <v>20</v>
          </cell>
          <cell r="I489">
            <v>30</v>
          </cell>
          <cell r="J489">
            <v>28</v>
          </cell>
          <cell r="K489">
            <v>0</v>
          </cell>
        </row>
        <row r="490">
          <cell r="B490" t="str">
            <v>Chile - Ecuador</v>
          </cell>
          <cell r="C490" t="str">
            <v>LATAM</v>
          </cell>
          <cell r="D490">
            <v>510</v>
          </cell>
          <cell r="E490">
            <v>965</v>
          </cell>
          <cell r="F490">
            <v>125</v>
          </cell>
          <cell r="G490">
            <v>30</v>
          </cell>
          <cell r="H490">
            <v>20</v>
          </cell>
          <cell r="I490">
            <v>30</v>
          </cell>
          <cell r="J490">
            <v>28</v>
          </cell>
          <cell r="K490">
            <v>0</v>
          </cell>
        </row>
        <row r="491">
          <cell r="B491" t="str">
            <v>Chile - Guatemala</v>
          </cell>
          <cell r="C491" t="str">
            <v>LATAM</v>
          </cell>
          <cell r="D491">
            <v>965</v>
          </cell>
          <cell r="E491">
            <v>1792</v>
          </cell>
          <cell r="F491">
            <v>125</v>
          </cell>
          <cell r="G491">
            <v>30</v>
          </cell>
          <cell r="H491">
            <v>20</v>
          </cell>
          <cell r="I491">
            <v>30</v>
          </cell>
          <cell r="J491">
            <v>28</v>
          </cell>
          <cell r="K491">
            <v>0</v>
          </cell>
        </row>
        <row r="492">
          <cell r="B492" t="str">
            <v>Chile - Honduras</v>
          </cell>
          <cell r="C492" t="str">
            <v>LATAM</v>
          </cell>
          <cell r="D492">
            <v>827</v>
          </cell>
          <cell r="E492">
            <v>1413</v>
          </cell>
          <cell r="F492">
            <v>125</v>
          </cell>
          <cell r="G492">
            <v>30</v>
          </cell>
          <cell r="H492">
            <v>20</v>
          </cell>
          <cell r="I492">
            <v>30</v>
          </cell>
          <cell r="J492">
            <v>28</v>
          </cell>
          <cell r="K492">
            <v>0</v>
          </cell>
        </row>
        <row r="493">
          <cell r="B493" t="str">
            <v xml:space="preserve">Chile - Jamaica </v>
          </cell>
          <cell r="C493" t="str">
            <v>LATAM</v>
          </cell>
          <cell r="D493">
            <v>1034</v>
          </cell>
          <cell r="E493">
            <v>2791</v>
          </cell>
          <cell r="F493">
            <v>125</v>
          </cell>
          <cell r="G493">
            <v>30</v>
          </cell>
          <cell r="H493">
            <v>20</v>
          </cell>
          <cell r="I493">
            <v>30</v>
          </cell>
          <cell r="J493">
            <v>28</v>
          </cell>
          <cell r="K493">
            <v>0</v>
          </cell>
        </row>
        <row r="494">
          <cell r="B494" t="str">
            <v xml:space="preserve">Chile - Panama </v>
          </cell>
          <cell r="C494" t="str">
            <v>LATAM</v>
          </cell>
          <cell r="D494">
            <v>706</v>
          </cell>
          <cell r="E494">
            <v>1895</v>
          </cell>
          <cell r="F494">
            <v>125</v>
          </cell>
          <cell r="G494">
            <v>30</v>
          </cell>
          <cell r="H494">
            <v>20</v>
          </cell>
          <cell r="I494">
            <v>30</v>
          </cell>
          <cell r="J494">
            <v>28</v>
          </cell>
          <cell r="K494">
            <v>0</v>
          </cell>
        </row>
        <row r="495">
          <cell r="B495" t="str">
            <v>Chile - Paraguay</v>
          </cell>
          <cell r="C495" t="str">
            <v>LATAM</v>
          </cell>
          <cell r="D495">
            <v>441</v>
          </cell>
          <cell r="E495">
            <v>1102</v>
          </cell>
          <cell r="F495">
            <v>125</v>
          </cell>
          <cell r="G495">
            <v>30</v>
          </cell>
          <cell r="H495">
            <v>20</v>
          </cell>
          <cell r="I495">
            <v>30</v>
          </cell>
          <cell r="J495">
            <v>28</v>
          </cell>
          <cell r="K495">
            <v>0</v>
          </cell>
        </row>
        <row r="496">
          <cell r="B496" t="str">
            <v>Chile - Peru</v>
          </cell>
          <cell r="C496" t="str">
            <v>LATAM</v>
          </cell>
          <cell r="D496">
            <v>269</v>
          </cell>
          <cell r="E496">
            <v>999</v>
          </cell>
          <cell r="F496">
            <v>125</v>
          </cell>
          <cell r="G496">
            <v>30</v>
          </cell>
          <cell r="H496">
            <v>20</v>
          </cell>
          <cell r="I496">
            <v>30</v>
          </cell>
          <cell r="J496">
            <v>28</v>
          </cell>
          <cell r="K496">
            <v>21</v>
          </cell>
        </row>
        <row r="497">
          <cell r="B497" t="str">
            <v>Chile - Trinidad</v>
          </cell>
          <cell r="C497" t="str">
            <v>LATAM</v>
          </cell>
          <cell r="D497">
            <v>1034</v>
          </cell>
          <cell r="E497">
            <v>2756</v>
          </cell>
          <cell r="F497">
            <v>125</v>
          </cell>
          <cell r="G497">
            <v>30</v>
          </cell>
          <cell r="H497">
            <v>20</v>
          </cell>
          <cell r="I497">
            <v>30</v>
          </cell>
          <cell r="J497">
            <v>28</v>
          </cell>
          <cell r="K497">
            <v>21</v>
          </cell>
        </row>
        <row r="498">
          <cell r="B498" t="str">
            <v>Chile - Uruguay</v>
          </cell>
          <cell r="C498" t="str">
            <v>LATAM</v>
          </cell>
          <cell r="D498">
            <v>310</v>
          </cell>
          <cell r="E498">
            <v>465</v>
          </cell>
          <cell r="F498">
            <v>125</v>
          </cell>
          <cell r="G498">
            <v>30</v>
          </cell>
          <cell r="H498">
            <v>20</v>
          </cell>
          <cell r="I498">
            <v>30</v>
          </cell>
          <cell r="J498">
            <v>28</v>
          </cell>
          <cell r="K498">
            <v>0</v>
          </cell>
        </row>
        <row r="499">
          <cell r="B499" t="str">
            <v>Chile - Venezuela</v>
          </cell>
          <cell r="C499" t="str">
            <v>LATAM</v>
          </cell>
          <cell r="D499">
            <v>682</v>
          </cell>
          <cell r="E499">
            <v>1413</v>
          </cell>
          <cell r="F499">
            <v>125</v>
          </cell>
          <cell r="G499">
            <v>30</v>
          </cell>
          <cell r="H499">
            <v>20</v>
          </cell>
          <cell r="I499">
            <v>30</v>
          </cell>
          <cell r="J499">
            <v>28</v>
          </cell>
          <cell r="K499">
            <v>56</v>
          </cell>
        </row>
        <row r="500">
          <cell r="B500" t="str">
            <v>Chile - El Salvador</v>
          </cell>
          <cell r="C500" t="str">
            <v>LATAM</v>
          </cell>
          <cell r="D500">
            <v>723</v>
          </cell>
          <cell r="E500">
            <v>1378</v>
          </cell>
          <cell r="F500">
            <v>125</v>
          </cell>
          <cell r="G500">
            <v>30</v>
          </cell>
          <cell r="H500">
            <v>20</v>
          </cell>
          <cell r="I500">
            <v>30</v>
          </cell>
          <cell r="J500">
            <v>28</v>
          </cell>
          <cell r="K500">
            <v>0</v>
          </cell>
        </row>
        <row r="501">
          <cell r="B501" t="str">
            <v>Chile - Puerto Rico</v>
          </cell>
          <cell r="C501" t="str">
            <v>LATAM</v>
          </cell>
          <cell r="D501">
            <v>965</v>
          </cell>
          <cell r="E501">
            <v>3101</v>
          </cell>
          <cell r="F501">
            <v>125</v>
          </cell>
          <cell r="G501">
            <v>30</v>
          </cell>
          <cell r="H501">
            <v>20</v>
          </cell>
          <cell r="I501">
            <v>30</v>
          </cell>
          <cell r="J501">
            <v>28</v>
          </cell>
          <cell r="K501">
            <v>70</v>
          </cell>
        </row>
        <row r="502">
          <cell r="B502" t="str">
            <v>Guatemala - Europe</v>
          </cell>
          <cell r="C502" t="str">
            <v>Europe</v>
          </cell>
          <cell r="D502">
            <v>1074.8</v>
          </cell>
          <cell r="E502">
            <v>3307.2</v>
          </cell>
          <cell r="F502">
            <v>150.804</v>
          </cell>
          <cell r="G502">
            <v>31.762</v>
          </cell>
          <cell r="H502">
            <v>20</v>
          </cell>
          <cell r="I502">
            <v>39</v>
          </cell>
          <cell r="J502">
            <v>28</v>
          </cell>
          <cell r="K502">
            <v>0</v>
          </cell>
        </row>
        <row r="503">
          <cell r="B503" t="str">
            <v>Guatemala - France (Paris &amp; "petite couronne")</v>
          </cell>
          <cell r="C503" t="str">
            <v>Europe</v>
          </cell>
          <cell r="D503">
            <v>1102</v>
          </cell>
          <cell r="E503">
            <v>3652</v>
          </cell>
          <cell r="F503">
            <v>160</v>
          </cell>
          <cell r="G503">
            <v>30</v>
          </cell>
          <cell r="H503">
            <v>20</v>
          </cell>
          <cell r="I503">
            <v>39</v>
          </cell>
          <cell r="J503">
            <v>28</v>
          </cell>
          <cell r="K503">
            <v>0</v>
          </cell>
        </row>
        <row r="504">
          <cell r="B504" t="str">
            <v>Guatemala - France (Province)</v>
          </cell>
          <cell r="C504" t="str">
            <v>Europe</v>
          </cell>
          <cell r="D504">
            <v>1102</v>
          </cell>
          <cell r="E504">
            <v>3652</v>
          </cell>
          <cell r="F504">
            <v>100</v>
          </cell>
          <cell r="G504">
            <v>25</v>
          </cell>
          <cell r="H504">
            <v>20</v>
          </cell>
          <cell r="I504">
            <v>39</v>
          </cell>
          <cell r="J504">
            <v>28</v>
          </cell>
          <cell r="K504">
            <v>0</v>
          </cell>
        </row>
        <row r="505">
          <cell r="B505" t="str">
            <v>Guatemala - Poland</v>
          </cell>
          <cell r="C505" t="str">
            <v>Europe</v>
          </cell>
          <cell r="D505">
            <v>1240</v>
          </cell>
          <cell r="E505">
            <v>4134</v>
          </cell>
          <cell r="F505">
            <v>125</v>
          </cell>
          <cell r="G505">
            <v>30</v>
          </cell>
          <cell r="H505">
            <v>20</v>
          </cell>
          <cell r="I505">
            <v>39</v>
          </cell>
          <cell r="J505">
            <v>28</v>
          </cell>
          <cell r="K505">
            <v>0</v>
          </cell>
        </row>
        <row r="506">
          <cell r="B506" t="str">
            <v>Guatemala - UK (London)</v>
          </cell>
          <cell r="C506" t="str">
            <v>Europe</v>
          </cell>
          <cell r="D506">
            <v>965</v>
          </cell>
          <cell r="E506">
            <v>2549</v>
          </cell>
          <cell r="F506">
            <v>201.28</v>
          </cell>
          <cell r="G506">
            <v>40.26</v>
          </cell>
          <cell r="H506">
            <v>20</v>
          </cell>
          <cell r="I506">
            <v>39</v>
          </cell>
          <cell r="J506">
            <v>28</v>
          </cell>
          <cell r="K506">
            <v>0</v>
          </cell>
        </row>
        <row r="507">
          <cell r="B507" t="str">
            <v>Guatemala - UK (Others)</v>
          </cell>
          <cell r="C507" t="str">
            <v>Europe</v>
          </cell>
          <cell r="D507">
            <v>965</v>
          </cell>
          <cell r="E507">
            <v>2549</v>
          </cell>
          <cell r="F507">
            <v>167.74</v>
          </cell>
          <cell r="G507">
            <v>33.549999999999997</v>
          </cell>
          <cell r="H507">
            <v>20</v>
          </cell>
          <cell r="I507">
            <v>39</v>
          </cell>
          <cell r="J507">
            <v>28</v>
          </cell>
          <cell r="K507">
            <v>0</v>
          </cell>
        </row>
        <row r="508">
          <cell r="B508" t="str">
            <v>Guatemala - APAC</v>
          </cell>
          <cell r="C508" t="str">
            <v>APAC</v>
          </cell>
          <cell r="D508">
            <v>1830.75</v>
          </cell>
          <cell r="E508">
            <v>5947.125</v>
          </cell>
          <cell r="F508">
            <v>124.88374999999999</v>
          </cell>
          <cell r="G508">
            <v>30.887500000000003</v>
          </cell>
          <cell r="H508">
            <v>20</v>
          </cell>
          <cell r="I508">
            <v>33</v>
          </cell>
          <cell r="J508">
            <v>28</v>
          </cell>
          <cell r="K508">
            <v>67.125</v>
          </cell>
        </row>
        <row r="509">
          <cell r="B509" t="str">
            <v>Guatemala - Australia</v>
          </cell>
          <cell r="C509" t="str">
            <v>APAC</v>
          </cell>
          <cell r="D509">
            <v>1860</v>
          </cell>
          <cell r="E509">
            <v>9026</v>
          </cell>
          <cell r="F509">
            <v>123.27</v>
          </cell>
          <cell r="G509">
            <v>30.82</v>
          </cell>
          <cell r="H509">
            <v>20</v>
          </cell>
          <cell r="I509">
            <v>33</v>
          </cell>
          <cell r="J509">
            <v>28</v>
          </cell>
          <cell r="K509">
            <v>47</v>
          </cell>
        </row>
        <row r="510">
          <cell r="B510" t="str">
            <v>Guatemala - China (Guangzhou)</v>
          </cell>
          <cell r="C510" t="str">
            <v>APAC</v>
          </cell>
          <cell r="D510">
            <v>2481</v>
          </cell>
          <cell r="E510">
            <v>5340</v>
          </cell>
          <cell r="F510">
            <v>119.86</v>
          </cell>
          <cell r="G510">
            <v>14.38</v>
          </cell>
          <cell r="H510">
            <v>20</v>
          </cell>
          <cell r="I510">
            <v>33</v>
          </cell>
          <cell r="J510">
            <v>28</v>
          </cell>
          <cell r="K510">
            <v>70</v>
          </cell>
        </row>
        <row r="511">
          <cell r="B511" t="str">
            <v>Guatemala - China (Hong Kong)</v>
          </cell>
          <cell r="C511" t="str">
            <v>APAC</v>
          </cell>
          <cell r="D511">
            <v>1447</v>
          </cell>
          <cell r="E511">
            <v>5512</v>
          </cell>
          <cell r="F511">
            <v>141.32</v>
          </cell>
          <cell r="G511">
            <v>17.670000000000002</v>
          </cell>
          <cell r="H511">
            <v>20</v>
          </cell>
          <cell r="I511">
            <v>33</v>
          </cell>
          <cell r="J511">
            <v>28</v>
          </cell>
          <cell r="K511">
            <v>70</v>
          </cell>
        </row>
        <row r="512">
          <cell r="B512" t="str">
            <v>Guatemala - Taiwan</v>
          </cell>
          <cell r="C512" t="str">
            <v>APAC</v>
          </cell>
          <cell r="D512">
            <v>1516</v>
          </cell>
          <cell r="E512">
            <v>3445</v>
          </cell>
          <cell r="F512">
            <v>92.58</v>
          </cell>
          <cell r="G512">
            <v>10.23</v>
          </cell>
          <cell r="H512">
            <v>20</v>
          </cell>
          <cell r="I512">
            <v>33</v>
          </cell>
          <cell r="J512">
            <v>28</v>
          </cell>
          <cell r="K512">
            <v>70</v>
          </cell>
        </row>
        <row r="513">
          <cell r="B513" t="str">
            <v>Guatemala - India (Kolkata)</v>
          </cell>
          <cell r="C513" t="str">
            <v>APAC</v>
          </cell>
          <cell r="D513">
            <v>2001</v>
          </cell>
          <cell r="E513">
            <v>6546</v>
          </cell>
          <cell r="F513">
            <v>130.51</v>
          </cell>
          <cell r="G513">
            <v>43.5</v>
          </cell>
          <cell r="H513">
            <v>20</v>
          </cell>
          <cell r="I513">
            <v>33</v>
          </cell>
          <cell r="J513">
            <v>28</v>
          </cell>
          <cell r="K513">
            <v>70</v>
          </cell>
        </row>
        <row r="514">
          <cell r="B514" t="str">
            <v>Guatemala - India (Bangalore)</v>
          </cell>
          <cell r="C514" t="str">
            <v>APAC</v>
          </cell>
          <cell r="D514">
            <v>1964</v>
          </cell>
          <cell r="E514">
            <v>6890</v>
          </cell>
          <cell r="F514">
            <v>130.51</v>
          </cell>
          <cell r="G514">
            <v>43.5</v>
          </cell>
          <cell r="H514">
            <v>20</v>
          </cell>
          <cell r="I514">
            <v>33</v>
          </cell>
          <cell r="J514">
            <v>28</v>
          </cell>
          <cell r="K514">
            <v>70</v>
          </cell>
        </row>
        <row r="515">
          <cell r="B515" t="str">
            <v>Guatemala - India (Chennai)</v>
          </cell>
          <cell r="C515" t="str">
            <v>APAC</v>
          </cell>
          <cell r="D515">
            <v>1654</v>
          </cell>
          <cell r="E515">
            <v>4961</v>
          </cell>
          <cell r="F515">
            <v>130.51</v>
          </cell>
          <cell r="G515">
            <v>43.5</v>
          </cell>
          <cell r="H515">
            <v>20</v>
          </cell>
          <cell r="I515">
            <v>33</v>
          </cell>
          <cell r="J515">
            <v>28</v>
          </cell>
          <cell r="K515">
            <v>70</v>
          </cell>
        </row>
        <row r="516">
          <cell r="B516" t="str">
            <v>Guatemala - India (Mumbai)</v>
          </cell>
          <cell r="C516" t="str">
            <v>APAC</v>
          </cell>
          <cell r="D516">
            <v>1723</v>
          </cell>
          <cell r="E516">
            <v>5857</v>
          </cell>
          <cell r="F516">
            <v>130.51</v>
          </cell>
          <cell r="G516">
            <v>43.5</v>
          </cell>
          <cell r="H516">
            <v>20</v>
          </cell>
          <cell r="I516">
            <v>33</v>
          </cell>
          <cell r="J516">
            <v>28</v>
          </cell>
          <cell r="K516">
            <v>70</v>
          </cell>
        </row>
        <row r="517">
          <cell r="B517" t="str">
            <v>Guatemala - NA</v>
          </cell>
          <cell r="C517" t="str">
            <v>NA</v>
          </cell>
          <cell r="D517">
            <v>457.77777777777777</v>
          </cell>
          <cell r="E517">
            <v>633.11111111111109</v>
          </cell>
          <cell r="F517">
            <v>165.8422222222222</v>
          </cell>
          <cell r="G517">
            <v>30.278888888888886</v>
          </cell>
          <cell r="H517">
            <v>20.888888888888889</v>
          </cell>
          <cell r="I517">
            <v>34</v>
          </cell>
          <cell r="J517">
            <v>28.777777777777779</v>
          </cell>
          <cell r="K517">
            <v>81.444444444444443</v>
          </cell>
        </row>
        <row r="518">
          <cell r="B518" t="str">
            <v>Guatemala - Canada</v>
          </cell>
          <cell r="C518" t="str">
            <v>NA</v>
          </cell>
          <cell r="D518">
            <v>620</v>
          </cell>
          <cell r="E518">
            <v>896</v>
          </cell>
          <cell r="F518">
            <v>158.62</v>
          </cell>
          <cell r="G518">
            <v>30.82</v>
          </cell>
          <cell r="H518">
            <v>20</v>
          </cell>
          <cell r="I518">
            <v>34</v>
          </cell>
          <cell r="J518">
            <v>28</v>
          </cell>
          <cell r="K518">
            <v>85</v>
          </cell>
        </row>
        <row r="519">
          <cell r="B519" t="str">
            <v>Guatemala - Mexico</v>
          </cell>
          <cell r="C519" t="str">
            <v>NA</v>
          </cell>
          <cell r="D519">
            <v>413</v>
          </cell>
          <cell r="E519">
            <v>861</v>
          </cell>
          <cell r="F519">
            <v>125</v>
          </cell>
          <cell r="G519">
            <v>30</v>
          </cell>
          <cell r="H519">
            <v>20</v>
          </cell>
          <cell r="I519">
            <v>30</v>
          </cell>
          <cell r="J519">
            <v>28</v>
          </cell>
          <cell r="K519">
            <v>18</v>
          </cell>
        </row>
        <row r="520">
          <cell r="B520" t="str">
            <v>Guatemala - USA (Chicago)</v>
          </cell>
          <cell r="C520" t="str">
            <v>NA</v>
          </cell>
          <cell r="D520">
            <v>800</v>
          </cell>
          <cell r="E520">
            <v>0</v>
          </cell>
          <cell r="F520">
            <v>150</v>
          </cell>
          <cell r="G520">
            <v>38</v>
          </cell>
          <cell r="H520">
            <v>28</v>
          </cell>
          <cell r="I520">
            <v>38</v>
          </cell>
          <cell r="J520">
            <v>35</v>
          </cell>
          <cell r="K520">
            <v>90</v>
          </cell>
        </row>
        <row r="521">
          <cell r="B521" t="str">
            <v>Guatemala - USA (LA)</v>
          </cell>
          <cell r="C521" t="str">
            <v>NA</v>
          </cell>
          <cell r="D521">
            <v>283</v>
          </cell>
          <cell r="E521">
            <v>586</v>
          </cell>
          <cell r="F521">
            <v>177</v>
          </cell>
          <cell r="G521">
            <v>29</v>
          </cell>
          <cell r="H521">
            <v>20</v>
          </cell>
          <cell r="I521">
            <v>34</v>
          </cell>
          <cell r="J521">
            <v>28</v>
          </cell>
          <cell r="K521">
            <v>90</v>
          </cell>
        </row>
        <row r="522">
          <cell r="B522" t="str">
            <v>Guatemala - USA (NY)</v>
          </cell>
          <cell r="C522" t="str">
            <v>NA</v>
          </cell>
          <cell r="D522">
            <v>296</v>
          </cell>
          <cell r="E522">
            <v>723</v>
          </cell>
          <cell r="F522">
            <v>220.49</v>
          </cell>
          <cell r="G522">
            <v>34.450000000000003</v>
          </cell>
          <cell r="H522">
            <v>20</v>
          </cell>
          <cell r="I522">
            <v>34</v>
          </cell>
          <cell r="J522">
            <v>28</v>
          </cell>
          <cell r="K522">
            <v>90</v>
          </cell>
        </row>
        <row r="523">
          <cell r="B523" t="str">
            <v>Guatemala - USA (San Francisco)</v>
          </cell>
          <cell r="C523" t="str">
            <v>NA</v>
          </cell>
          <cell r="D523">
            <v>475</v>
          </cell>
          <cell r="E523">
            <v>723</v>
          </cell>
          <cell r="F523">
            <v>196.38</v>
          </cell>
          <cell r="G523">
            <v>27.56</v>
          </cell>
          <cell r="H523">
            <v>20</v>
          </cell>
          <cell r="I523">
            <v>34</v>
          </cell>
          <cell r="J523">
            <v>28</v>
          </cell>
          <cell r="K523">
            <v>90</v>
          </cell>
        </row>
        <row r="524">
          <cell r="B524" t="str">
            <v>Guatemala - USA (Dallas)</v>
          </cell>
          <cell r="C524" t="str">
            <v>NA</v>
          </cell>
          <cell r="D524">
            <v>496</v>
          </cell>
          <cell r="E524">
            <v>586</v>
          </cell>
          <cell r="F524">
            <v>155.03</v>
          </cell>
          <cell r="G524">
            <v>27.56</v>
          </cell>
          <cell r="H524">
            <v>20</v>
          </cell>
          <cell r="I524">
            <v>34</v>
          </cell>
          <cell r="J524">
            <v>28</v>
          </cell>
          <cell r="K524">
            <v>90</v>
          </cell>
        </row>
        <row r="525">
          <cell r="B525" t="str">
            <v>Guatemala - USA (Houston)</v>
          </cell>
          <cell r="C525" t="str">
            <v>NA</v>
          </cell>
          <cell r="D525">
            <v>434</v>
          </cell>
          <cell r="E525">
            <v>689</v>
          </cell>
          <cell r="F525">
            <v>155.03</v>
          </cell>
          <cell r="G525">
            <v>27.56</v>
          </cell>
          <cell r="H525">
            <v>20</v>
          </cell>
          <cell r="I525">
            <v>34</v>
          </cell>
          <cell r="J525">
            <v>28</v>
          </cell>
          <cell r="K525">
            <v>90</v>
          </cell>
        </row>
        <row r="526">
          <cell r="B526" t="str">
            <v>Guatemala - USA (Miami)</v>
          </cell>
          <cell r="C526" t="str">
            <v>NA</v>
          </cell>
          <cell r="D526">
            <v>303</v>
          </cell>
          <cell r="E526">
            <v>634</v>
          </cell>
          <cell r="F526">
            <v>155.03</v>
          </cell>
          <cell r="G526">
            <v>27.56</v>
          </cell>
          <cell r="H526">
            <v>20</v>
          </cell>
          <cell r="I526">
            <v>34</v>
          </cell>
          <cell r="J526">
            <v>28</v>
          </cell>
          <cell r="K526">
            <v>90</v>
          </cell>
        </row>
        <row r="527">
          <cell r="B527" t="str">
            <v>Guatemala - LATAM</v>
          </cell>
          <cell r="C527" t="str">
            <v>LATAM</v>
          </cell>
          <cell r="D527">
            <v>680.10526315789468</v>
          </cell>
          <cell r="E527">
            <v>1251.421052631579</v>
          </cell>
          <cell r="F527">
            <v>126.84210526315789</v>
          </cell>
          <cell r="G527">
            <v>30.421052631578949</v>
          </cell>
          <cell r="H527">
            <v>20.421052631578949</v>
          </cell>
          <cell r="I527">
            <v>30.421052631578949</v>
          </cell>
          <cell r="J527">
            <v>28.368421052631579</v>
          </cell>
          <cell r="K527">
            <v>15.842105263157896</v>
          </cell>
        </row>
        <row r="528">
          <cell r="B528" t="str">
            <v xml:space="preserve">Guatemala - Argentina </v>
          </cell>
          <cell r="C528" t="str">
            <v>LATAM</v>
          </cell>
          <cell r="D528">
            <v>944</v>
          </cell>
          <cell r="E528">
            <v>1102</v>
          </cell>
          <cell r="F528">
            <v>125</v>
          </cell>
          <cell r="G528">
            <v>30</v>
          </cell>
          <cell r="H528">
            <v>20</v>
          </cell>
          <cell r="I528">
            <v>30</v>
          </cell>
          <cell r="J528">
            <v>28</v>
          </cell>
          <cell r="K528">
            <v>0</v>
          </cell>
        </row>
        <row r="529">
          <cell r="B529" t="str">
            <v xml:space="preserve">Guatemala - Bolivia </v>
          </cell>
          <cell r="C529" t="str">
            <v>LATAM</v>
          </cell>
          <cell r="D529">
            <v>678</v>
          </cell>
          <cell r="E529">
            <v>1251</v>
          </cell>
          <cell r="F529">
            <v>125</v>
          </cell>
          <cell r="G529">
            <v>30</v>
          </cell>
          <cell r="H529">
            <v>20</v>
          </cell>
          <cell r="I529">
            <v>30</v>
          </cell>
          <cell r="J529">
            <v>28</v>
          </cell>
          <cell r="K529">
            <v>82</v>
          </cell>
        </row>
        <row r="530">
          <cell r="B530" t="str">
            <v>Guatemala - Brazil (Brasilia)</v>
          </cell>
          <cell r="C530" t="str">
            <v>LATAM</v>
          </cell>
          <cell r="D530">
            <v>896</v>
          </cell>
          <cell r="E530">
            <v>1516</v>
          </cell>
          <cell r="F530">
            <v>125</v>
          </cell>
          <cell r="G530">
            <v>30</v>
          </cell>
          <cell r="H530">
            <v>20</v>
          </cell>
          <cell r="I530">
            <v>30</v>
          </cell>
          <cell r="J530">
            <v>28</v>
          </cell>
          <cell r="K530">
            <v>0</v>
          </cell>
        </row>
        <row r="531">
          <cell r="B531" t="str">
            <v>Guatemala - Brazil (Sao Paulo)</v>
          </cell>
          <cell r="C531" t="str">
            <v>LATAM</v>
          </cell>
          <cell r="D531">
            <v>827</v>
          </cell>
          <cell r="E531">
            <v>2067</v>
          </cell>
          <cell r="F531">
            <v>125</v>
          </cell>
          <cell r="G531">
            <v>30</v>
          </cell>
          <cell r="H531">
            <v>20</v>
          </cell>
          <cell r="I531">
            <v>30</v>
          </cell>
          <cell r="J531">
            <v>28</v>
          </cell>
          <cell r="K531">
            <v>0</v>
          </cell>
        </row>
        <row r="532">
          <cell r="B532" t="str">
            <v>Guatemala - Chile</v>
          </cell>
          <cell r="C532" t="str">
            <v>LATAM</v>
          </cell>
          <cell r="D532">
            <v>965</v>
          </cell>
          <cell r="E532">
            <v>1792</v>
          </cell>
          <cell r="F532">
            <v>125</v>
          </cell>
          <cell r="G532">
            <v>30</v>
          </cell>
          <cell r="H532">
            <v>20</v>
          </cell>
          <cell r="I532">
            <v>30</v>
          </cell>
          <cell r="J532">
            <v>28</v>
          </cell>
          <cell r="K532">
            <v>0</v>
          </cell>
        </row>
        <row r="533">
          <cell r="B533" t="str">
            <v>Guatemala - Colombia</v>
          </cell>
          <cell r="C533" t="str">
            <v>LATAM</v>
          </cell>
          <cell r="D533">
            <v>637</v>
          </cell>
          <cell r="E533">
            <v>930</v>
          </cell>
          <cell r="F533">
            <v>125</v>
          </cell>
          <cell r="G533">
            <v>30</v>
          </cell>
          <cell r="H533">
            <v>20</v>
          </cell>
          <cell r="I533">
            <v>30</v>
          </cell>
          <cell r="J533">
            <v>28</v>
          </cell>
          <cell r="K533">
            <v>0</v>
          </cell>
        </row>
        <row r="534">
          <cell r="B534" t="str">
            <v>Guatemala - Costa Rica</v>
          </cell>
          <cell r="C534" t="str">
            <v>LATAM</v>
          </cell>
          <cell r="D534">
            <v>230</v>
          </cell>
          <cell r="E534">
            <v>269</v>
          </cell>
          <cell r="F534">
            <v>160</v>
          </cell>
          <cell r="G534">
            <v>38</v>
          </cell>
          <cell r="H534">
            <v>28</v>
          </cell>
          <cell r="I534">
            <v>38</v>
          </cell>
          <cell r="J534">
            <v>35</v>
          </cell>
          <cell r="K534">
            <v>0</v>
          </cell>
        </row>
        <row r="535">
          <cell r="B535" t="str">
            <v>Guatemala - Dominican Republic</v>
          </cell>
          <cell r="C535" t="str">
            <v>LATAM</v>
          </cell>
          <cell r="D535">
            <v>534</v>
          </cell>
          <cell r="E535">
            <v>1113</v>
          </cell>
          <cell r="F535">
            <v>125</v>
          </cell>
          <cell r="G535">
            <v>30</v>
          </cell>
          <cell r="H535">
            <v>20</v>
          </cell>
          <cell r="I535">
            <v>30</v>
          </cell>
          <cell r="J535">
            <v>28</v>
          </cell>
          <cell r="K535">
            <v>15</v>
          </cell>
        </row>
        <row r="536">
          <cell r="B536" t="str">
            <v>Guatemala - Ecuador</v>
          </cell>
          <cell r="C536" t="str">
            <v>LATAM</v>
          </cell>
          <cell r="D536">
            <v>648</v>
          </cell>
          <cell r="E536">
            <v>1206</v>
          </cell>
          <cell r="F536">
            <v>125</v>
          </cell>
          <cell r="G536">
            <v>30</v>
          </cell>
          <cell r="H536">
            <v>20</v>
          </cell>
          <cell r="I536">
            <v>30</v>
          </cell>
          <cell r="J536">
            <v>28</v>
          </cell>
          <cell r="K536">
            <v>28</v>
          </cell>
        </row>
        <row r="537">
          <cell r="B537" t="str">
            <v>Guatemala - Honduras</v>
          </cell>
          <cell r="C537" t="str">
            <v>LATAM</v>
          </cell>
          <cell r="D537">
            <v>207</v>
          </cell>
          <cell r="E537">
            <v>345</v>
          </cell>
          <cell r="F537">
            <v>125</v>
          </cell>
          <cell r="G537">
            <v>30</v>
          </cell>
          <cell r="H537">
            <v>20</v>
          </cell>
          <cell r="I537">
            <v>30</v>
          </cell>
          <cell r="J537">
            <v>28</v>
          </cell>
          <cell r="K537">
            <v>0</v>
          </cell>
        </row>
        <row r="538">
          <cell r="B538" t="str">
            <v xml:space="preserve">Guatemala - Jamaica </v>
          </cell>
          <cell r="C538" t="str">
            <v>LATAM</v>
          </cell>
          <cell r="D538">
            <v>827</v>
          </cell>
          <cell r="E538">
            <v>1309</v>
          </cell>
          <cell r="F538">
            <v>125</v>
          </cell>
          <cell r="G538">
            <v>30</v>
          </cell>
          <cell r="H538">
            <v>20</v>
          </cell>
          <cell r="I538">
            <v>30</v>
          </cell>
          <cell r="J538">
            <v>28</v>
          </cell>
          <cell r="K538">
            <v>8</v>
          </cell>
        </row>
        <row r="539">
          <cell r="B539" t="str">
            <v xml:space="preserve">Guatemala - Panama </v>
          </cell>
          <cell r="C539" t="str">
            <v>LATAM</v>
          </cell>
          <cell r="D539">
            <v>482</v>
          </cell>
          <cell r="E539">
            <v>703</v>
          </cell>
          <cell r="F539">
            <v>125</v>
          </cell>
          <cell r="G539">
            <v>30</v>
          </cell>
          <cell r="H539">
            <v>20</v>
          </cell>
          <cell r="I539">
            <v>30</v>
          </cell>
          <cell r="J539">
            <v>28</v>
          </cell>
          <cell r="K539">
            <v>0</v>
          </cell>
        </row>
        <row r="540">
          <cell r="B540" t="str">
            <v>Guatemala - Paraguay</v>
          </cell>
          <cell r="C540" t="str">
            <v>LATAM</v>
          </cell>
          <cell r="D540">
            <v>1102</v>
          </cell>
          <cell r="E540">
            <v>2549</v>
          </cell>
          <cell r="F540">
            <v>125</v>
          </cell>
          <cell r="G540">
            <v>30</v>
          </cell>
          <cell r="H540">
            <v>20</v>
          </cell>
          <cell r="I540">
            <v>30</v>
          </cell>
          <cell r="J540">
            <v>28</v>
          </cell>
          <cell r="K540">
            <v>0</v>
          </cell>
        </row>
        <row r="541">
          <cell r="B541" t="str">
            <v>Guatemala - Peru</v>
          </cell>
          <cell r="C541" t="str">
            <v>LATAM</v>
          </cell>
          <cell r="D541">
            <v>737</v>
          </cell>
          <cell r="E541">
            <v>1268</v>
          </cell>
          <cell r="F541">
            <v>125</v>
          </cell>
          <cell r="G541">
            <v>30</v>
          </cell>
          <cell r="H541">
            <v>20</v>
          </cell>
          <cell r="I541">
            <v>30</v>
          </cell>
          <cell r="J541">
            <v>28</v>
          </cell>
          <cell r="K541">
            <v>21</v>
          </cell>
        </row>
        <row r="542">
          <cell r="B542" t="str">
            <v>Guatemala - Trinidad</v>
          </cell>
          <cell r="C542" t="str">
            <v>LATAM</v>
          </cell>
          <cell r="D542">
            <v>758</v>
          </cell>
          <cell r="E542">
            <v>1550</v>
          </cell>
          <cell r="F542">
            <v>125</v>
          </cell>
          <cell r="G542">
            <v>30</v>
          </cell>
          <cell r="H542">
            <v>20</v>
          </cell>
          <cell r="I542">
            <v>30</v>
          </cell>
          <cell r="J542">
            <v>28</v>
          </cell>
          <cell r="K542">
            <v>21</v>
          </cell>
        </row>
        <row r="543">
          <cell r="B543" t="str">
            <v>Guatemala - Uruguay</v>
          </cell>
          <cell r="C543" t="str">
            <v>LATAM</v>
          </cell>
          <cell r="D543">
            <v>896</v>
          </cell>
          <cell r="E543">
            <v>1964</v>
          </cell>
          <cell r="F543">
            <v>125</v>
          </cell>
          <cell r="G543">
            <v>30</v>
          </cell>
          <cell r="H543">
            <v>20</v>
          </cell>
          <cell r="I543">
            <v>30</v>
          </cell>
          <cell r="J543">
            <v>28</v>
          </cell>
          <cell r="K543">
            <v>0</v>
          </cell>
        </row>
        <row r="544">
          <cell r="B544" t="str">
            <v>Guatemala - Venezuela</v>
          </cell>
          <cell r="C544" t="str">
            <v>LATAM</v>
          </cell>
          <cell r="D544">
            <v>765</v>
          </cell>
          <cell r="E544">
            <v>1154</v>
          </cell>
          <cell r="F544">
            <v>125</v>
          </cell>
          <cell r="G544">
            <v>30</v>
          </cell>
          <cell r="H544">
            <v>20</v>
          </cell>
          <cell r="I544">
            <v>30</v>
          </cell>
          <cell r="J544">
            <v>28</v>
          </cell>
          <cell r="K544">
            <v>56</v>
          </cell>
        </row>
        <row r="545">
          <cell r="B545" t="str">
            <v>Guatemala - El Salvador</v>
          </cell>
          <cell r="C545" t="str">
            <v>LATAM</v>
          </cell>
          <cell r="D545">
            <v>186</v>
          </cell>
          <cell r="E545">
            <v>345</v>
          </cell>
          <cell r="F545">
            <v>125</v>
          </cell>
          <cell r="G545">
            <v>30</v>
          </cell>
          <cell r="H545">
            <v>20</v>
          </cell>
          <cell r="I545">
            <v>30</v>
          </cell>
          <cell r="J545">
            <v>28</v>
          </cell>
          <cell r="K545">
            <v>0</v>
          </cell>
        </row>
        <row r="546">
          <cell r="B546" t="str">
            <v>Guatemala - Puerto Rico</v>
          </cell>
          <cell r="C546" t="str">
            <v>LATAM</v>
          </cell>
          <cell r="D546">
            <v>603</v>
          </cell>
          <cell r="E546">
            <v>1344</v>
          </cell>
          <cell r="F546">
            <v>125</v>
          </cell>
          <cell r="G546">
            <v>30</v>
          </cell>
          <cell r="H546">
            <v>20</v>
          </cell>
          <cell r="I546">
            <v>30</v>
          </cell>
          <cell r="J546">
            <v>28</v>
          </cell>
          <cell r="K546">
            <v>70</v>
          </cell>
        </row>
        <row r="547">
          <cell r="B547" t="str">
            <v>China - Europe</v>
          </cell>
          <cell r="C547" t="str">
            <v>Europe</v>
          </cell>
          <cell r="D547">
            <v>1219.5999999999999</v>
          </cell>
          <cell r="E547">
            <v>3417.4</v>
          </cell>
          <cell r="F547">
            <v>150.804</v>
          </cell>
          <cell r="G547">
            <v>31.762</v>
          </cell>
          <cell r="H547">
            <v>20</v>
          </cell>
          <cell r="I547">
            <v>37.703999999999994</v>
          </cell>
          <cell r="J547">
            <v>28</v>
          </cell>
          <cell r="K547">
            <v>146</v>
          </cell>
        </row>
        <row r="548">
          <cell r="B548" t="str">
            <v>China - France (Paris &amp; "petite couronne")</v>
          </cell>
          <cell r="C548" t="str">
            <v>Europe</v>
          </cell>
          <cell r="D548">
            <v>1240</v>
          </cell>
          <cell r="E548">
            <v>3500</v>
          </cell>
          <cell r="F548">
            <v>160</v>
          </cell>
          <cell r="G548">
            <v>30</v>
          </cell>
          <cell r="H548">
            <v>20</v>
          </cell>
          <cell r="I548">
            <v>30</v>
          </cell>
          <cell r="J548">
            <v>28</v>
          </cell>
          <cell r="K548">
            <v>130</v>
          </cell>
        </row>
        <row r="549">
          <cell r="B549" t="str">
            <v>China - France (Province)</v>
          </cell>
          <cell r="C549" t="str">
            <v>Europe</v>
          </cell>
          <cell r="D549">
            <v>1240</v>
          </cell>
          <cell r="E549">
            <v>3500</v>
          </cell>
          <cell r="F549">
            <v>100</v>
          </cell>
          <cell r="G549">
            <v>25</v>
          </cell>
          <cell r="H549">
            <v>20</v>
          </cell>
          <cell r="I549">
            <v>30</v>
          </cell>
          <cell r="J549">
            <v>28</v>
          </cell>
          <cell r="K549">
            <v>130</v>
          </cell>
        </row>
        <row r="550">
          <cell r="B550" t="str">
            <v>China - Poland</v>
          </cell>
          <cell r="C550" t="str">
            <v>Europe</v>
          </cell>
          <cell r="D550">
            <v>1278</v>
          </cell>
          <cell r="E550">
            <v>3087</v>
          </cell>
          <cell r="F550">
            <v>125</v>
          </cell>
          <cell r="G550">
            <v>30</v>
          </cell>
          <cell r="H550">
            <v>20</v>
          </cell>
          <cell r="I550">
            <v>48</v>
          </cell>
          <cell r="J550">
            <v>28</v>
          </cell>
          <cell r="K550">
            <v>130</v>
          </cell>
        </row>
        <row r="551">
          <cell r="B551" t="str">
            <v>China - UK (London)</v>
          </cell>
          <cell r="C551" t="str">
            <v>Europe</v>
          </cell>
          <cell r="D551">
            <v>1170</v>
          </cell>
          <cell r="E551">
            <v>3500</v>
          </cell>
          <cell r="F551">
            <v>201.28</v>
          </cell>
          <cell r="G551">
            <v>40.26</v>
          </cell>
          <cell r="H551">
            <v>20</v>
          </cell>
          <cell r="I551">
            <v>40.26</v>
          </cell>
          <cell r="J551">
            <v>28</v>
          </cell>
          <cell r="K551">
            <v>170</v>
          </cell>
        </row>
        <row r="552">
          <cell r="B552" t="str">
            <v>China - UK (Others)</v>
          </cell>
          <cell r="C552" t="str">
            <v>Europe</v>
          </cell>
          <cell r="D552">
            <v>1170</v>
          </cell>
          <cell r="E552">
            <v>3500</v>
          </cell>
          <cell r="F552">
            <v>167.74</v>
          </cell>
          <cell r="G552">
            <v>33.549999999999997</v>
          </cell>
          <cell r="H552">
            <v>20</v>
          </cell>
          <cell r="I552">
            <v>40.26</v>
          </cell>
          <cell r="J552">
            <v>28</v>
          </cell>
          <cell r="K552">
            <v>170</v>
          </cell>
        </row>
        <row r="553">
          <cell r="B553" t="str">
            <v>China - APAC</v>
          </cell>
          <cell r="C553" t="str">
            <v>APAC</v>
          </cell>
          <cell r="D553">
            <v>467.29411764705884</v>
          </cell>
          <cell r="E553">
            <v>1067.8235294117646</v>
          </cell>
          <cell r="F553">
            <v>124</v>
          </cell>
          <cell r="G553">
            <v>29.411764705882351</v>
          </cell>
          <cell r="H553">
            <v>20</v>
          </cell>
          <cell r="I553">
            <v>30.18470588235294</v>
          </cell>
          <cell r="J553">
            <v>28</v>
          </cell>
          <cell r="K553">
            <v>98</v>
          </cell>
        </row>
        <row r="554">
          <cell r="B554" t="str">
            <v>China - Australia</v>
          </cell>
          <cell r="C554" t="str">
            <v>APAC</v>
          </cell>
          <cell r="D554">
            <v>1206</v>
          </cell>
          <cell r="E554">
            <v>3232</v>
          </cell>
          <cell r="F554">
            <v>123</v>
          </cell>
          <cell r="G554">
            <v>31</v>
          </cell>
          <cell r="H554">
            <v>20</v>
          </cell>
          <cell r="I554">
            <v>53.62</v>
          </cell>
          <cell r="J554">
            <v>28</v>
          </cell>
          <cell r="K554">
            <v>100</v>
          </cell>
        </row>
        <row r="555">
          <cell r="B555" t="str">
            <v>China - Bangladesh</v>
          </cell>
          <cell r="C555" t="str">
            <v>Africa</v>
          </cell>
          <cell r="D555">
            <v>130</v>
          </cell>
          <cell r="E555">
            <v>1163</v>
          </cell>
          <cell r="F555">
            <v>125</v>
          </cell>
          <cell r="G555">
            <v>30</v>
          </cell>
          <cell r="H555">
            <v>20</v>
          </cell>
          <cell r="I555">
            <v>27.56</v>
          </cell>
          <cell r="J555">
            <v>28</v>
          </cell>
          <cell r="K555">
            <v>85</v>
          </cell>
        </row>
        <row r="556">
          <cell r="B556" t="str">
            <v>China - China (Hong Kong)</v>
          </cell>
          <cell r="C556" t="str">
            <v>APAC</v>
          </cell>
          <cell r="D556">
            <v>203</v>
          </cell>
          <cell r="E556">
            <v>283</v>
          </cell>
          <cell r="F556">
            <v>141</v>
          </cell>
          <cell r="G556">
            <v>18</v>
          </cell>
          <cell r="H556">
            <v>20</v>
          </cell>
          <cell r="I556">
            <v>17.670000000000002</v>
          </cell>
          <cell r="J556">
            <v>28</v>
          </cell>
          <cell r="K556">
            <v>0</v>
          </cell>
        </row>
        <row r="557">
          <cell r="B557" t="str">
            <v>China - India (Bangalore)</v>
          </cell>
          <cell r="C557" t="str">
            <v>APAC</v>
          </cell>
          <cell r="D557">
            <v>453</v>
          </cell>
          <cell r="E557">
            <v>791</v>
          </cell>
          <cell r="F557">
            <v>131</v>
          </cell>
          <cell r="G557">
            <v>44</v>
          </cell>
          <cell r="H557">
            <v>20</v>
          </cell>
          <cell r="I557">
            <v>28.25</v>
          </cell>
          <cell r="J557">
            <v>28</v>
          </cell>
          <cell r="K557">
            <v>90</v>
          </cell>
        </row>
        <row r="558">
          <cell r="B558" t="str">
            <v>China - India (Chennai)</v>
          </cell>
          <cell r="C558" t="str">
            <v>APAC</v>
          </cell>
          <cell r="D558">
            <v>454</v>
          </cell>
          <cell r="E558">
            <v>792</v>
          </cell>
          <cell r="F558">
            <v>131</v>
          </cell>
          <cell r="G558">
            <v>44</v>
          </cell>
          <cell r="H558">
            <v>20</v>
          </cell>
          <cell r="I558">
            <v>28.25</v>
          </cell>
          <cell r="J558">
            <v>28</v>
          </cell>
          <cell r="K558">
            <v>90</v>
          </cell>
        </row>
        <row r="559">
          <cell r="B559" t="str">
            <v>China - India (Kolkata)</v>
          </cell>
          <cell r="C559" t="str">
            <v>APAC</v>
          </cell>
          <cell r="D559">
            <v>446</v>
          </cell>
          <cell r="E559">
            <v>791</v>
          </cell>
          <cell r="F559">
            <v>131</v>
          </cell>
          <cell r="G559">
            <v>44</v>
          </cell>
          <cell r="H559">
            <v>20</v>
          </cell>
          <cell r="I559">
            <v>28.25</v>
          </cell>
          <cell r="J559">
            <v>28</v>
          </cell>
          <cell r="K559">
            <v>90</v>
          </cell>
        </row>
        <row r="560">
          <cell r="B560" t="str">
            <v>China - India (Mumbai)</v>
          </cell>
          <cell r="C560" t="str">
            <v>APAC</v>
          </cell>
          <cell r="D560">
            <v>455</v>
          </cell>
          <cell r="E560">
            <v>792</v>
          </cell>
          <cell r="F560">
            <v>131</v>
          </cell>
          <cell r="G560">
            <v>44</v>
          </cell>
          <cell r="H560">
            <v>20</v>
          </cell>
          <cell r="I560">
            <v>28.25</v>
          </cell>
          <cell r="J560">
            <v>28</v>
          </cell>
          <cell r="K560">
            <v>90</v>
          </cell>
        </row>
        <row r="561">
          <cell r="B561" t="str">
            <v>China - Indonesia</v>
          </cell>
          <cell r="C561" t="str">
            <v>APAC</v>
          </cell>
          <cell r="D561">
            <v>318</v>
          </cell>
          <cell r="E561">
            <v>993</v>
          </cell>
          <cell r="F561">
            <v>125</v>
          </cell>
          <cell r="G561">
            <v>30</v>
          </cell>
          <cell r="H561">
            <v>20</v>
          </cell>
          <cell r="I561">
            <v>28.25</v>
          </cell>
          <cell r="J561">
            <v>28</v>
          </cell>
          <cell r="K561">
            <v>260</v>
          </cell>
        </row>
        <row r="562">
          <cell r="B562" t="str">
            <v>China - Japan</v>
          </cell>
          <cell r="C562" t="str">
            <v>APAC</v>
          </cell>
          <cell r="D562">
            <v>743</v>
          </cell>
          <cell r="E562">
            <v>1005</v>
          </cell>
          <cell r="F562">
            <v>202</v>
          </cell>
          <cell r="G562">
            <v>32</v>
          </cell>
          <cell r="H562">
            <v>20</v>
          </cell>
          <cell r="I562">
            <v>44.28</v>
          </cell>
          <cell r="J562">
            <v>28</v>
          </cell>
          <cell r="K562">
            <v>95</v>
          </cell>
        </row>
        <row r="563">
          <cell r="B563" t="str">
            <v>China - Malaysia</v>
          </cell>
          <cell r="C563" t="str">
            <v>APAC</v>
          </cell>
          <cell r="D563">
            <v>390</v>
          </cell>
          <cell r="E563">
            <v>886</v>
          </cell>
          <cell r="F563">
            <v>61</v>
          </cell>
          <cell r="G563">
            <v>9</v>
          </cell>
          <cell r="H563">
            <v>20</v>
          </cell>
          <cell r="I563">
            <v>26.87</v>
          </cell>
          <cell r="J563">
            <v>28</v>
          </cell>
          <cell r="K563">
            <v>125</v>
          </cell>
        </row>
        <row r="564">
          <cell r="B564" t="str">
            <v xml:space="preserve">China - New Zeland </v>
          </cell>
          <cell r="C564" t="str">
            <v>APAC</v>
          </cell>
          <cell r="D564">
            <v>1172</v>
          </cell>
          <cell r="E564">
            <v>3556</v>
          </cell>
          <cell r="F564">
            <v>122</v>
          </cell>
          <cell r="G564">
            <v>25</v>
          </cell>
          <cell r="H564">
            <v>20</v>
          </cell>
          <cell r="I564">
            <v>29.63</v>
          </cell>
          <cell r="J564">
            <v>28</v>
          </cell>
          <cell r="K564">
            <v>190</v>
          </cell>
        </row>
        <row r="565">
          <cell r="B565" t="str">
            <v>China - Philippines</v>
          </cell>
          <cell r="C565" t="str">
            <v>APAC</v>
          </cell>
          <cell r="D565">
            <v>338</v>
          </cell>
          <cell r="E565">
            <v>435</v>
          </cell>
          <cell r="F565">
            <v>125</v>
          </cell>
          <cell r="G565">
            <v>30</v>
          </cell>
          <cell r="H565">
            <v>20</v>
          </cell>
          <cell r="I565">
            <v>26.87</v>
          </cell>
          <cell r="J565">
            <v>28</v>
          </cell>
          <cell r="K565">
            <v>90</v>
          </cell>
        </row>
        <row r="566">
          <cell r="B566" t="str">
            <v>China - Singapore</v>
          </cell>
          <cell r="C566" t="str">
            <v>APAC</v>
          </cell>
          <cell r="D566">
            <v>390</v>
          </cell>
          <cell r="E566">
            <v>914</v>
          </cell>
          <cell r="F566">
            <v>92</v>
          </cell>
          <cell r="G566">
            <v>19</v>
          </cell>
          <cell r="H566">
            <v>20</v>
          </cell>
          <cell r="I566">
            <v>31.01</v>
          </cell>
          <cell r="J566">
            <v>28</v>
          </cell>
          <cell r="K566">
            <v>60</v>
          </cell>
        </row>
        <row r="567">
          <cell r="B567" t="str">
            <v>China - South Korea</v>
          </cell>
          <cell r="C567" t="str">
            <v>APAC</v>
          </cell>
          <cell r="D567">
            <v>352</v>
          </cell>
          <cell r="E567">
            <v>710</v>
          </cell>
          <cell r="F567">
            <v>125</v>
          </cell>
          <cell r="G567">
            <v>30</v>
          </cell>
          <cell r="H567">
            <v>20</v>
          </cell>
          <cell r="I567">
            <v>28.25</v>
          </cell>
          <cell r="J567">
            <v>28</v>
          </cell>
          <cell r="K567">
            <v>85</v>
          </cell>
        </row>
        <row r="568">
          <cell r="B568" t="str">
            <v>China - Taiwan</v>
          </cell>
          <cell r="C568" t="str">
            <v>APAC</v>
          </cell>
          <cell r="D568">
            <v>342</v>
          </cell>
          <cell r="E568">
            <v>831</v>
          </cell>
          <cell r="F568">
            <v>93</v>
          </cell>
          <cell r="G568">
            <v>10</v>
          </cell>
          <cell r="H568">
            <v>20</v>
          </cell>
          <cell r="I568">
            <v>31.01</v>
          </cell>
          <cell r="J568">
            <v>28</v>
          </cell>
          <cell r="K568">
            <v>0</v>
          </cell>
        </row>
        <row r="569">
          <cell r="B569" t="str">
            <v>China - Thailand</v>
          </cell>
          <cell r="C569" t="str">
            <v>APAC</v>
          </cell>
          <cell r="D569">
            <v>245</v>
          </cell>
          <cell r="E569">
            <v>438</v>
          </cell>
          <cell r="F569">
            <v>125</v>
          </cell>
          <cell r="G569">
            <v>30</v>
          </cell>
          <cell r="H569">
            <v>20</v>
          </cell>
          <cell r="I569">
            <v>26.18</v>
          </cell>
          <cell r="J569">
            <v>28</v>
          </cell>
          <cell r="K569">
            <v>115</v>
          </cell>
        </row>
        <row r="570">
          <cell r="B570" t="str">
            <v>China - Vietnam</v>
          </cell>
          <cell r="C570" t="str">
            <v>APAC</v>
          </cell>
          <cell r="D570">
            <v>307</v>
          </cell>
          <cell r="E570">
            <v>541</v>
          </cell>
          <cell r="F570">
            <v>125</v>
          </cell>
          <cell r="G570">
            <v>30</v>
          </cell>
          <cell r="H570">
            <v>20</v>
          </cell>
          <cell r="I570">
            <v>28.94</v>
          </cell>
          <cell r="J570">
            <v>28</v>
          </cell>
          <cell r="K570">
            <v>101</v>
          </cell>
        </row>
        <row r="571">
          <cell r="B571" t="str">
            <v>China - NA</v>
          </cell>
          <cell r="C571" t="str">
            <v>NA</v>
          </cell>
          <cell r="D571">
            <v>1175.1899215681321</v>
          </cell>
          <cell r="E571">
            <v>4282.7232582701045</v>
          </cell>
          <cell r="F571">
            <v>170.99555555555557</v>
          </cell>
          <cell r="G571">
            <v>29.11888888888889</v>
          </cell>
          <cell r="H571">
            <v>20</v>
          </cell>
          <cell r="I571">
            <v>33.678888888888885</v>
          </cell>
          <cell r="J571">
            <v>28</v>
          </cell>
          <cell r="K571">
            <v>201.66666666666666</v>
          </cell>
        </row>
        <row r="572">
          <cell r="B572" t="str">
            <v>China - Canada</v>
          </cell>
          <cell r="C572" t="str">
            <v>NA</v>
          </cell>
          <cell r="D572">
            <v>1240.2716194846671</v>
          </cell>
          <cell r="E572">
            <v>3996.4307738950388</v>
          </cell>
          <cell r="F572">
            <v>158.62</v>
          </cell>
          <cell r="G572">
            <v>30.82</v>
          </cell>
          <cell r="H572">
            <v>20</v>
          </cell>
          <cell r="I572">
            <v>46.21</v>
          </cell>
          <cell r="J572">
            <v>28</v>
          </cell>
          <cell r="K572">
            <v>190</v>
          </cell>
        </row>
        <row r="573">
          <cell r="B573" t="str">
            <v>China - Mexico - Mexico City</v>
          </cell>
          <cell r="C573" t="str">
            <v>NA</v>
          </cell>
          <cell r="D573">
            <v>1757</v>
          </cell>
          <cell r="E573">
            <v>3748</v>
          </cell>
          <cell r="F573">
            <v>125</v>
          </cell>
          <cell r="G573">
            <v>30</v>
          </cell>
          <cell r="H573">
            <v>20</v>
          </cell>
          <cell r="I573">
            <v>35</v>
          </cell>
          <cell r="J573">
            <v>28</v>
          </cell>
          <cell r="K573">
            <v>190</v>
          </cell>
        </row>
        <row r="574">
          <cell r="B574" t="str">
            <v>China - USA (Chicago)</v>
          </cell>
          <cell r="C574" t="str">
            <v>NA</v>
          </cell>
          <cell r="D574">
            <v>1171.3676406244078</v>
          </cell>
          <cell r="E574">
            <v>3996.4307738950388</v>
          </cell>
          <cell r="F574">
            <v>196.38</v>
          </cell>
          <cell r="G574">
            <v>27.56</v>
          </cell>
          <cell r="H574">
            <v>20</v>
          </cell>
          <cell r="I574">
            <v>31.7</v>
          </cell>
          <cell r="J574">
            <v>28</v>
          </cell>
          <cell r="K574">
            <v>205</v>
          </cell>
        </row>
        <row r="575">
          <cell r="B575" t="str">
            <v>China - USA (Dallas)</v>
          </cell>
          <cell r="C575" t="str">
            <v>NA</v>
          </cell>
          <cell r="D575">
            <v>1033.5596829038893</v>
          </cell>
          <cell r="E575">
            <v>4134.2387316155573</v>
          </cell>
          <cell r="F575">
            <v>155.03</v>
          </cell>
          <cell r="G575">
            <v>27.56</v>
          </cell>
          <cell r="H575">
            <v>20</v>
          </cell>
          <cell r="I575">
            <v>31.7</v>
          </cell>
          <cell r="J575">
            <v>28</v>
          </cell>
          <cell r="K575">
            <v>205</v>
          </cell>
        </row>
        <row r="576">
          <cell r="B576" t="str">
            <v>China - USA (Houston)</v>
          </cell>
          <cell r="C576" t="str">
            <v>NA</v>
          </cell>
          <cell r="D576">
            <v>1033.5596829038893</v>
          </cell>
          <cell r="E576">
            <v>5994.6461608425579</v>
          </cell>
          <cell r="F576">
            <v>155.03</v>
          </cell>
          <cell r="G576">
            <v>27.56</v>
          </cell>
          <cell r="H576">
            <v>20</v>
          </cell>
          <cell r="I576">
            <v>31.7</v>
          </cell>
          <cell r="J576">
            <v>28</v>
          </cell>
          <cell r="K576">
            <v>205</v>
          </cell>
        </row>
        <row r="577">
          <cell r="B577" t="str">
            <v>China - USA (LA)</v>
          </cell>
          <cell r="C577" t="str">
            <v>NA</v>
          </cell>
          <cell r="D577">
            <v>826.84774632311144</v>
          </cell>
          <cell r="E577">
            <v>3720.8148584540013</v>
          </cell>
          <cell r="F577">
            <v>177</v>
          </cell>
          <cell r="G577">
            <v>29</v>
          </cell>
          <cell r="H577">
            <v>20</v>
          </cell>
          <cell r="I577">
            <v>31.7</v>
          </cell>
          <cell r="J577">
            <v>28</v>
          </cell>
          <cell r="K577">
            <v>205</v>
          </cell>
        </row>
        <row r="578">
          <cell r="B578" t="str">
            <v>China - USA (Miami)</v>
          </cell>
          <cell r="C578" t="str">
            <v>NA</v>
          </cell>
          <cell r="D578">
            <v>1378.0795772051856</v>
          </cell>
          <cell r="E578">
            <v>5374.5103511002244</v>
          </cell>
          <cell r="F578">
            <v>155.03</v>
          </cell>
          <cell r="G578">
            <v>27.56</v>
          </cell>
          <cell r="H578">
            <v>20</v>
          </cell>
          <cell r="I578">
            <v>31.7</v>
          </cell>
          <cell r="J578">
            <v>28</v>
          </cell>
          <cell r="K578">
            <v>205</v>
          </cell>
        </row>
        <row r="579">
          <cell r="B579" t="str">
            <v>China - USA (NY)</v>
          </cell>
          <cell r="C579" t="str">
            <v>NA</v>
          </cell>
          <cell r="D579">
            <v>1102.4636617641486</v>
          </cell>
          <cell r="E579">
            <v>4134.2387316155573</v>
          </cell>
          <cell r="F579">
            <v>220.49</v>
          </cell>
          <cell r="G579">
            <v>34.450000000000003</v>
          </cell>
          <cell r="H579">
            <v>20</v>
          </cell>
          <cell r="I579">
            <v>31.7</v>
          </cell>
          <cell r="J579">
            <v>28</v>
          </cell>
          <cell r="K579">
            <v>205</v>
          </cell>
        </row>
        <row r="580">
          <cell r="B580" t="str">
            <v>China - USA (San Francisco)</v>
          </cell>
          <cell r="C580" t="str">
            <v>NA</v>
          </cell>
          <cell r="D580">
            <v>1033.5596829038893</v>
          </cell>
          <cell r="E580">
            <v>3445.1989430129643</v>
          </cell>
          <cell r="F580">
            <v>196.38</v>
          </cell>
          <cell r="G580">
            <v>27.56</v>
          </cell>
          <cell r="H580">
            <v>20</v>
          </cell>
          <cell r="I580">
            <v>31.7</v>
          </cell>
          <cell r="J580">
            <v>28</v>
          </cell>
          <cell r="K580">
            <v>205</v>
          </cell>
        </row>
        <row r="581">
          <cell r="B581" t="str">
            <v>China - LATAM</v>
          </cell>
          <cell r="C581" t="str">
            <v>LATAM</v>
          </cell>
          <cell r="D581">
            <v>2067.181818181818</v>
          </cell>
          <cell r="E581">
            <v>5014.181818181818</v>
          </cell>
          <cell r="F581">
            <v>125</v>
          </cell>
          <cell r="G581">
            <v>30</v>
          </cell>
          <cell r="H581">
            <v>20</v>
          </cell>
          <cell r="I581">
            <v>35</v>
          </cell>
          <cell r="J581">
            <v>28</v>
          </cell>
          <cell r="K581">
            <v>158</v>
          </cell>
        </row>
        <row r="582">
          <cell r="B582" t="str">
            <v>China - Argentina</v>
          </cell>
          <cell r="C582" t="str">
            <v>LATAM</v>
          </cell>
          <cell r="D582">
            <v>1984</v>
          </cell>
          <cell r="E582">
            <v>3921</v>
          </cell>
          <cell r="F582">
            <v>125</v>
          </cell>
          <cell r="G582">
            <v>30</v>
          </cell>
          <cell r="H582">
            <v>20</v>
          </cell>
          <cell r="I582">
            <v>35</v>
          </cell>
          <cell r="J582">
            <v>28</v>
          </cell>
          <cell r="K582">
            <v>170</v>
          </cell>
        </row>
        <row r="583">
          <cell r="B583" t="str">
            <v>China - Bolivia</v>
          </cell>
          <cell r="C583" t="str">
            <v>LATAM</v>
          </cell>
          <cell r="D583">
            <v>2288</v>
          </cell>
          <cell r="E583">
            <v>4651</v>
          </cell>
          <cell r="F583">
            <v>125</v>
          </cell>
          <cell r="G583">
            <v>30</v>
          </cell>
          <cell r="H583">
            <v>20</v>
          </cell>
          <cell r="I583">
            <v>35</v>
          </cell>
          <cell r="J583">
            <v>28</v>
          </cell>
          <cell r="K583">
            <v>158</v>
          </cell>
        </row>
        <row r="584">
          <cell r="B584" t="str">
            <v>China - Brazil (Brasilia)</v>
          </cell>
          <cell r="C584" t="str">
            <v>LATAM</v>
          </cell>
          <cell r="D584">
            <v>2159</v>
          </cell>
          <cell r="E584">
            <v>6762</v>
          </cell>
          <cell r="F584">
            <v>125</v>
          </cell>
          <cell r="G584">
            <v>30</v>
          </cell>
          <cell r="H584">
            <v>20</v>
          </cell>
          <cell r="I584">
            <v>35</v>
          </cell>
          <cell r="J584">
            <v>28</v>
          </cell>
          <cell r="K584">
            <v>170</v>
          </cell>
        </row>
        <row r="585">
          <cell r="B585" t="str">
            <v>China - Brazil (Sao Paulo)</v>
          </cell>
          <cell r="C585" t="str">
            <v>LATAM</v>
          </cell>
          <cell r="D585">
            <v>1932</v>
          </cell>
          <cell r="E585">
            <v>4054</v>
          </cell>
          <cell r="F585">
            <v>125</v>
          </cell>
          <cell r="G585">
            <v>30</v>
          </cell>
          <cell r="H585">
            <v>20</v>
          </cell>
          <cell r="I585">
            <v>35</v>
          </cell>
          <cell r="J585">
            <v>28</v>
          </cell>
          <cell r="K585">
            <v>170</v>
          </cell>
        </row>
        <row r="586">
          <cell r="B586" t="str">
            <v>China - Chile</v>
          </cell>
          <cell r="C586" t="str">
            <v>LATAM</v>
          </cell>
          <cell r="D586">
            <v>2018</v>
          </cell>
          <cell r="E586">
            <v>4222</v>
          </cell>
          <cell r="F586">
            <v>125</v>
          </cell>
          <cell r="G586">
            <v>30</v>
          </cell>
          <cell r="H586">
            <v>20</v>
          </cell>
          <cell r="I586">
            <v>35</v>
          </cell>
          <cell r="J586">
            <v>28</v>
          </cell>
          <cell r="K586">
            <v>140</v>
          </cell>
        </row>
        <row r="587">
          <cell r="B587" t="str">
            <v>China - Colombia</v>
          </cell>
          <cell r="C587" t="str">
            <v>LATAM</v>
          </cell>
          <cell r="D587">
            <v>1995</v>
          </cell>
          <cell r="E587">
            <v>4056</v>
          </cell>
          <cell r="F587">
            <v>125</v>
          </cell>
          <cell r="G587">
            <v>30</v>
          </cell>
          <cell r="H587">
            <v>20</v>
          </cell>
          <cell r="I587">
            <v>35</v>
          </cell>
          <cell r="J587">
            <v>28</v>
          </cell>
          <cell r="K587">
            <v>158</v>
          </cell>
        </row>
        <row r="588">
          <cell r="B588" t="str">
            <v>China - Ecuador</v>
          </cell>
          <cell r="C588" t="str">
            <v>LATAM</v>
          </cell>
          <cell r="D588">
            <v>1675</v>
          </cell>
          <cell r="E588">
            <v>5878</v>
          </cell>
          <cell r="F588">
            <v>125</v>
          </cell>
          <cell r="G588">
            <v>30</v>
          </cell>
          <cell r="H588">
            <v>20</v>
          </cell>
          <cell r="I588">
            <v>35</v>
          </cell>
          <cell r="J588">
            <v>28</v>
          </cell>
          <cell r="K588">
            <v>158</v>
          </cell>
        </row>
        <row r="589">
          <cell r="B589" t="str">
            <v>China - Guatemala</v>
          </cell>
          <cell r="C589" t="str">
            <v>LATAM</v>
          </cell>
          <cell r="D589">
            <v>2351</v>
          </cell>
          <cell r="E589">
            <v>4625</v>
          </cell>
          <cell r="F589">
            <v>125</v>
          </cell>
          <cell r="G589">
            <v>30</v>
          </cell>
          <cell r="H589">
            <v>20</v>
          </cell>
          <cell r="I589">
            <v>35</v>
          </cell>
          <cell r="J589">
            <v>28</v>
          </cell>
          <cell r="K589">
            <v>158</v>
          </cell>
        </row>
        <row r="590">
          <cell r="B590" t="str">
            <v>China - Panama</v>
          </cell>
          <cell r="C590" t="str">
            <v>LATAM</v>
          </cell>
          <cell r="D590">
            <v>2275</v>
          </cell>
          <cell r="E590">
            <v>5665</v>
          </cell>
          <cell r="F590">
            <v>125</v>
          </cell>
          <cell r="G590">
            <v>30</v>
          </cell>
          <cell r="H590">
            <v>20</v>
          </cell>
          <cell r="I590">
            <v>35</v>
          </cell>
          <cell r="J590">
            <v>28</v>
          </cell>
          <cell r="K590">
            <v>158</v>
          </cell>
        </row>
        <row r="591">
          <cell r="B591" t="str">
            <v>China - Paraguay</v>
          </cell>
          <cell r="C591" t="str">
            <v>LATAM</v>
          </cell>
          <cell r="D591">
            <v>2372</v>
          </cell>
          <cell r="E591">
            <v>5370</v>
          </cell>
          <cell r="F591">
            <v>125</v>
          </cell>
          <cell r="G591">
            <v>30</v>
          </cell>
          <cell r="H591">
            <v>20</v>
          </cell>
          <cell r="I591">
            <v>35</v>
          </cell>
          <cell r="J591">
            <v>28</v>
          </cell>
          <cell r="K591">
            <v>158</v>
          </cell>
        </row>
        <row r="592">
          <cell r="B592" t="str">
            <v>China - Peru</v>
          </cell>
          <cell r="C592" t="str">
            <v>LATAM</v>
          </cell>
          <cell r="D592">
            <v>1690</v>
          </cell>
          <cell r="E592">
            <v>5952</v>
          </cell>
          <cell r="F592">
            <v>125</v>
          </cell>
          <cell r="G592">
            <v>30</v>
          </cell>
          <cell r="H592">
            <v>20</v>
          </cell>
          <cell r="I592">
            <v>35</v>
          </cell>
          <cell r="J592">
            <v>28</v>
          </cell>
          <cell r="K592">
            <v>140</v>
          </cell>
        </row>
        <row r="593">
          <cell r="B593" t="str">
            <v>China - Middle East</v>
          </cell>
          <cell r="C593" t="str">
            <v>Middle East</v>
          </cell>
          <cell r="D593">
            <v>958</v>
          </cell>
          <cell r="E593">
            <v>1517</v>
          </cell>
          <cell r="F593">
            <v>125</v>
          </cell>
          <cell r="G593">
            <v>30</v>
          </cell>
          <cell r="H593">
            <v>20</v>
          </cell>
          <cell r="I593">
            <v>27.56</v>
          </cell>
          <cell r="J593">
            <v>28</v>
          </cell>
          <cell r="K593">
            <v>100</v>
          </cell>
        </row>
        <row r="594">
          <cell r="B594" t="str">
            <v>China - Pakistan</v>
          </cell>
          <cell r="C594" t="str">
            <v>Middle East</v>
          </cell>
          <cell r="D594">
            <v>958</v>
          </cell>
          <cell r="E594">
            <v>1517</v>
          </cell>
          <cell r="F594">
            <v>125</v>
          </cell>
          <cell r="G594">
            <v>30</v>
          </cell>
          <cell r="H594">
            <v>20</v>
          </cell>
          <cell r="I594">
            <v>27.56</v>
          </cell>
          <cell r="J594">
            <v>28</v>
          </cell>
          <cell r="K594">
            <v>100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Output - High_level_summary"/>
      <sheetName val="Output - detail_summary"/>
      <sheetName val="Input - Transition resources"/>
      <sheetName val="Input - PMO resources"/>
      <sheetName val="Sheet3"/>
      <sheetName val="Solution Detail"/>
      <sheetName val="Transition Timeline"/>
      <sheetName val="data"/>
    </sheetNames>
    <sheetDataSet>
      <sheetData sheetId="0" refreshError="1"/>
      <sheetData sheetId="1" refreshError="1"/>
      <sheetData sheetId="2" refreshError="1"/>
      <sheetData sheetId="3">
        <row r="5">
          <cell r="BR5" t="str">
            <v>N</v>
          </cell>
        </row>
      </sheetData>
      <sheetData sheetId="4">
        <row r="5">
          <cell r="BC5" t="str">
            <v>Due Diligence</v>
          </cell>
          <cell r="BD5" t="str">
            <v>Programme team</v>
          </cell>
          <cell r="BE5" t="str">
            <v>Transition support</v>
          </cell>
          <cell r="BF5" t="str">
            <v>Enablment</v>
          </cell>
          <cell r="BH5" t="str">
            <v>Programme Director</v>
          </cell>
          <cell r="BI5" t="str">
            <v>Transition Manager</v>
          </cell>
          <cell r="BJ5" t="str">
            <v>Transition Leader</v>
          </cell>
          <cell r="BK5" t="str">
            <v>Transition support</v>
          </cell>
          <cell r="BL5" t="str">
            <v>Transition PMO</v>
          </cell>
        </row>
      </sheetData>
      <sheetData sheetId="5" refreshError="1"/>
      <sheetData sheetId="6" refreshError="1"/>
      <sheetData sheetId="7"/>
      <sheetData sheetId="8">
        <row r="4">
          <cell r="B4" t="str">
            <v>Poland - Europe</v>
          </cell>
          <cell r="C4" t="str">
            <v>Europe</v>
          </cell>
          <cell r="D4">
            <v>271.0720588235294</v>
          </cell>
          <cell r="E4">
            <v>878.6044117647059</v>
          </cell>
          <cell r="F4">
            <v>136.65808823529409</v>
          </cell>
          <cell r="G4">
            <v>31.985294117647058</v>
          </cell>
          <cell r="H4">
            <v>20.205882352941178</v>
          </cell>
          <cell r="I4">
            <v>39.999580882352944</v>
          </cell>
          <cell r="J4">
            <v>28.294117647058822</v>
          </cell>
          <cell r="K4">
            <v>1.75</v>
          </cell>
        </row>
        <row r="5">
          <cell r="B5" t="str">
            <v>Poland - N Europe</v>
          </cell>
          <cell r="C5" t="str">
            <v>N Europe</v>
          </cell>
          <cell r="D5">
            <v>201.5</v>
          </cell>
          <cell r="E5">
            <v>939.5</v>
          </cell>
          <cell r="F5">
            <v>157.29</v>
          </cell>
          <cell r="G5">
            <v>36.190000000000005</v>
          </cell>
          <cell r="H5">
            <v>20</v>
          </cell>
          <cell r="I5">
            <v>43.167500000000004</v>
          </cell>
          <cell r="J5">
            <v>28</v>
          </cell>
          <cell r="K5">
            <v>0</v>
          </cell>
        </row>
        <row r="6">
          <cell r="B6" t="str">
            <v>Poland - Denmark</v>
          </cell>
          <cell r="C6" t="str">
            <v>N Europe</v>
          </cell>
          <cell r="D6">
            <v>221</v>
          </cell>
          <cell r="E6">
            <v>892</v>
          </cell>
          <cell r="F6">
            <v>181.09</v>
          </cell>
          <cell r="G6">
            <v>40.24</v>
          </cell>
          <cell r="H6">
            <v>20</v>
          </cell>
          <cell r="I6">
            <v>43.46</v>
          </cell>
          <cell r="J6">
            <v>28</v>
          </cell>
          <cell r="K6">
            <v>0</v>
          </cell>
        </row>
        <row r="7">
          <cell r="B7" t="str">
            <v>Poland - Finland</v>
          </cell>
          <cell r="C7" t="str">
            <v>N Europe</v>
          </cell>
          <cell r="D7">
            <v>260</v>
          </cell>
          <cell r="E7">
            <v>1000</v>
          </cell>
          <cell r="F7">
            <v>150</v>
          </cell>
          <cell r="G7">
            <v>30</v>
          </cell>
          <cell r="H7">
            <v>20</v>
          </cell>
          <cell r="I7">
            <v>42</v>
          </cell>
          <cell r="J7">
            <v>28</v>
          </cell>
          <cell r="K7">
            <v>0</v>
          </cell>
        </row>
        <row r="8">
          <cell r="B8" t="str">
            <v>Poland - Norway</v>
          </cell>
          <cell r="C8" t="str">
            <v>N Europe</v>
          </cell>
          <cell r="D8">
            <v>101</v>
          </cell>
          <cell r="E8">
            <v>976</v>
          </cell>
          <cell r="F8">
            <v>149.54</v>
          </cell>
          <cell r="G8">
            <v>37.39</v>
          </cell>
          <cell r="H8">
            <v>20</v>
          </cell>
          <cell r="I8">
            <v>49.97</v>
          </cell>
          <cell r="J8">
            <v>28</v>
          </cell>
          <cell r="K8">
            <v>0</v>
          </cell>
        </row>
        <row r="9">
          <cell r="B9" t="str">
            <v>Poland - Sweden</v>
          </cell>
          <cell r="C9" t="str">
            <v>N Europe</v>
          </cell>
          <cell r="D9">
            <v>224</v>
          </cell>
          <cell r="E9">
            <v>890</v>
          </cell>
          <cell r="F9">
            <v>148.53</v>
          </cell>
          <cell r="G9">
            <v>37.130000000000003</v>
          </cell>
          <cell r="H9">
            <v>20</v>
          </cell>
          <cell r="I9">
            <v>37.24</v>
          </cell>
          <cell r="J9">
            <v>28</v>
          </cell>
          <cell r="K9">
            <v>0</v>
          </cell>
        </row>
        <row r="10">
          <cell r="B10" t="str">
            <v>Poland - E Europe</v>
          </cell>
          <cell r="C10" t="str">
            <v>E Europe</v>
          </cell>
          <cell r="D10">
            <v>269</v>
          </cell>
          <cell r="E10">
            <v>798.2</v>
          </cell>
          <cell r="F10">
            <v>125</v>
          </cell>
          <cell r="G10">
            <v>30</v>
          </cell>
          <cell r="H10">
            <v>20</v>
          </cell>
          <cell r="I10">
            <v>35.851999999999997</v>
          </cell>
          <cell r="J10">
            <v>28</v>
          </cell>
          <cell r="K10">
            <v>5</v>
          </cell>
        </row>
        <row r="11">
          <cell r="B11" t="str">
            <v>Poland - Bulgaria</v>
          </cell>
          <cell r="C11" t="str">
            <v>E Europe</v>
          </cell>
          <cell r="D11">
            <v>250</v>
          </cell>
          <cell r="E11">
            <v>807</v>
          </cell>
          <cell r="F11">
            <v>125</v>
          </cell>
          <cell r="G11">
            <v>30</v>
          </cell>
          <cell r="H11">
            <v>20</v>
          </cell>
          <cell r="I11">
            <v>36</v>
          </cell>
          <cell r="J11">
            <v>28</v>
          </cell>
          <cell r="K11">
            <v>0</v>
          </cell>
        </row>
        <row r="12">
          <cell r="B12" t="str">
            <v>Poland - Czech Republic</v>
          </cell>
          <cell r="C12" t="str">
            <v>E Europe</v>
          </cell>
          <cell r="D12">
            <v>185</v>
          </cell>
          <cell r="E12">
            <v>657</v>
          </cell>
          <cell r="F12">
            <v>125</v>
          </cell>
          <cell r="G12">
            <v>30</v>
          </cell>
          <cell r="H12">
            <v>20</v>
          </cell>
          <cell r="I12">
            <v>33</v>
          </cell>
          <cell r="J12">
            <v>28</v>
          </cell>
          <cell r="K12">
            <v>0</v>
          </cell>
        </row>
        <row r="13">
          <cell r="B13" t="str">
            <v>Poland - Estonia</v>
          </cell>
          <cell r="C13" t="str">
            <v>E Europe</v>
          </cell>
          <cell r="D13">
            <v>355</v>
          </cell>
          <cell r="E13">
            <v>1035</v>
          </cell>
          <cell r="F13">
            <v>125</v>
          </cell>
          <cell r="G13">
            <v>30</v>
          </cell>
          <cell r="H13">
            <v>20</v>
          </cell>
          <cell r="I13">
            <v>39</v>
          </cell>
          <cell r="J13">
            <v>28</v>
          </cell>
          <cell r="K13">
            <v>0</v>
          </cell>
        </row>
        <row r="14">
          <cell r="B14" t="str">
            <v>Poland - Hungary</v>
          </cell>
          <cell r="C14" t="str">
            <v>E Europe</v>
          </cell>
          <cell r="D14">
            <v>242</v>
          </cell>
          <cell r="E14">
            <v>705</v>
          </cell>
          <cell r="F14">
            <v>125</v>
          </cell>
          <cell r="G14">
            <v>30</v>
          </cell>
          <cell r="H14">
            <v>20</v>
          </cell>
          <cell r="I14">
            <v>33</v>
          </cell>
          <cell r="J14">
            <v>28</v>
          </cell>
          <cell r="K14">
            <v>0</v>
          </cell>
        </row>
        <row r="15">
          <cell r="B15" t="str">
            <v>Poland - Latvia</v>
          </cell>
          <cell r="C15" t="str">
            <v>E Europe</v>
          </cell>
          <cell r="D15">
            <v>247</v>
          </cell>
          <cell r="E15">
            <v>653</v>
          </cell>
          <cell r="F15">
            <v>125</v>
          </cell>
          <cell r="G15">
            <v>30</v>
          </cell>
          <cell r="H15">
            <v>20</v>
          </cell>
          <cell r="I15">
            <v>48</v>
          </cell>
          <cell r="J15">
            <v>28</v>
          </cell>
          <cell r="K15">
            <v>0</v>
          </cell>
        </row>
        <row r="16">
          <cell r="B16" t="str">
            <v>Poland - Lithuania</v>
          </cell>
          <cell r="C16" t="str">
            <v>E Europe</v>
          </cell>
          <cell r="D16">
            <v>222</v>
          </cell>
          <cell r="E16">
            <v>505</v>
          </cell>
          <cell r="F16">
            <v>125</v>
          </cell>
          <cell r="G16">
            <v>30</v>
          </cell>
          <cell r="H16">
            <v>20</v>
          </cell>
          <cell r="I16">
            <v>33</v>
          </cell>
          <cell r="J16">
            <v>28</v>
          </cell>
          <cell r="K16">
            <v>0</v>
          </cell>
        </row>
        <row r="17">
          <cell r="B17" t="str">
            <v>Poland - Romania</v>
          </cell>
          <cell r="C17" t="str">
            <v>E Europe</v>
          </cell>
          <cell r="D17">
            <v>298</v>
          </cell>
          <cell r="E17">
            <v>830</v>
          </cell>
          <cell r="F17">
            <v>125</v>
          </cell>
          <cell r="G17">
            <v>30</v>
          </cell>
          <cell r="H17">
            <v>20</v>
          </cell>
          <cell r="I17">
            <v>36</v>
          </cell>
          <cell r="J17">
            <v>28</v>
          </cell>
          <cell r="K17">
            <v>0</v>
          </cell>
        </row>
        <row r="18">
          <cell r="B18" t="str">
            <v>Poland - Russia</v>
          </cell>
          <cell r="C18" t="str">
            <v>E Europe</v>
          </cell>
          <cell r="D18">
            <v>314</v>
          </cell>
          <cell r="E18">
            <v>945</v>
          </cell>
          <cell r="F18">
            <v>125</v>
          </cell>
          <cell r="G18">
            <v>30</v>
          </cell>
          <cell r="H18">
            <v>20</v>
          </cell>
          <cell r="I18">
            <v>34.450000000000003</v>
          </cell>
          <cell r="J18">
            <v>28</v>
          </cell>
          <cell r="K18">
            <v>50</v>
          </cell>
        </row>
        <row r="19">
          <cell r="B19" t="str">
            <v>Poland - Slovakia</v>
          </cell>
          <cell r="C19" t="str">
            <v>E Europe</v>
          </cell>
          <cell r="D19">
            <v>292</v>
          </cell>
          <cell r="E19">
            <v>973</v>
          </cell>
          <cell r="F19">
            <v>125</v>
          </cell>
          <cell r="G19">
            <v>30</v>
          </cell>
          <cell r="H19">
            <v>20</v>
          </cell>
          <cell r="I19">
            <v>33</v>
          </cell>
          <cell r="J19">
            <v>28</v>
          </cell>
          <cell r="K19">
            <v>0</v>
          </cell>
        </row>
        <row r="20">
          <cell r="B20" t="str">
            <v>Poland - Ukraine</v>
          </cell>
          <cell r="C20" t="str">
            <v>E Europe</v>
          </cell>
          <cell r="D20">
            <v>285</v>
          </cell>
          <cell r="E20">
            <v>872</v>
          </cell>
          <cell r="F20">
            <v>125</v>
          </cell>
          <cell r="G20">
            <v>30</v>
          </cell>
          <cell r="H20">
            <v>20</v>
          </cell>
          <cell r="I20">
            <v>33.07</v>
          </cell>
          <cell r="J20">
            <v>28</v>
          </cell>
          <cell r="K20">
            <v>0</v>
          </cell>
        </row>
        <row r="21">
          <cell r="B21" t="str">
            <v>Poland - W Europe</v>
          </cell>
          <cell r="C21" t="str">
            <v>W Europe</v>
          </cell>
          <cell r="D21">
            <v>282.58823529411762</v>
          </cell>
          <cell r="E21">
            <v>804.11764705882354</v>
          </cell>
          <cell r="F21">
            <v>139.34235294117644</v>
          </cell>
          <cell r="G21">
            <v>31.751176470588234</v>
          </cell>
          <cell r="H21">
            <v>20.823529411764707</v>
          </cell>
          <cell r="I21">
            <v>44.97882352941177</v>
          </cell>
          <cell r="J21">
            <v>29.176470588235293</v>
          </cell>
          <cell r="K21">
            <v>0</v>
          </cell>
        </row>
        <row r="22">
          <cell r="B22" t="str">
            <v>Poland - Austria</v>
          </cell>
          <cell r="C22" t="str">
            <v>W Europe</v>
          </cell>
          <cell r="D22">
            <v>101</v>
          </cell>
          <cell r="E22">
            <v>859</v>
          </cell>
          <cell r="F22">
            <v>125</v>
          </cell>
          <cell r="G22">
            <v>25</v>
          </cell>
          <cell r="H22">
            <v>20</v>
          </cell>
          <cell r="I22">
            <v>45</v>
          </cell>
          <cell r="J22">
            <v>28</v>
          </cell>
          <cell r="K22">
            <v>0</v>
          </cell>
        </row>
        <row r="23">
          <cell r="B23" t="str">
            <v>Poland - Belgium</v>
          </cell>
          <cell r="C23" t="str">
            <v>W Europe</v>
          </cell>
          <cell r="D23">
            <v>183</v>
          </cell>
          <cell r="E23">
            <v>407</v>
          </cell>
          <cell r="F23">
            <v>150</v>
          </cell>
          <cell r="G23">
            <v>30</v>
          </cell>
          <cell r="H23">
            <v>20</v>
          </cell>
          <cell r="I23">
            <v>45</v>
          </cell>
          <cell r="J23">
            <v>28</v>
          </cell>
          <cell r="K23">
            <v>0</v>
          </cell>
        </row>
        <row r="24">
          <cell r="B24" t="str">
            <v>Poland - Croatia</v>
          </cell>
          <cell r="C24" t="str">
            <v>W Europe</v>
          </cell>
          <cell r="D24">
            <v>330</v>
          </cell>
          <cell r="E24">
            <v>969</v>
          </cell>
          <cell r="F24">
            <v>125</v>
          </cell>
          <cell r="G24">
            <v>30</v>
          </cell>
          <cell r="H24">
            <v>20</v>
          </cell>
          <cell r="I24">
            <v>36</v>
          </cell>
          <cell r="J24">
            <v>28</v>
          </cell>
          <cell r="K24">
            <v>0</v>
          </cell>
        </row>
        <row r="25">
          <cell r="B25" t="str">
            <v>Poland - France(Paris &amp; "petite couronne")</v>
          </cell>
          <cell r="C25" t="str">
            <v>W Europe</v>
          </cell>
          <cell r="D25">
            <v>227</v>
          </cell>
          <cell r="E25">
            <v>1029</v>
          </cell>
          <cell r="F25">
            <v>160</v>
          </cell>
          <cell r="G25">
            <v>30</v>
          </cell>
          <cell r="H25">
            <v>20</v>
          </cell>
          <cell r="I25">
            <v>45</v>
          </cell>
          <cell r="J25">
            <v>28</v>
          </cell>
          <cell r="K25">
            <v>0</v>
          </cell>
        </row>
        <row r="26">
          <cell r="B26" t="str">
            <v>Poland - France(Province)</v>
          </cell>
          <cell r="C26" t="str">
            <v>W Europe</v>
          </cell>
          <cell r="D26">
            <v>227</v>
          </cell>
          <cell r="E26">
            <v>1029</v>
          </cell>
          <cell r="F26">
            <v>100</v>
          </cell>
          <cell r="G26">
            <v>25</v>
          </cell>
          <cell r="H26">
            <v>20</v>
          </cell>
          <cell r="I26">
            <v>45</v>
          </cell>
          <cell r="J26">
            <v>28</v>
          </cell>
          <cell r="K26">
            <v>0</v>
          </cell>
        </row>
        <row r="27">
          <cell r="B27" t="str">
            <v>Poland - Germany</v>
          </cell>
          <cell r="C27" t="str">
            <v>W Europe</v>
          </cell>
          <cell r="D27">
            <v>198</v>
          </cell>
          <cell r="E27">
            <v>844</v>
          </cell>
          <cell r="F27">
            <v>150</v>
          </cell>
          <cell r="G27">
            <v>30</v>
          </cell>
          <cell r="H27">
            <v>20</v>
          </cell>
          <cell r="I27">
            <v>42</v>
          </cell>
          <cell r="J27">
            <v>28</v>
          </cell>
          <cell r="K27">
            <v>0</v>
          </cell>
        </row>
        <row r="28">
          <cell r="B28" t="str">
            <v>Poland - Iceland</v>
          </cell>
          <cell r="C28" t="str">
            <v>W Europe</v>
          </cell>
          <cell r="D28">
            <v>840</v>
          </cell>
          <cell r="E28">
            <v>1571</v>
          </cell>
          <cell r="F28">
            <v>125</v>
          </cell>
          <cell r="G28">
            <v>30</v>
          </cell>
          <cell r="H28">
            <v>20</v>
          </cell>
          <cell r="I28">
            <v>36</v>
          </cell>
          <cell r="J28">
            <v>28</v>
          </cell>
          <cell r="K28">
            <v>0</v>
          </cell>
        </row>
        <row r="29">
          <cell r="B29" t="str">
            <v>Poland - Ireland</v>
          </cell>
          <cell r="C29" t="str">
            <v>W Europe</v>
          </cell>
          <cell r="D29">
            <v>370</v>
          </cell>
          <cell r="E29">
            <v>0</v>
          </cell>
          <cell r="F29">
            <v>150</v>
          </cell>
          <cell r="G29">
            <v>51</v>
          </cell>
          <cell r="H29">
            <v>27</v>
          </cell>
          <cell r="I29">
            <v>62</v>
          </cell>
          <cell r="J29">
            <v>38</v>
          </cell>
          <cell r="K29">
            <v>0</v>
          </cell>
        </row>
        <row r="30">
          <cell r="B30" t="str">
            <v>Poland - Italy</v>
          </cell>
          <cell r="C30" t="str">
            <v>W Europe</v>
          </cell>
          <cell r="D30">
            <v>273</v>
          </cell>
          <cell r="E30">
            <v>889</v>
          </cell>
          <cell r="F30">
            <v>145</v>
          </cell>
          <cell r="G30">
            <v>30</v>
          </cell>
          <cell r="H30">
            <v>20</v>
          </cell>
          <cell r="I30">
            <v>42</v>
          </cell>
          <cell r="J30">
            <v>28</v>
          </cell>
          <cell r="K30">
            <v>0</v>
          </cell>
        </row>
        <row r="31">
          <cell r="B31" t="str">
            <v>Poland - Malta</v>
          </cell>
          <cell r="C31" t="str">
            <v>W Europe</v>
          </cell>
          <cell r="D31">
            <v>386</v>
          </cell>
          <cell r="E31">
            <v>1088</v>
          </cell>
          <cell r="F31">
            <v>125</v>
          </cell>
          <cell r="G31">
            <v>30</v>
          </cell>
          <cell r="H31">
            <v>20</v>
          </cell>
          <cell r="I31">
            <v>42</v>
          </cell>
          <cell r="J31">
            <v>28</v>
          </cell>
          <cell r="K31">
            <v>0</v>
          </cell>
        </row>
        <row r="32">
          <cell r="B32" t="str">
            <v>Poland - Netherlands</v>
          </cell>
          <cell r="C32" t="str">
            <v>W Europe</v>
          </cell>
          <cell r="D32">
            <v>235</v>
          </cell>
          <cell r="E32">
            <v>899</v>
          </cell>
          <cell r="F32">
            <v>140</v>
          </cell>
          <cell r="G32">
            <v>30</v>
          </cell>
          <cell r="H32">
            <v>20</v>
          </cell>
          <cell r="I32">
            <v>42</v>
          </cell>
          <cell r="J32">
            <v>28</v>
          </cell>
          <cell r="K32">
            <v>0</v>
          </cell>
        </row>
        <row r="33">
          <cell r="B33" t="str">
            <v>Poland - Portugal</v>
          </cell>
          <cell r="C33" t="str">
            <v>W Europe</v>
          </cell>
          <cell r="D33">
            <v>337</v>
          </cell>
          <cell r="E33">
            <v>1130</v>
          </cell>
          <cell r="F33">
            <v>125</v>
          </cell>
          <cell r="G33">
            <v>25</v>
          </cell>
          <cell r="H33">
            <v>20</v>
          </cell>
          <cell r="I33">
            <v>48</v>
          </cell>
          <cell r="J33">
            <v>28</v>
          </cell>
          <cell r="K33">
            <v>0</v>
          </cell>
        </row>
        <row r="34">
          <cell r="B34" t="str">
            <v>Poland - Slovenia</v>
          </cell>
          <cell r="C34" t="str">
            <v>W Europe</v>
          </cell>
          <cell r="D34">
            <v>290</v>
          </cell>
          <cell r="E34">
            <v>863</v>
          </cell>
          <cell r="F34">
            <v>125</v>
          </cell>
          <cell r="G34">
            <v>30</v>
          </cell>
          <cell r="H34">
            <v>20</v>
          </cell>
          <cell r="I34">
            <v>36</v>
          </cell>
          <cell r="J34">
            <v>28</v>
          </cell>
          <cell r="K34">
            <v>0</v>
          </cell>
        </row>
        <row r="35">
          <cell r="B35" t="str">
            <v>Poland - Spain</v>
          </cell>
          <cell r="C35" t="str">
            <v>W Europe</v>
          </cell>
          <cell r="D35">
            <v>242</v>
          </cell>
          <cell r="E35">
            <v>990</v>
          </cell>
          <cell r="F35">
            <v>125</v>
          </cell>
          <cell r="G35">
            <v>25</v>
          </cell>
          <cell r="H35">
            <v>20</v>
          </cell>
          <cell r="I35">
            <v>48</v>
          </cell>
          <cell r="J35">
            <v>28</v>
          </cell>
          <cell r="K35">
            <v>0</v>
          </cell>
        </row>
        <row r="36">
          <cell r="B36" t="str">
            <v>Poland - Switzerland</v>
          </cell>
          <cell r="C36" t="str">
            <v>W Europe</v>
          </cell>
          <cell r="D36">
            <v>217</v>
          </cell>
          <cell r="E36">
            <v>826</v>
          </cell>
          <cell r="F36">
            <v>156.08000000000001</v>
          </cell>
          <cell r="G36">
            <v>31.22</v>
          </cell>
          <cell r="H36">
            <v>20</v>
          </cell>
          <cell r="I36">
            <v>48.7</v>
          </cell>
          <cell r="J36">
            <v>28</v>
          </cell>
          <cell r="K36">
            <v>0</v>
          </cell>
        </row>
        <row r="37">
          <cell r="B37" t="str">
            <v>Poland - UK(London)</v>
          </cell>
          <cell r="C37" t="str">
            <v>W Europe</v>
          </cell>
          <cell r="D37">
            <v>250</v>
          </cell>
          <cell r="E37">
            <v>0</v>
          </cell>
          <cell r="F37">
            <v>175</v>
          </cell>
          <cell r="G37">
            <v>54</v>
          </cell>
          <cell r="H37">
            <v>27</v>
          </cell>
          <cell r="I37">
            <v>59</v>
          </cell>
          <cell r="J37">
            <v>38</v>
          </cell>
          <cell r="K37">
            <v>0</v>
          </cell>
        </row>
        <row r="38">
          <cell r="B38" t="str">
            <v>Poland - UK(Others)</v>
          </cell>
          <cell r="C38" t="str">
            <v>W Europe</v>
          </cell>
          <cell r="D38">
            <v>98</v>
          </cell>
          <cell r="E38">
            <v>277</v>
          </cell>
          <cell r="F38">
            <v>167.74</v>
          </cell>
          <cell r="G38">
            <v>33.549999999999997</v>
          </cell>
          <cell r="H38">
            <v>20</v>
          </cell>
          <cell r="I38">
            <v>42.94</v>
          </cell>
          <cell r="J38">
            <v>28</v>
          </cell>
          <cell r="K38">
            <v>0</v>
          </cell>
        </row>
        <row r="39">
          <cell r="B39" t="str">
            <v>Poland - S Europe</v>
          </cell>
          <cell r="C39" t="str">
            <v>S Europe</v>
          </cell>
          <cell r="D39">
            <v>331.2</v>
          </cell>
          <cell r="E39">
            <v>972.6</v>
          </cell>
          <cell r="F39">
            <v>125</v>
          </cell>
          <cell r="G39">
            <v>30</v>
          </cell>
          <cell r="H39">
            <v>20</v>
          </cell>
          <cell r="I39">
            <v>36</v>
          </cell>
          <cell r="J39">
            <v>28</v>
          </cell>
          <cell r="K39">
            <v>2</v>
          </cell>
        </row>
        <row r="40">
          <cell r="B40" t="str">
            <v>Poland - Cyprus</v>
          </cell>
          <cell r="C40" t="str">
            <v>S Europe</v>
          </cell>
          <cell r="D40">
            <v>422</v>
          </cell>
          <cell r="E40">
            <v>826</v>
          </cell>
          <cell r="F40">
            <v>125</v>
          </cell>
          <cell r="G40">
            <v>30</v>
          </cell>
          <cell r="H40">
            <v>20</v>
          </cell>
          <cell r="I40">
            <v>33</v>
          </cell>
          <cell r="J40">
            <v>28</v>
          </cell>
          <cell r="K40">
            <v>0</v>
          </cell>
        </row>
        <row r="41">
          <cell r="B41" t="str">
            <v>Poland - Greece</v>
          </cell>
          <cell r="C41" t="str">
            <v>S Europe</v>
          </cell>
          <cell r="D41">
            <v>360</v>
          </cell>
          <cell r="E41">
            <v>1056</v>
          </cell>
          <cell r="F41">
            <v>125</v>
          </cell>
          <cell r="G41">
            <v>30</v>
          </cell>
          <cell r="H41">
            <v>20</v>
          </cell>
          <cell r="I41">
            <v>45</v>
          </cell>
          <cell r="J41">
            <v>28</v>
          </cell>
          <cell r="K41">
            <v>0</v>
          </cell>
        </row>
        <row r="42">
          <cell r="B42" t="str">
            <v>Poland - Macedonia</v>
          </cell>
          <cell r="C42" t="str">
            <v>S Europe</v>
          </cell>
          <cell r="D42">
            <v>270</v>
          </cell>
          <cell r="E42">
            <v>1000</v>
          </cell>
          <cell r="F42">
            <v>125</v>
          </cell>
          <cell r="G42">
            <v>30</v>
          </cell>
          <cell r="H42">
            <v>20</v>
          </cell>
          <cell r="I42">
            <v>33</v>
          </cell>
          <cell r="J42">
            <v>28</v>
          </cell>
          <cell r="K42">
            <v>0</v>
          </cell>
        </row>
        <row r="43">
          <cell r="B43" t="str">
            <v>Poland - Serbia &amp; Montenegro</v>
          </cell>
          <cell r="C43" t="str">
            <v>S Europe</v>
          </cell>
          <cell r="D43">
            <v>318</v>
          </cell>
          <cell r="E43">
            <v>992</v>
          </cell>
          <cell r="F43">
            <v>125</v>
          </cell>
          <cell r="G43">
            <v>30</v>
          </cell>
          <cell r="H43">
            <v>20</v>
          </cell>
          <cell r="I43">
            <v>36</v>
          </cell>
          <cell r="J43">
            <v>28</v>
          </cell>
          <cell r="K43">
            <v>0</v>
          </cell>
        </row>
        <row r="44">
          <cell r="B44" t="str">
            <v>Poland - Turkey</v>
          </cell>
          <cell r="C44" t="str">
            <v>S Europe</v>
          </cell>
          <cell r="D44">
            <v>286</v>
          </cell>
          <cell r="E44">
            <v>989</v>
          </cell>
          <cell r="F44">
            <v>125</v>
          </cell>
          <cell r="G44">
            <v>30</v>
          </cell>
          <cell r="H44">
            <v>20</v>
          </cell>
          <cell r="I44">
            <v>33</v>
          </cell>
          <cell r="J44">
            <v>28</v>
          </cell>
          <cell r="K44">
            <v>10</v>
          </cell>
        </row>
        <row r="45">
          <cell r="B45" t="str">
            <v>Poland - APAC</v>
          </cell>
          <cell r="C45" t="str">
            <v>APAC</v>
          </cell>
          <cell r="D45">
            <v>959.14285714285711</v>
          </cell>
          <cell r="E45">
            <v>3351.2857142857142</v>
          </cell>
          <cell r="F45">
            <v>126.19928571428569</v>
          </cell>
          <cell r="G45">
            <v>29.261428571428574</v>
          </cell>
          <cell r="H45">
            <v>20.357142857142858</v>
          </cell>
          <cell r="I45">
            <v>33.61785714285714</v>
          </cell>
          <cell r="J45">
            <v>28.5</v>
          </cell>
          <cell r="K45">
            <v>37.857142857142854</v>
          </cell>
        </row>
        <row r="46">
          <cell r="B46" t="str">
            <v>Poland - Australia</v>
          </cell>
          <cell r="C46" t="str">
            <v>APAC</v>
          </cell>
          <cell r="D46">
            <v>1441</v>
          </cell>
          <cell r="E46">
            <v>5573</v>
          </cell>
          <cell r="F46">
            <v>123.27</v>
          </cell>
          <cell r="G46">
            <v>30.82</v>
          </cell>
          <cell r="H46">
            <v>20</v>
          </cell>
          <cell r="I46">
            <v>53.62</v>
          </cell>
          <cell r="J46">
            <v>28</v>
          </cell>
          <cell r="K46">
            <v>45</v>
          </cell>
        </row>
        <row r="47">
          <cell r="B47" t="str">
            <v>Poland - China (Guangzhou)</v>
          </cell>
          <cell r="C47" t="str">
            <v>APAC</v>
          </cell>
          <cell r="D47">
            <v>931</v>
          </cell>
          <cell r="E47">
            <v>3484</v>
          </cell>
          <cell r="F47">
            <v>119.86</v>
          </cell>
          <cell r="G47">
            <v>14.38</v>
          </cell>
          <cell r="H47">
            <v>20</v>
          </cell>
          <cell r="I47">
            <v>31.7</v>
          </cell>
          <cell r="J47">
            <v>28</v>
          </cell>
          <cell r="K47">
            <v>55</v>
          </cell>
        </row>
        <row r="48">
          <cell r="B48" t="str">
            <v>Poland - China (Hong Kong)</v>
          </cell>
          <cell r="C48" t="str">
            <v>APAC</v>
          </cell>
          <cell r="D48">
            <v>969</v>
          </cell>
          <cell r="E48">
            <v>5344</v>
          </cell>
          <cell r="F48">
            <v>141.32</v>
          </cell>
          <cell r="G48">
            <v>17.670000000000002</v>
          </cell>
          <cell r="H48">
            <v>20</v>
          </cell>
          <cell r="I48">
            <v>31.7</v>
          </cell>
          <cell r="J48">
            <v>28</v>
          </cell>
          <cell r="K48">
            <v>0</v>
          </cell>
        </row>
        <row r="49">
          <cell r="B49" t="str">
            <v>Poland - India (Bangalore)</v>
          </cell>
          <cell r="C49" t="str">
            <v>APAC</v>
          </cell>
          <cell r="D49">
            <v>768</v>
          </cell>
          <cell r="E49">
            <v>2314</v>
          </cell>
          <cell r="F49">
            <v>130.51</v>
          </cell>
          <cell r="G49">
            <v>43.5</v>
          </cell>
          <cell r="H49">
            <v>20</v>
          </cell>
          <cell r="I49">
            <v>28.94</v>
          </cell>
          <cell r="J49">
            <v>28</v>
          </cell>
          <cell r="K49">
            <v>83</v>
          </cell>
        </row>
        <row r="50">
          <cell r="B50" t="str">
            <v>Poland - India (Chennai)</v>
          </cell>
          <cell r="C50" t="str">
            <v>APAC</v>
          </cell>
          <cell r="D50">
            <v>1300</v>
          </cell>
          <cell r="E50">
            <v>2300</v>
          </cell>
          <cell r="F50">
            <v>168</v>
          </cell>
          <cell r="G50">
            <v>56</v>
          </cell>
          <cell r="H50">
            <v>25</v>
          </cell>
          <cell r="I50">
            <v>37</v>
          </cell>
          <cell r="J50">
            <v>35</v>
          </cell>
          <cell r="K50">
            <v>106</v>
          </cell>
        </row>
        <row r="51">
          <cell r="B51" t="str">
            <v>Poland - India (Kolkata)</v>
          </cell>
          <cell r="C51" t="str">
            <v>APAC</v>
          </cell>
          <cell r="D51">
            <v>968</v>
          </cell>
          <cell r="E51">
            <v>3300</v>
          </cell>
          <cell r="F51">
            <v>130.51</v>
          </cell>
          <cell r="G51">
            <v>43.5</v>
          </cell>
          <cell r="H51">
            <v>20</v>
          </cell>
          <cell r="I51">
            <v>28.94</v>
          </cell>
          <cell r="J51">
            <v>28</v>
          </cell>
          <cell r="K51">
            <v>83</v>
          </cell>
        </row>
        <row r="52">
          <cell r="B52" t="str">
            <v>Poland - India (Mumbai)</v>
          </cell>
          <cell r="C52" t="str">
            <v>APAC</v>
          </cell>
          <cell r="D52">
            <v>733</v>
          </cell>
          <cell r="E52">
            <v>3200</v>
          </cell>
          <cell r="F52">
            <v>130.51</v>
          </cell>
          <cell r="G52">
            <v>43.5</v>
          </cell>
          <cell r="H52">
            <v>20</v>
          </cell>
          <cell r="I52">
            <v>28.94</v>
          </cell>
          <cell r="J52">
            <v>28</v>
          </cell>
          <cell r="K52">
            <v>83</v>
          </cell>
        </row>
        <row r="53">
          <cell r="B53" t="str">
            <v>Poland - Japan</v>
          </cell>
          <cell r="C53" t="str">
            <v>APAC</v>
          </cell>
          <cell r="D53">
            <v>906</v>
          </cell>
          <cell r="E53">
            <v>3040</v>
          </cell>
          <cell r="F53">
            <v>202.14</v>
          </cell>
          <cell r="G53">
            <v>32.090000000000003</v>
          </cell>
          <cell r="H53">
            <v>20</v>
          </cell>
          <cell r="I53">
            <v>44.28</v>
          </cell>
          <cell r="J53">
            <v>28</v>
          </cell>
          <cell r="K53">
            <v>0</v>
          </cell>
        </row>
        <row r="54">
          <cell r="B54" t="str">
            <v>Poland - Malaysia</v>
          </cell>
          <cell r="C54" t="str">
            <v>APAC</v>
          </cell>
          <cell r="D54">
            <v>1048</v>
          </cell>
          <cell r="E54">
            <v>3462</v>
          </cell>
          <cell r="F54">
            <v>60.77</v>
          </cell>
          <cell r="G54">
            <v>8.5299999999999994</v>
          </cell>
          <cell r="H54">
            <v>20</v>
          </cell>
          <cell r="I54">
            <v>28.94</v>
          </cell>
          <cell r="J54">
            <v>28</v>
          </cell>
          <cell r="K54">
            <v>0</v>
          </cell>
        </row>
        <row r="55">
          <cell r="B55" t="str">
            <v>Poland - Philippines</v>
          </cell>
          <cell r="C55" t="str">
            <v>APAC</v>
          </cell>
          <cell r="D55">
            <v>852</v>
          </cell>
          <cell r="E55">
            <v>3081</v>
          </cell>
          <cell r="F55">
            <v>125</v>
          </cell>
          <cell r="G55">
            <v>30</v>
          </cell>
          <cell r="H55">
            <v>20</v>
          </cell>
          <cell r="I55">
            <v>28.94</v>
          </cell>
          <cell r="J55">
            <v>28</v>
          </cell>
          <cell r="K55">
            <v>0</v>
          </cell>
        </row>
        <row r="56">
          <cell r="B56" t="str">
            <v>Poland - Singapore</v>
          </cell>
          <cell r="C56" t="str">
            <v>APAC</v>
          </cell>
          <cell r="D56">
            <v>834</v>
          </cell>
          <cell r="E56">
            <v>2960</v>
          </cell>
          <cell r="F56">
            <v>92.32</v>
          </cell>
          <cell r="G56">
            <v>19.440000000000001</v>
          </cell>
          <cell r="H56">
            <v>20</v>
          </cell>
          <cell r="I56">
            <v>31.01</v>
          </cell>
          <cell r="J56">
            <v>28</v>
          </cell>
          <cell r="K56">
            <v>0</v>
          </cell>
        </row>
        <row r="57">
          <cell r="B57" t="str">
            <v>Poland - South Korea</v>
          </cell>
          <cell r="C57" t="str">
            <v>APAC</v>
          </cell>
          <cell r="D57">
            <v>973</v>
          </cell>
          <cell r="E57">
            <v>3236</v>
          </cell>
          <cell r="F57">
            <v>125</v>
          </cell>
          <cell r="G57">
            <v>30</v>
          </cell>
          <cell r="H57">
            <v>20</v>
          </cell>
          <cell r="I57">
            <v>36</v>
          </cell>
          <cell r="J57">
            <v>28</v>
          </cell>
          <cell r="K57">
            <v>0</v>
          </cell>
        </row>
        <row r="58">
          <cell r="B58" t="str">
            <v>Poland - Taiwan</v>
          </cell>
          <cell r="C58" t="str">
            <v>APAC</v>
          </cell>
          <cell r="D58">
            <v>937</v>
          </cell>
          <cell r="E58">
            <v>3396</v>
          </cell>
          <cell r="F58">
            <v>92.58</v>
          </cell>
          <cell r="G58">
            <v>10.23</v>
          </cell>
          <cell r="H58">
            <v>20</v>
          </cell>
          <cell r="I58">
            <v>31.7</v>
          </cell>
          <cell r="J58">
            <v>28</v>
          </cell>
          <cell r="K58">
            <v>55</v>
          </cell>
        </row>
        <row r="59">
          <cell r="B59" t="str">
            <v>Poland - Thailand</v>
          </cell>
          <cell r="C59" t="str">
            <v>APAC</v>
          </cell>
          <cell r="D59">
            <v>768</v>
          </cell>
          <cell r="E59">
            <v>2228</v>
          </cell>
          <cell r="F59">
            <v>125</v>
          </cell>
          <cell r="G59">
            <v>30</v>
          </cell>
          <cell r="H59">
            <v>20</v>
          </cell>
          <cell r="I59">
            <v>28.94</v>
          </cell>
          <cell r="J59">
            <v>28</v>
          </cell>
          <cell r="K59">
            <v>20</v>
          </cell>
        </row>
        <row r="60">
          <cell r="B60" t="str">
            <v>Poland - NA</v>
          </cell>
          <cell r="C60" t="str">
            <v>NA</v>
          </cell>
          <cell r="D60">
            <v>650.22222222222217</v>
          </cell>
          <cell r="E60">
            <v>2367.3333333333335</v>
          </cell>
          <cell r="F60">
            <v>163.62</v>
          </cell>
          <cell r="G60">
            <v>30.278888888888886</v>
          </cell>
          <cell r="H60">
            <v>20.777777777777779</v>
          </cell>
          <cell r="I60">
            <v>34.218888888888884</v>
          </cell>
          <cell r="J60">
            <v>29.111111111111111</v>
          </cell>
          <cell r="K60">
            <v>95</v>
          </cell>
        </row>
        <row r="61">
          <cell r="B61" t="str">
            <v>Poland - Canada</v>
          </cell>
          <cell r="C61" t="str">
            <v>NA</v>
          </cell>
          <cell r="D61">
            <v>740</v>
          </cell>
          <cell r="E61">
            <v>2603</v>
          </cell>
          <cell r="F61">
            <v>158.62</v>
          </cell>
          <cell r="G61">
            <v>30.82</v>
          </cell>
          <cell r="H61">
            <v>20</v>
          </cell>
          <cell r="I61">
            <v>46.21</v>
          </cell>
          <cell r="J61">
            <v>28</v>
          </cell>
          <cell r="K61">
            <v>165</v>
          </cell>
        </row>
        <row r="62">
          <cell r="B62" t="str">
            <v>Poland - Mexico</v>
          </cell>
          <cell r="C62" t="str">
            <v>NA</v>
          </cell>
          <cell r="D62">
            <v>770</v>
          </cell>
          <cell r="E62">
            <v>3798</v>
          </cell>
          <cell r="F62">
            <v>125</v>
          </cell>
          <cell r="G62">
            <v>30</v>
          </cell>
          <cell r="H62">
            <v>20</v>
          </cell>
          <cell r="I62">
            <v>27.56</v>
          </cell>
          <cell r="J62">
            <v>28</v>
          </cell>
          <cell r="K62">
            <v>0</v>
          </cell>
        </row>
        <row r="63">
          <cell r="B63" t="str">
            <v>Poland - USA (Chicago)</v>
          </cell>
          <cell r="C63" t="str">
            <v>NA</v>
          </cell>
          <cell r="D63">
            <v>422</v>
          </cell>
          <cell r="E63">
            <v>2093</v>
          </cell>
          <cell r="F63">
            <v>196.38</v>
          </cell>
          <cell r="G63">
            <v>27.56</v>
          </cell>
          <cell r="H63">
            <v>20</v>
          </cell>
          <cell r="I63">
            <v>31.7</v>
          </cell>
          <cell r="J63">
            <v>28</v>
          </cell>
          <cell r="K63">
            <v>90</v>
          </cell>
        </row>
        <row r="64">
          <cell r="B64" t="str">
            <v>Poland - USA (Dallas)</v>
          </cell>
          <cell r="C64" t="str">
            <v>NA</v>
          </cell>
          <cell r="D64">
            <v>491</v>
          </cell>
          <cell r="E64">
            <v>2145</v>
          </cell>
          <cell r="F64">
            <v>155.03</v>
          </cell>
          <cell r="G64">
            <v>27.56</v>
          </cell>
          <cell r="H64">
            <v>20</v>
          </cell>
          <cell r="I64">
            <v>31.7</v>
          </cell>
          <cell r="J64">
            <v>28</v>
          </cell>
          <cell r="K64">
            <v>90</v>
          </cell>
        </row>
        <row r="65">
          <cell r="B65" t="str">
            <v>Poland - USA (Houston)</v>
          </cell>
          <cell r="C65" t="str">
            <v>NA</v>
          </cell>
          <cell r="D65">
            <v>578</v>
          </cell>
          <cell r="E65">
            <v>3325</v>
          </cell>
          <cell r="F65">
            <v>155.03</v>
          </cell>
          <cell r="G65">
            <v>27.56</v>
          </cell>
          <cell r="H65">
            <v>20</v>
          </cell>
          <cell r="I65">
            <v>31.7</v>
          </cell>
          <cell r="J65">
            <v>28</v>
          </cell>
          <cell r="K65">
            <v>90</v>
          </cell>
        </row>
        <row r="66">
          <cell r="B66" t="str">
            <v>Poland - USA (LA)</v>
          </cell>
          <cell r="C66" t="str">
            <v>NA</v>
          </cell>
          <cell r="D66">
            <v>511</v>
          </cell>
          <cell r="E66">
            <v>2700</v>
          </cell>
          <cell r="F66">
            <v>177</v>
          </cell>
          <cell r="G66">
            <v>29</v>
          </cell>
          <cell r="H66">
            <v>20</v>
          </cell>
          <cell r="I66">
            <v>31.7</v>
          </cell>
          <cell r="J66">
            <v>28</v>
          </cell>
          <cell r="K66">
            <v>90</v>
          </cell>
        </row>
        <row r="67">
          <cell r="B67" t="str">
            <v>Poland - USA (Miami)</v>
          </cell>
          <cell r="C67" t="str">
            <v>NA</v>
          </cell>
          <cell r="D67">
            <v>435</v>
          </cell>
          <cell r="E67">
            <v>2737</v>
          </cell>
          <cell r="F67">
            <v>155.03</v>
          </cell>
          <cell r="G67">
            <v>27.56</v>
          </cell>
          <cell r="H67">
            <v>20</v>
          </cell>
          <cell r="I67">
            <v>31.7</v>
          </cell>
          <cell r="J67">
            <v>28</v>
          </cell>
          <cell r="K67">
            <v>90</v>
          </cell>
        </row>
        <row r="68">
          <cell r="B68" t="str">
            <v>Poland - USA (NY)</v>
          </cell>
          <cell r="C68" t="str">
            <v>NA</v>
          </cell>
          <cell r="D68">
            <v>405</v>
          </cell>
          <cell r="E68">
            <v>1905</v>
          </cell>
          <cell r="F68">
            <v>220.49</v>
          </cell>
          <cell r="G68">
            <v>34.450000000000003</v>
          </cell>
          <cell r="H68">
            <v>20</v>
          </cell>
          <cell r="I68">
            <v>31.7</v>
          </cell>
          <cell r="J68">
            <v>28</v>
          </cell>
          <cell r="K68">
            <v>90</v>
          </cell>
        </row>
        <row r="69">
          <cell r="B69" t="str">
            <v>Poland - USA (San Francisco)</v>
          </cell>
          <cell r="C69" t="str">
            <v>NA</v>
          </cell>
          <cell r="D69">
            <v>1500</v>
          </cell>
          <cell r="E69">
            <v>0</v>
          </cell>
          <cell r="F69">
            <v>130</v>
          </cell>
          <cell r="G69">
            <v>38</v>
          </cell>
          <cell r="H69">
            <v>27</v>
          </cell>
          <cell r="I69">
            <v>44</v>
          </cell>
          <cell r="J69">
            <v>38</v>
          </cell>
          <cell r="K69">
            <v>150</v>
          </cell>
        </row>
        <row r="70">
          <cell r="B70" t="str">
            <v>Poland - LATAM</v>
          </cell>
          <cell r="C70" t="str">
            <v>LATAM</v>
          </cell>
          <cell r="D70">
            <v>1126.7</v>
          </cell>
          <cell r="E70">
            <v>4024.85</v>
          </cell>
          <cell r="F70">
            <v>125</v>
          </cell>
          <cell r="G70">
            <v>30</v>
          </cell>
          <cell r="H70">
            <v>20</v>
          </cell>
          <cell r="I70">
            <v>29.697000000000003</v>
          </cell>
          <cell r="J70">
            <v>28</v>
          </cell>
          <cell r="K70">
            <v>5.75</v>
          </cell>
        </row>
        <row r="71">
          <cell r="B71" t="str">
            <v>Poland - Argentina</v>
          </cell>
          <cell r="C71" t="str">
            <v>LATAM</v>
          </cell>
          <cell r="D71">
            <v>1052</v>
          </cell>
          <cell r="E71">
            <v>3683</v>
          </cell>
          <cell r="F71">
            <v>125</v>
          </cell>
          <cell r="G71">
            <v>30</v>
          </cell>
          <cell r="H71">
            <v>20</v>
          </cell>
          <cell r="I71">
            <v>32.380000000000003</v>
          </cell>
          <cell r="J71">
            <v>28</v>
          </cell>
          <cell r="K71">
            <v>0</v>
          </cell>
        </row>
        <row r="72">
          <cell r="B72" t="str">
            <v>Poland - Bolivia</v>
          </cell>
          <cell r="C72" t="str">
            <v>LATAM</v>
          </cell>
          <cell r="D72">
            <v>1662</v>
          </cell>
          <cell r="E72">
            <v>5610</v>
          </cell>
          <cell r="F72">
            <v>125</v>
          </cell>
          <cell r="G72">
            <v>30</v>
          </cell>
          <cell r="H72">
            <v>20</v>
          </cell>
          <cell r="I72">
            <v>28.94</v>
          </cell>
          <cell r="J72">
            <v>28</v>
          </cell>
          <cell r="K72">
            <v>0</v>
          </cell>
        </row>
        <row r="73">
          <cell r="B73" t="str">
            <v>Poland - Brazil (Brasilia)</v>
          </cell>
          <cell r="C73" t="str">
            <v>LATAM</v>
          </cell>
          <cell r="D73">
            <v>1136</v>
          </cell>
          <cell r="E73">
            <v>4792</v>
          </cell>
          <cell r="F73">
            <v>125</v>
          </cell>
          <cell r="G73">
            <v>30</v>
          </cell>
          <cell r="H73">
            <v>20</v>
          </cell>
          <cell r="I73">
            <v>34.450000000000003</v>
          </cell>
          <cell r="J73">
            <v>28</v>
          </cell>
          <cell r="K73">
            <v>0</v>
          </cell>
        </row>
        <row r="74">
          <cell r="B74" t="str">
            <v>Poland - Brazil (Sao Paulo)</v>
          </cell>
          <cell r="C74" t="str">
            <v>LATAM</v>
          </cell>
          <cell r="D74">
            <v>1180</v>
          </cell>
          <cell r="E74">
            <v>4779</v>
          </cell>
          <cell r="F74">
            <v>125</v>
          </cell>
          <cell r="G74">
            <v>30</v>
          </cell>
          <cell r="H74">
            <v>20</v>
          </cell>
          <cell r="I74">
            <v>34.450000000000003</v>
          </cell>
          <cell r="J74">
            <v>28</v>
          </cell>
          <cell r="K74">
            <v>0</v>
          </cell>
        </row>
        <row r="75">
          <cell r="B75" t="str">
            <v>Poland - Chile</v>
          </cell>
          <cell r="C75" t="str">
            <v>LATAM</v>
          </cell>
          <cell r="D75">
            <v>947</v>
          </cell>
          <cell r="E75">
            <v>3561</v>
          </cell>
          <cell r="F75">
            <v>125</v>
          </cell>
          <cell r="G75">
            <v>30</v>
          </cell>
          <cell r="H75">
            <v>20</v>
          </cell>
          <cell r="I75">
            <v>28.94</v>
          </cell>
          <cell r="J75">
            <v>28</v>
          </cell>
          <cell r="K75">
            <v>0</v>
          </cell>
        </row>
        <row r="76">
          <cell r="B76" t="str">
            <v>Poland - Colombia</v>
          </cell>
          <cell r="C76" t="str">
            <v>LATAM</v>
          </cell>
          <cell r="D76">
            <v>1025</v>
          </cell>
          <cell r="E76">
            <v>4541</v>
          </cell>
          <cell r="F76">
            <v>125</v>
          </cell>
          <cell r="G76">
            <v>30</v>
          </cell>
          <cell r="H76">
            <v>20</v>
          </cell>
          <cell r="I76">
            <v>28.25</v>
          </cell>
          <cell r="J76">
            <v>28</v>
          </cell>
          <cell r="K76">
            <v>70</v>
          </cell>
        </row>
        <row r="77">
          <cell r="B77" t="str">
            <v>Poland - Costa Rica</v>
          </cell>
          <cell r="C77" t="str">
            <v>LATAM</v>
          </cell>
          <cell r="D77">
            <v>1141</v>
          </cell>
          <cell r="E77">
            <v>5329</v>
          </cell>
          <cell r="F77">
            <v>125</v>
          </cell>
          <cell r="G77">
            <v>30</v>
          </cell>
          <cell r="H77">
            <v>20</v>
          </cell>
          <cell r="I77">
            <v>26.18</v>
          </cell>
          <cell r="J77">
            <v>28</v>
          </cell>
          <cell r="K77">
            <v>0</v>
          </cell>
        </row>
        <row r="78">
          <cell r="B78" t="str">
            <v>Poland - Dominican Republic</v>
          </cell>
          <cell r="C78" t="str">
            <v>LATAM</v>
          </cell>
          <cell r="D78">
            <v>850</v>
          </cell>
          <cell r="E78">
            <v>4000</v>
          </cell>
          <cell r="F78">
            <v>125</v>
          </cell>
          <cell r="G78">
            <v>30</v>
          </cell>
          <cell r="H78">
            <v>20</v>
          </cell>
          <cell r="I78">
            <v>28.94</v>
          </cell>
          <cell r="J78">
            <v>28</v>
          </cell>
          <cell r="K78">
            <v>0</v>
          </cell>
        </row>
        <row r="79">
          <cell r="B79" t="str">
            <v>Poland - Ecuador</v>
          </cell>
          <cell r="C79" t="str">
            <v>LATAM</v>
          </cell>
          <cell r="D79">
            <v>1142</v>
          </cell>
          <cell r="E79">
            <v>3200</v>
          </cell>
          <cell r="F79">
            <v>125</v>
          </cell>
          <cell r="G79">
            <v>30</v>
          </cell>
          <cell r="H79">
            <v>20</v>
          </cell>
          <cell r="I79">
            <v>30.32</v>
          </cell>
          <cell r="J79">
            <v>28</v>
          </cell>
          <cell r="K79">
            <v>0</v>
          </cell>
        </row>
        <row r="80">
          <cell r="B80" t="str">
            <v>Poland - El Salvador</v>
          </cell>
          <cell r="C80" t="str">
            <v>LATAM</v>
          </cell>
          <cell r="D80">
            <v>1015</v>
          </cell>
          <cell r="E80">
            <v>3300</v>
          </cell>
          <cell r="F80">
            <v>125</v>
          </cell>
          <cell r="G80">
            <v>30</v>
          </cell>
          <cell r="H80">
            <v>20</v>
          </cell>
          <cell r="I80">
            <v>28.94</v>
          </cell>
          <cell r="J80">
            <v>28</v>
          </cell>
          <cell r="K80">
            <v>0</v>
          </cell>
        </row>
        <row r="81">
          <cell r="B81" t="str">
            <v>Poland - Guatemala</v>
          </cell>
          <cell r="C81" t="str">
            <v>LATAM</v>
          </cell>
          <cell r="D81">
            <v>1049</v>
          </cell>
          <cell r="E81">
            <v>3768</v>
          </cell>
          <cell r="F81">
            <v>125</v>
          </cell>
          <cell r="G81">
            <v>30</v>
          </cell>
          <cell r="H81">
            <v>20</v>
          </cell>
          <cell r="I81">
            <v>28.94</v>
          </cell>
          <cell r="J81">
            <v>28</v>
          </cell>
          <cell r="K81">
            <v>0</v>
          </cell>
        </row>
        <row r="82">
          <cell r="B82" t="str">
            <v>Poland - Honduras</v>
          </cell>
          <cell r="C82" t="str">
            <v>LATAM</v>
          </cell>
          <cell r="D82">
            <v>2080</v>
          </cell>
          <cell r="E82">
            <v>3500</v>
          </cell>
          <cell r="F82">
            <v>125</v>
          </cell>
          <cell r="G82">
            <v>30</v>
          </cell>
          <cell r="H82">
            <v>20</v>
          </cell>
          <cell r="I82">
            <v>28.94</v>
          </cell>
          <cell r="J82">
            <v>28</v>
          </cell>
          <cell r="K82">
            <v>0</v>
          </cell>
        </row>
        <row r="83">
          <cell r="B83" t="str">
            <v>Poland - Jamaica</v>
          </cell>
          <cell r="C83" t="str">
            <v>LATAM</v>
          </cell>
          <cell r="D83">
            <v>1650</v>
          </cell>
          <cell r="E83">
            <v>3037</v>
          </cell>
          <cell r="F83">
            <v>125</v>
          </cell>
          <cell r="G83">
            <v>30</v>
          </cell>
          <cell r="H83">
            <v>20</v>
          </cell>
          <cell r="I83">
            <v>28.94</v>
          </cell>
          <cell r="J83">
            <v>28</v>
          </cell>
          <cell r="K83">
            <v>45</v>
          </cell>
        </row>
        <row r="84">
          <cell r="B84" t="str">
            <v>Poland - Panama</v>
          </cell>
          <cell r="C84" t="str">
            <v>LATAM</v>
          </cell>
          <cell r="D84">
            <v>1078</v>
          </cell>
          <cell r="E84">
            <v>3554</v>
          </cell>
          <cell r="F84">
            <v>125</v>
          </cell>
          <cell r="G84">
            <v>30</v>
          </cell>
          <cell r="H84">
            <v>20</v>
          </cell>
          <cell r="I84">
            <v>28.94</v>
          </cell>
          <cell r="J84">
            <v>28</v>
          </cell>
          <cell r="K84">
            <v>0</v>
          </cell>
        </row>
        <row r="85">
          <cell r="B85" t="str">
            <v>Poland - Paraguay</v>
          </cell>
          <cell r="C85" t="str">
            <v>LATAM</v>
          </cell>
          <cell r="D85">
            <v>994</v>
          </cell>
          <cell r="E85">
            <v>5225</v>
          </cell>
          <cell r="F85">
            <v>125</v>
          </cell>
          <cell r="G85">
            <v>30</v>
          </cell>
          <cell r="H85">
            <v>20</v>
          </cell>
          <cell r="I85">
            <v>28.94</v>
          </cell>
          <cell r="J85">
            <v>28</v>
          </cell>
          <cell r="K85">
            <v>0</v>
          </cell>
        </row>
        <row r="86">
          <cell r="B86" t="str">
            <v>Poland - Peru</v>
          </cell>
          <cell r="C86" t="str">
            <v>LATAM</v>
          </cell>
          <cell r="D86">
            <v>1124</v>
          </cell>
          <cell r="E86">
            <v>4204</v>
          </cell>
          <cell r="F86">
            <v>125</v>
          </cell>
          <cell r="G86">
            <v>30</v>
          </cell>
          <cell r="H86">
            <v>20</v>
          </cell>
          <cell r="I86">
            <v>29.63</v>
          </cell>
          <cell r="J86">
            <v>28</v>
          </cell>
          <cell r="K86">
            <v>0</v>
          </cell>
        </row>
        <row r="87">
          <cell r="B87" t="str">
            <v>Poland - Puerto Rico</v>
          </cell>
          <cell r="C87" t="str">
            <v>LATAM</v>
          </cell>
          <cell r="D87">
            <v>726</v>
          </cell>
          <cell r="E87">
            <v>2960</v>
          </cell>
          <cell r="F87">
            <v>125</v>
          </cell>
          <cell r="G87">
            <v>30</v>
          </cell>
          <cell r="H87">
            <v>20</v>
          </cell>
          <cell r="I87">
            <v>28.94</v>
          </cell>
          <cell r="J87">
            <v>28</v>
          </cell>
          <cell r="K87">
            <v>0</v>
          </cell>
        </row>
        <row r="88">
          <cell r="B88" t="str">
            <v>Poland - Trinidad</v>
          </cell>
          <cell r="C88" t="str">
            <v>LATAM</v>
          </cell>
          <cell r="D88">
            <v>825</v>
          </cell>
          <cell r="E88">
            <v>3173</v>
          </cell>
          <cell r="F88">
            <v>125</v>
          </cell>
          <cell r="G88">
            <v>30</v>
          </cell>
          <cell r="H88">
            <v>20</v>
          </cell>
          <cell r="I88">
            <v>28.94</v>
          </cell>
          <cell r="J88">
            <v>28</v>
          </cell>
          <cell r="K88">
            <v>0</v>
          </cell>
        </row>
        <row r="89">
          <cell r="B89" t="str">
            <v>Poland - Uruguay</v>
          </cell>
          <cell r="C89" t="str">
            <v>LATAM</v>
          </cell>
          <cell r="D89">
            <v>983</v>
          </cell>
          <cell r="E89">
            <v>4748</v>
          </cell>
          <cell r="F89">
            <v>125</v>
          </cell>
          <cell r="G89">
            <v>30</v>
          </cell>
          <cell r="H89">
            <v>20</v>
          </cell>
          <cell r="I89">
            <v>33.07</v>
          </cell>
          <cell r="J89">
            <v>28</v>
          </cell>
          <cell r="K89">
            <v>0</v>
          </cell>
        </row>
        <row r="90">
          <cell r="B90" t="str">
            <v>Poland - Venezuela</v>
          </cell>
          <cell r="C90" t="str">
            <v>LATAM</v>
          </cell>
          <cell r="D90">
            <v>875</v>
          </cell>
          <cell r="E90">
            <v>3533</v>
          </cell>
          <cell r="F90">
            <v>125</v>
          </cell>
          <cell r="G90">
            <v>30</v>
          </cell>
          <cell r="H90">
            <v>20</v>
          </cell>
          <cell r="I90">
            <v>26.87</v>
          </cell>
          <cell r="J90">
            <v>28</v>
          </cell>
          <cell r="K90">
            <v>0</v>
          </cell>
        </row>
        <row r="91">
          <cell r="B91" t="str">
            <v>Poland - Africa</v>
          </cell>
          <cell r="C91" t="str">
            <v>Africa</v>
          </cell>
          <cell r="D91">
            <v>572.79999999999995</v>
          </cell>
          <cell r="E91">
            <v>2025.6</v>
          </cell>
          <cell r="F91">
            <v>125</v>
          </cell>
          <cell r="G91">
            <v>30</v>
          </cell>
          <cell r="H91">
            <v>20</v>
          </cell>
          <cell r="I91">
            <v>33.107999999999997</v>
          </cell>
          <cell r="J91">
            <v>28</v>
          </cell>
          <cell r="K91">
            <v>19</v>
          </cell>
        </row>
        <row r="92">
          <cell r="B92" t="str">
            <v>Poland - Egypt</v>
          </cell>
          <cell r="C92" t="str">
            <v>Africa</v>
          </cell>
          <cell r="D92">
            <v>414</v>
          </cell>
          <cell r="E92">
            <v>1473</v>
          </cell>
          <cell r="F92">
            <v>125</v>
          </cell>
          <cell r="G92">
            <v>30</v>
          </cell>
          <cell r="H92">
            <v>20</v>
          </cell>
          <cell r="I92">
            <v>33.76</v>
          </cell>
          <cell r="J92">
            <v>28</v>
          </cell>
          <cell r="K92">
            <v>40</v>
          </cell>
        </row>
        <row r="93">
          <cell r="B93" t="str">
            <v>Poland - Lebanon</v>
          </cell>
          <cell r="C93" t="str">
            <v>Africa</v>
          </cell>
          <cell r="D93">
            <v>470</v>
          </cell>
          <cell r="E93">
            <v>1972</v>
          </cell>
          <cell r="F93">
            <v>125</v>
          </cell>
          <cell r="G93">
            <v>30</v>
          </cell>
          <cell r="H93">
            <v>20</v>
          </cell>
          <cell r="I93">
            <v>33.76</v>
          </cell>
          <cell r="J93">
            <v>28</v>
          </cell>
          <cell r="K93">
            <v>25</v>
          </cell>
        </row>
        <row r="94">
          <cell r="B94" t="str">
            <v>Poland - Morocco</v>
          </cell>
          <cell r="C94" t="str">
            <v>Africa</v>
          </cell>
          <cell r="D94">
            <v>812</v>
          </cell>
          <cell r="E94">
            <v>2004</v>
          </cell>
          <cell r="F94">
            <v>125</v>
          </cell>
          <cell r="G94">
            <v>30</v>
          </cell>
          <cell r="H94">
            <v>20</v>
          </cell>
          <cell r="I94">
            <v>36</v>
          </cell>
          <cell r="J94">
            <v>28</v>
          </cell>
          <cell r="K94">
            <v>0</v>
          </cell>
        </row>
        <row r="95">
          <cell r="B95" t="str">
            <v>Poland - South Africa</v>
          </cell>
          <cell r="C95" t="str">
            <v>Africa</v>
          </cell>
          <cell r="D95">
            <v>765</v>
          </cell>
          <cell r="E95">
            <v>3307</v>
          </cell>
          <cell r="F95">
            <v>125</v>
          </cell>
          <cell r="G95">
            <v>30</v>
          </cell>
          <cell r="H95">
            <v>20</v>
          </cell>
          <cell r="I95">
            <v>31.01</v>
          </cell>
          <cell r="J95">
            <v>28</v>
          </cell>
          <cell r="K95">
            <v>0</v>
          </cell>
        </row>
        <row r="96">
          <cell r="B96" t="str">
            <v>Poland - Tunisia</v>
          </cell>
          <cell r="C96" t="str">
            <v>Africa</v>
          </cell>
          <cell r="D96">
            <v>403</v>
          </cell>
          <cell r="E96">
            <v>1372</v>
          </cell>
          <cell r="F96">
            <v>125</v>
          </cell>
          <cell r="G96">
            <v>30</v>
          </cell>
          <cell r="H96">
            <v>20</v>
          </cell>
          <cell r="I96">
            <v>31.01</v>
          </cell>
          <cell r="J96">
            <v>28</v>
          </cell>
          <cell r="K96">
            <v>30</v>
          </cell>
        </row>
        <row r="97">
          <cell r="B97" t="str">
            <v>Poland - Middle East</v>
          </cell>
          <cell r="C97" t="str">
            <v>Middle East</v>
          </cell>
          <cell r="D97">
            <v>725.125</v>
          </cell>
          <cell r="E97">
            <v>2244</v>
          </cell>
          <cell r="F97">
            <v>125</v>
          </cell>
          <cell r="G97">
            <v>30</v>
          </cell>
          <cell r="H97">
            <v>20</v>
          </cell>
          <cell r="I97">
            <v>30.454999999999998</v>
          </cell>
          <cell r="J97">
            <v>28</v>
          </cell>
          <cell r="K97">
            <v>39.5625</v>
          </cell>
        </row>
        <row r="98">
          <cell r="B98" t="str">
            <v>Poland - Israel</v>
          </cell>
          <cell r="C98" t="str">
            <v>Middle East</v>
          </cell>
          <cell r="D98">
            <v>531</v>
          </cell>
          <cell r="E98">
            <v>1038</v>
          </cell>
          <cell r="F98">
            <v>125</v>
          </cell>
          <cell r="G98">
            <v>30</v>
          </cell>
          <cell r="H98">
            <v>20</v>
          </cell>
          <cell r="I98">
            <v>33.76</v>
          </cell>
          <cell r="J98">
            <v>28</v>
          </cell>
          <cell r="K98">
            <v>0</v>
          </cell>
        </row>
        <row r="99">
          <cell r="B99" t="str">
            <v>Poland - Jordan</v>
          </cell>
          <cell r="C99" t="str">
            <v>Middle East</v>
          </cell>
          <cell r="D99">
            <v>696</v>
          </cell>
          <cell r="E99">
            <v>1652</v>
          </cell>
          <cell r="F99">
            <v>125</v>
          </cell>
          <cell r="G99">
            <v>30</v>
          </cell>
          <cell r="H99">
            <v>20</v>
          </cell>
          <cell r="I99">
            <v>26.18</v>
          </cell>
          <cell r="J99">
            <v>28</v>
          </cell>
          <cell r="K99">
            <v>16.5</v>
          </cell>
        </row>
        <row r="100">
          <cell r="B100" t="str">
            <v xml:space="preserve">Poland - Kuwait </v>
          </cell>
          <cell r="C100" t="str">
            <v>Middle East</v>
          </cell>
          <cell r="D100">
            <v>668</v>
          </cell>
          <cell r="E100">
            <v>2142</v>
          </cell>
          <cell r="F100">
            <v>125</v>
          </cell>
          <cell r="G100">
            <v>30</v>
          </cell>
          <cell r="H100">
            <v>20</v>
          </cell>
          <cell r="I100">
            <v>39</v>
          </cell>
          <cell r="J100">
            <v>28</v>
          </cell>
          <cell r="K100">
            <v>50</v>
          </cell>
        </row>
        <row r="101">
          <cell r="B101" t="str">
            <v>Poland - Oman</v>
          </cell>
          <cell r="C101" t="str">
            <v>Middle East</v>
          </cell>
          <cell r="D101">
            <v>858</v>
          </cell>
          <cell r="E101">
            <v>3332</v>
          </cell>
          <cell r="F101">
            <v>125</v>
          </cell>
          <cell r="G101">
            <v>30</v>
          </cell>
          <cell r="H101">
            <v>20</v>
          </cell>
          <cell r="I101">
            <v>28.94</v>
          </cell>
          <cell r="J101">
            <v>28</v>
          </cell>
          <cell r="K101">
            <v>50</v>
          </cell>
        </row>
        <row r="102">
          <cell r="B102" t="str">
            <v>Poland - Pakistan</v>
          </cell>
          <cell r="C102" t="str">
            <v>Middle East</v>
          </cell>
          <cell r="D102">
            <v>980</v>
          </cell>
          <cell r="E102">
            <v>3318</v>
          </cell>
          <cell r="F102">
            <v>125</v>
          </cell>
          <cell r="G102">
            <v>30</v>
          </cell>
          <cell r="H102">
            <v>20</v>
          </cell>
          <cell r="I102">
            <v>28.94</v>
          </cell>
          <cell r="J102">
            <v>28</v>
          </cell>
          <cell r="K102">
            <v>50</v>
          </cell>
        </row>
        <row r="103">
          <cell r="B103" t="str">
            <v>Poland - Qatar</v>
          </cell>
          <cell r="C103" t="str">
            <v>Middle East</v>
          </cell>
          <cell r="D103">
            <v>785</v>
          </cell>
          <cell r="E103">
            <v>2340</v>
          </cell>
          <cell r="F103">
            <v>125</v>
          </cell>
          <cell r="G103">
            <v>30</v>
          </cell>
          <cell r="H103">
            <v>20</v>
          </cell>
          <cell r="I103">
            <v>28.94</v>
          </cell>
          <cell r="J103">
            <v>28</v>
          </cell>
          <cell r="K103">
            <v>50</v>
          </cell>
        </row>
        <row r="104">
          <cell r="B104" t="str">
            <v>Poland - Saudi Arabia</v>
          </cell>
          <cell r="C104" t="str">
            <v>Middle East</v>
          </cell>
          <cell r="D104">
            <v>603</v>
          </cell>
          <cell r="E104">
            <v>2315</v>
          </cell>
          <cell r="F104">
            <v>125</v>
          </cell>
          <cell r="G104">
            <v>30</v>
          </cell>
          <cell r="H104">
            <v>20</v>
          </cell>
          <cell r="I104">
            <v>31.7</v>
          </cell>
          <cell r="J104">
            <v>28</v>
          </cell>
          <cell r="K104">
            <v>50</v>
          </cell>
        </row>
        <row r="105">
          <cell r="B105" t="str">
            <v>Poland - UAE</v>
          </cell>
          <cell r="C105" t="str">
            <v>Middle East</v>
          </cell>
          <cell r="D105">
            <v>680</v>
          </cell>
          <cell r="E105">
            <v>1815</v>
          </cell>
          <cell r="F105">
            <v>125</v>
          </cell>
          <cell r="G105">
            <v>30</v>
          </cell>
          <cell r="H105">
            <v>20</v>
          </cell>
          <cell r="I105">
            <v>26.18</v>
          </cell>
          <cell r="J105">
            <v>28</v>
          </cell>
          <cell r="K105">
            <v>50</v>
          </cell>
        </row>
        <row r="106">
          <cell r="B106" t="str">
            <v>UK - Europe</v>
          </cell>
          <cell r="C106" t="str">
            <v>Europe</v>
          </cell>
          <cell r="D106">
            <v>231.5789618386932</v>
          </cell>
          <cell r="E106">
            <v>642.06227306538858</v>
          </cell>
          <cell r="F106">
            <v>135.25716666666665</v>
          </cell>
          <cell r="G106">
            <v>31.351166666666668</v>
          </cell>
          <cell r="H106">
            <v>20</v>
          </cell>
          <cell r="I106">
            <v>38.75</v>
          </cell>
          <cell r="J106">
            <v>28</v>
          </cell>
          <cell r="K106">
            <v>0</v>
          </cell>
        </row>
        <row r="107">
          <cell r="B107" t="str">
            <v>UK - N Europe</v>
          </cell>
          <cell r="C107" t="str">
            <v>N Europe</v>
          </cell>
          <cell r="D107">
            <v>207.99310804772298</v>
          </cell>
          <cell r="E107">
            <v>670.94550983136457</v>
          </cell>
          <cell r="F107">
            <v>157.29</v>
          </cell>
          <cell r="G107">
            <v>36.190000000000005</v>
          </cell>
          <cell r="H107">
            <v>20</v>
          </cell>
          <cell r="I107">
            <v>43</v>
          </cell>
          <cell r="J107">
            <v>28</v>
          </cell>
          <cell r="K107">
            <v>0</v>
          </cell>
        </row>
        <row r="108">
          <cell r="B108" t="str">
            <v>UK - Denmark</v>
          </cell>
          <cell r="C108" t="str">
            <v>N Europe</v>
          </cell>
          <cell r="D108">
            <v>187.86474275278206</v>
          </cell>
          <cell r="E108">
            <v>670.94550983136457</v>
          </cell>
          <cell r="F108">
            <v>181.09</v>
          </cell>
          <cell r="G108">
            <v>40.24</v>
          </cell>
          <cell r="H108">
            <v>20</v>
          </cell>
          <cell r="I108">
            <v>43</v>
          </cell>
          <cell r="J108">
            <v>28</v>
          </cell>
          <cell r="K108">
            <v>0</v>
          </cell>
        </row>
        <row r="109">
          <cell r="B109" t="str">
            <v>UK - Finland</v>
          </cell>
          <cell r="C109" t="str">
            <v>N Europe</v>
          </cell>
          <cell r="D109">
            <v>268.37820393254583</v>
          </cell>
          <cell r="E109">
            <v>738.04006081450098</v>
          </cell>
          <cell r="F109">
            <v>150</v>
          </cell>
          <cell r="G109">
            <v>30</v>
          </cell>
          <cell r="H109">
            <v>20</v>
          </cell>
          <cell r="I109">
            <v>43</v>
          </cell>
          <cell r="J109">
            <v>28</v>
          </cell>
          <cell r="K109">
            <v>0</v>
          </cell>
        </row>
        <row r="110">
          <cell r="B110" t="str">
            <v>UK - Norway</v>
          </cell>
          <cell r="C110" t="str">
            <v>N Europe</v>
          </cell>
          <cell r="D110">
            <v>187.86474275278206</v>
          </cell>
          <cell r="E110">
            <v>670.94550983136457</v>
          </cell>
          <cell r="F110">
            <v>149.54</v>
          </cell>
          <cell r="G110">
            <v>37.39</v>
          </cell>
          <cell r="H110">
            <v>20</v>
          </cell>
          <cell r="I110">
            <v>43</v>
          </cell>
          <cell r="J110">
            <v>28</v>
          </cell>
          <cell r="K110">
            <v>0</v>
          </cell>
        </row>
        <row r="111">
          <cell r="B111" t="str">
            <v>UK - Sweden</v>
          </cell>
          <cell r="C111" t="str">
            <v>N Europe</v>
          </cell>
          <cell r="D111">
            <v>187.86474275278206</v>
          </cell>
          <cell r="E111">
            <v>603.85095884822806</v>
          </cell>
          <cell r="F111">
            <v>148.53</v>
          </cell>
          <cell r="G111">
            <v>37.130000000000003</v>
          </cell>
          <cell r="H111">
            <v>20</v>
          </cell>
          <cell r="I111">
            <v>43</v>
          </cell>
          <cell r="J111">
            <v>28</v>
          </cell>
          <cell r="K111">
            <v>0</v>
          </cell>
        </row>
        <row r="112">
          <cell r="B112" t="str">
            <v>UK - E Europe</v>
          </cell>
          <cell r="C112" t="str">
            <v>E Europe</v>
          </cell>
          <cell r="D112">
            <v>242.48818373464619</v>
          </cell>
          <cell r="E112">
            <v>682.44491262886572</v>
          </cell>
          <cell r="F112">
            <v>125</v>
          </cell>
          <cell r="G112">
            <v>30</v>
          </cell>
          <cell r="H112">
            <v>20</v>
          </cell>
          <cell r="I112">
            <v>33</v>
          </cell>
          <cell r="J112">
            <v>28</v>
          </cell>
          <cell r="K112">
            <v>0</v>
          </cell>
        </row>
        <row r="113">
          <cell r="B113" t="str">
            <v>UK - Bulgaria</v>
          </cell>
          <cell r="C113" t="str">
            <v>E Europe</v>
          </cell>
          <cell r="D113">
            <v>201.28365294940937</v>
          </cell>
          <cell r="E113">
            <v>563.59422825834622</v>
          </cell>
          <cell r="F113">
            <v>125</v>
          </cell>
          <cell r="G113">
            <v>30</v>
          </cell>
          <cell r="H113">
            <v>20</v>
          </cell>
          <cell r="I113">
            <v>33</v>
          </cell>
          <cell r="J113">
            <v>28</v>
          </cell>
          <cell r="K113">
            <v>0</v>
          </cell>
        </row>
        <row r="114">
          <cell r="B114" t="str">
            <v>UK - Czech Republic</v>
          </cell>
          <cell r="C114" t="str">
            <v>E Europe</v>
          </cell>
          <cell r="D114">
            <v>174.44583255615478</v>
          </cell>
          <cell r="E114">
            <v>469.6618568819552</v>
          </cell>
          <cell r="F114">
            <v>125</v>
          </cell>
          <cell r="G114">
            <v>30</v>
          </cell>
          <cell r="H114">
            <v>20</v>
          </cell>
          <cell r="I114">
            <v>33</v>
          </cell>
          <cell r="J114">
            <v>28</v>
          </cell>
          <cell r="K114">
            <v>0</v>
          </cell>
        </row>
        <row r="115">
          <cell r="B115" t="str">
            <v>UK - Estonia</v>
          </cell>
          <cell r="C115" t="str">
            <v>E Europe</v>
          </cell>
          <cell r="D115">
            <v>248.24983863760488</v>
          </cell>
          <cell r="E115">
            <v>872.22916278077389</v>
          </cell>
          <cell r="F115">
            <v>125</v>
          </cell>
          <cell r="G115">
            <v>30</v>
          </cell>
          <cell r="H115">
            <v>20</v>
          </cell>
          <cell r="I115">
            <v>33</v>
          </cell>
          <cell r="J115">
            <v>28</v>
          </cell>
          <cell r="K115">
            <v>0</v>
          </cell>
        </row>
        <row r="116">
          <cell r="B116" t="str">
            <v>UK - Hungary</v>
          </cell>
          <cell r="C116" t="str">
            <v>E Europe</v>
          </cell>
          <cell r="D116">
            <v>167.73637745784114</v>
          </cell>
          <cell r="E116">
            <v>469.6618568819552</v>
          </cell>
          <cell r="F116">
            <v>125</v>
          </cell>
          <cell r="G116">
            <v>30</v>
          </cell>
          <cell r="H116">
            <v>20</v>
          </cell>
          <cell r="I116">
            <v>33</v>
          </cell>
          <cell r="J116">
            <v>28</v>
          </cell>
          <cell r="K116">
            <v>0</v>
          </cell>
        </row>
        <row r="117">
          <cell r="B117" t="str">
            <v>UK - Latvia</v>
          </cell>
          <cell r="C117" t="str">
            <v>E Europe</v>
          </cell>
          <cell r="D117">
            <v>241.54038353929124</v>
          </cell>
          <cell r="E117">
            <v>791.71570160101021</v>
          </cell>
          <cell r="F117">
            <v>125</v>
          </cell>
          <cell r="G117">
            <v>30</v>
          </cell>
          <cell r="H117">
            <v>20</v>
          </cell>
          <cell r="I117">
            <v>33</v>
          </cell>
          <cell r="J117">
            <v>28</v>
          </cell>
          <cell r="K117">
            <v>0</v>
          </cell>
        </row>
        <row r="118">
          <cell r="B118" t="str">
            <v>UK - Lithuania</v>
          </cell>
          <cell r="C118" t="str">
            <v>E Europe</v>
          </cell>
          <cell r="D118">
            <v>295.21602432580039</v>
          </cell>
          <cell r="E118">
            <v>791.71570160101021</v>
          </cell>
          <cell r="F118">
            <v>125</v>
          </cell>
          <cell r="G118">
            <v>30</v>
          </cell>
          <cell r="H118">
            <v>20</v>
          </cell>
          <cell r="I118">
            <v>33</v>
          </cell>
          <cell r="J118">
            <v>28</v>
          </cell>
          <cell r="K118">
            <v>0</v>
          </cell>
        </row>
        <row r="119">
          <cell r="B119" t="str">
            <v>UK - Poland</v>
          </cell>
          <cell r="C119" t="str">
            <v>E Europe</v>
          </cell>
          <cell r="D119">
            <v>205</v>
          </cell>
          <cell r="E119">
            <v>415</v>
          </cell>
          <cell r="F119">
            <v>125</v>
          </cell>
          <cell r="G119">
            <v>30</v>
          </cell>
          <cell r="H119">
            <v>20</v>
          </cell>
          <cell r="I119">
            <v>33</v>
          </cell>
          <cell r="J119">
            <v>28</v>
          </cell>
          <cell r="K119">
            <v>0</v>
          </cell>
        </row>
        <row r="120">
          <cell r="B120" t="str">
            <v>UK - Romania</v>
          </cell>
          <cell r="C120" t="str">
            <v>E Europe</v>
          </cell>
          <cell r="D120">
            <v>234.8309284409776</v>
          </cell>
          <cell r="E120">
            <v>590.43204865160078</v>
          </cell>
          <cell r="F120">
            <v>125</v>
          </cell>
          <cell r="G120">
            <v>30</v>
          </cell>
          <cell r="H120">
            <v>20</v>
          </cell>
          <cell r="I120">
            <v>33</v>
          </cell>
          <cell r="J120">
            <v>28</v>
          </cell>
          <cell r="K120">
            <v>0</v>
          </cell>
        </row>
        <row r="121">
          <cell r="B121" t="str">
            <v>UK - Russia</v>
          </cell>
          <cell r="C121" t="str">
            <v>E Europe</v>
          </cell>
          <cell r="D121">
            <v>308.63493452242767</v>
          </cell>
          <cell r="E121">
            <v>899.06698317402845</v>
          </cell>
          <cell r="F121">
            <v>125</v>
          </cell>
          <cell r="G121">
            <v>30</v>
          </cell>
          <cell r="H121">
            <v>20</v>
          </cell>
          <cell r="I121">
            <v>33</v>
          </cell>
          <cell r="J121">
            <v>28</v>
          </cell>
          <cell r="K121">
            <v>0</v>
          </cell>
        </row>
        <row r="122">
          <cell r="B122" t="str">
            <v>UK - Slovakia</v>
          </cell>
          <cell r="C122" t="str">
            <v>E Europe</v>
          </cell>
          <cell r="D122">
            <v>261.66874883423219</v>
          </cell>
          <cell r="E122">
            <v>838.68188728920563</v>
          </cell>
          <cell r="F122">
            <v>125</v>
          </cell>
          <cell r="G122">
            <v>30</v>
          </cell>
          <cell r="H122">
            <v>20</v>
          </cell>
          <cell r="I122">
            <v>33</v>
          </cell>
          <cell r="J122">
            <v>28</v>
          </cell>
          <cell r="K122">
            <v>0</v>
          </cell>
        </row>
        <row r="123">
          <cell r="B123" t="str">
            <v>UK - Ukraine</v>
          </cell>
          <cell r="C123" t="str">
            <v>E Europe</v>
          </cell>
          <cell r="D123">
            <v>328.76329981736865</v>
          </cell>
          <cell r="E123">
            <v>805.13461179763749</v>
          </cell>
          <cell r="F123">
            <v>125</v>
          </cell>
          <cell r="G123">
            <v>30</v>
          </cell>
          <cell r="H123">
            <v>20</v>
          </cell>
          <cell r="I123">
            <v>33</v>
          </cell>
          <cell r="J123">
            <v>28</v>
          </cell>
          <cell r="K123">
            <v>0</v>
          </cell>
        </row>
        <row r="124">
          <cell r="B124" t="str">
            <v>UK - W Europe</v>
          </cell>
          <cell r="C124" t="str">
            <v>W Europe</v>
          </cell>
          <cell r="D124">
            <v>173.9090761482897</v>
          </cell>
          <cell r="E124">
            <v>479.50239102614853</v>
          </cell>
          <cell r="F124">
            <v>133.73866666666666</v>
          </cell>
          <cell r="G124">
            <v>29.21466666666667</v>
          </cell>
          <cell r="H124">
            <v>20</v>
          </cell>
          <cell r="I124">
            <v>43</v>
          </cell>
          <cell r="J124">
            <v>28</v>
          </cell>
          <cell r="K124">
            <v>0</v>
          </cell>
        </row>
        <row r="125">
          <cell r="B125" t="str">
            <v>UK - Austria</v>
          </cell>
          <cell r="C125" t="str">
            <v>W Europe</v>
          </cell>
          <cell r="D125">
            <v>174.44583255615478</v>
          </cell>
          <cell r="E125">
            <v>516.62804257015068</v>
          </cell>
          <cell r="F125">
            <v>125</v>
          </cell>
          <cell r="G125">
            <v>25</v>
          </cell>
          <cell r="H125">
            <v>20</v>
          </cell>
          <cell r="I125">
            <v>43</v>
          </cell>
          <cell r="J125">
            <v>28</v>
          </cell>
          <cell r="K125">
            <v>0</v>
          </cell>
        </row>
        <row r="126">
          <cell r="B126" t="str">
            <v xml:space="preserve">UK - Belgium </v>
          </cell>
          <cell r="C126" t="str">
            <v>W Europe</v>
          </cell>
          <cell r="D126">
            <v>120.77019176964562</v>
          </cell>
          <cell r="E126">
            <v>402.56730589881874</v>
          </cell>
          <cell r="F126">
            <v>150</v>
          </cell>
          <cell r="G126">
            <v>30</v>
          </cell>
          <cell r="H126">
            <v>20</v>
          </cell>
          <cell r="I126">
            <v>43</v>
          </cell>
          <cell r="J126">
            <v>28</v>
          </cell>
          <cell r="K126">
            <v>0</v>
          </cell>
        </row>
        <row r="127">
          <cell r="B127" t="str">
            <v>UK - Croatia</v>
          </cell>
          <cell r="C127" t="str">
            <v>W Europe</v>
          </cell>
          <cell r="D127">
            <v>268.37820393254583</v>
          </cell>
          <cell r="E127">
            <v>744.74951591281467</v>
          </cell>
          <cell r="F127">
            <v>125</v>
          </cell>
          <cell r="G127">
            <v>30</v>
          </cell>
          <cell r="H127">
            <v>20</v>
          </cell>
          <cell r="I127">
            <v>43</v>
          </cell>
          <cell r="J127">
            <v>28</v>
          </cell>
          <cell r="K127">
            <v>0</v>
          </cell>
        </row>
        <row r="128">
          <cell r="B128" t="str">
            <v>UK - France (Paris &amp; "petite couronne")</v>
          </cell>
          <cell r="C128" t="str">
            <v>W Europe</v>
          </cell>
          <cell r="D128">
            <v>150.29179420222565</v>
          </cell>
          <cell r="E128">
            <v>322.05384471905495</v>
          </cell>
          <cell r="F128">
            <v>160</v>
          </cell>
          <cell r="G128">
            <v>30</v>
          </cell>
          <cell r="H128">
            <v>20</v>
          </cell>
          <cell r="I128">
            <v>43</v>
          </cell>
          <cell r="J128">
            <v>28</v>
          </cell>
          <cell r="K128">
            <v>0</v>
          </cell>
        </row>
        <row r="129">
          <cell r="B129" t="str">
            <v>UK - France (Province)</v>
          </cell>
          <cell r="C129" t="str">
            <v>W Europe</v>
          </cell>
          <cell r="D129">
            <v>150.29179420222565</v>
          </cell>
          <cell r="E129">
            <v>322.05384471905495</v>
          </cell>
          <cell r="F129">
            <v>100</v>
          </cell>
          <cell r="G129">
            <v>25</v>
          </cell>
          <cell r="H129">
            <v>20</v>
          </cell>
          <cell r="I129">
            <v>43</v>
          </cell>
          <cell r="J129">
            <v>28</v>
          </cell>
          <cell r="K129">
            <v>0</v>
          </cell>
        </row>
        <row r="130">
          <cell r="B130" t="str">
            <v>UK - Germany</v>
          </cell>
          <cell r="C130" t="str">
            <v>W Europe</v>
          </cell>
          <cell r="D130">
            <v>167.73637745784114</v>
          </cell>
          <cell r="E130">
            <v>670.94550983136457</v>
          </cell>
          <cell r="F130">
            <v>150</v>
          </cell>
          <cell r="G130">
            <v>30</v>
          </cell>
          <cell r="H130">
            <v>20</v>
          </cell>
          <cell r="I130">
            <v>43</v>
          </cell>
          <cell r="J130">
            <v>28</v>
          </cell>
          <cell r="K130">
            <v>0</v>
          </cell>
        </row>
        <row r="131">
          <cell r="B131" t="str">
            <v>UK - Iceland</v>
          </cell>
          <cell r="C131" t="str">
            <v>W Europe</v>
          </cell>
          <cell r="D131">
            <v>348.89166511230957</v>
          </cell>
          <cell r="E131">
            <v>939.3237137639104</v>
          </cell>
          <cell r="F131">
            <v>125</v>
          </cell>
          <cell r="G131">
            <v>30</v>
          </cell>
          <cell r="H131">
            <v>20</v>
          </cell>
          <cell r="I131">
            <v>43</v>
          </cell>
          <cell r="J131">
            <v>28</v>
          </cell>
          <cell r="K131">
            <v>0</v>
          </cell>
        </row>
        <row r="132">
          <cell r="B132" t="str">
            <v>UK - Ireland</v>
          </cell>
          <cell r="C132" t="str">
            <v>W Europe</v>
          </cell>
          <cell r="D132">
            <v>114.06073667133197</v>
          </cell>
          <cell r="E132">
            <v>369.02003040725049</v>
          </cell>
          <cell r="F132">
            <v>130</v>
          </cell>
          <cell r="G132">
            <v>37</v>
          </cell>
          <cell r="H132">
            <v>20</v>
          </cell>
          <cell r="I132">
            <v>43</v>
          </cell>
          <cell r="J132">
            <v>28</v>
          </cell>
          <cell r="K132">
            <v>0</v>
          </cell>
        </row>
        <row r="133">
          <cell r="B133" t="str">
            <v>UK - Italy</v>
          </cell>
          <cell r="C133" t="str">
            <v>W Europe</v>
          </cell>
          <cell r="D133">
            <v>167.73637745784114</v>
          </cell>
          <cell r="E133">
            <v>442.82403648870059</v>
          </cell>
          <cell r="F133">
            <v>145</v>
          </cell>
          <cell r="G133">
            <v>30</v>
          </cell>
          <cell r="H133">
            <v>20</v>
          </cell>
          <cell r="I133">
            <v>43</v>
          </cell>
          <cell r="J133">
            <v>28</v>
          </cell>
          <cell r="K133">
            <v>0</v>
          </cell>
        </row>
        <row r="134">
          <cell r="B134" t="str">
            <v>UK - Malta</v>
          </cell>
          <cell r="C134" t="str">
            <v>W Europe</v>
          </cell>
          <cell r="D134">
            <v>161.02692235952748</v>
          </cell>
          <cell r="E134">
            <v>335.47275491568229</v>
          </cell>
          <cell r="F134">
            <v>125</v>
          </cell>
          <cell r="G134">
            <v>30</v>
          </cell>
          <cell r="H134">
            <v>20</v>
          </cell>
          <cell r="I134">
            <v>43</v>
          </cell>
          <cell r="J134">
            <v>28</v>
          </cell>
          <cell r="K134">
            <v>0</v>
          </cell>
        </row>
        <row r="135">
          <cell r="B135" t="str">
            <v>UK - Netherlands</v>
          </cell>
          <cell r="C135" t="str">
            <v>W Europe</v>
          </cell>
          <cell r="D135">
            <v>107.35128157301833</v>
          </cell>
          <cell r="E135">
            <v>281.79711412917311</v>
          </cell>
          <cell r="F135">
            <v>140</v>
          </cell>
          <cell r="G135">
            <v>30</v>
          </cell>
          <cell r="H135">
            <v>20</v>
          </cell>
          <cell r="I135">
            <v>43</v>
          </cell>
          <cell r="J135">
            <v>28</v>
          </cell>
          <cell r="K135">
            <v>0</v>
          </cell>
        </row>
        <row r="136">
          <cell r="B136" t="str">
            <v>UK - Portugal</v>
          </cell>
          <cell r="C136" t="str">
            <v>W Europe</v>
          </cell>
          <cell r="D136">
            <v>140.89855706458656</v>
          </cell>
          <cell r="E136">
            <v>402.56730589881874</v>
          </cell>
          <cell r="F136">
            <v>125</v>
          </cell>
          <cell r="G136">
            <v>25</v>
          </cell>
          <cell r="H136">
            <v>20</v>
          </cell>
          <cell r="I136">
            <v>43</v>
          </cell>
          <cell r="J136">
            <v>28</v>
          </cell>
          <cell r="K136">
            <v>0</v>
          </cell>
        </row>
        <row r="137">
          <cell r="B137" t="str">
            <v>UK - Slovenia</v>
          </cell>
          <cell r="C137" t="str">
            <v>W Europe</v>
          </cell>
          <cell r="D137">
            <v>268.37820393254583</v>
          </cell>
          <cell r="E137">
            <v>704.49278532293272</v>
          </cell>
          <cell r="F137">
            <v>125</v>
          </cell>
          <cell r="G137">
            <v>30</v>
          </cell>
          <cell r="H137">
            <v>20</v>
          </cell>
          <cell r="I137">
            <v>43</v>
          </cell>
          <cell r="J137">
            <v>28</v>
          </cell>
          <cell r="K137">
            <v>0</v>
          </cell>
        </row>
        <row r="138">
          <cell r="B138" t="str">
            <v>UK - Spain</v>
          </cell>
          <cell r="C138" t="str">
            <v>W Europe</v>
          </cell>
          <cell r="D138">
            <v>134.18910196627291</v>
          </cell>
          <cell r="E138">
            <v>335.47275491568229</v>
          </cell>
          <cell r="F138">
            <v>125</v>
          </cell>
          <cell r="G138">
            <v>25</v>
          </cell>
          <cell r="H138">
            <v>20</v>
          </cell>
          <cell r="I138">
            <v>43</v>
          </cell>
          <cell r="J138">
            <v>28</v>
          </cell>
          <cell r="K138">
            <v>0</v>
          </cell>
        </row>
        <row r="139">
          <cell r="B139" t="str">
            <v>UK - Switzerland</v>
          </cell>
          <cell r="C139" t="str">
            <v>W Europe</v>
          </cell>
          <cell r="D139">
            <v>134.18910196627291</v>
          </cell>
          <cell r="E139">
            <v>402.56730589881874</v>
          </cell>
          <cell r="F139">
            <v>156.08000000000001</v>
          </cell>
          <cell r="G139">
            <v>31.22</v>
          </cell>
          <cell r="H139">
            <v>20</v>
          </cell>
          <cell r="I139">
            <v>43</v>
          </cell>
          <cell r="J139">
            <v>28</v>
          </cell>
          <cell r="K139">
            <v>0</v>
          </cell>
        </row>
        <row r="140">
          <cell r="B140" t="str">
            <v>UK - S Europe</v>
          </cell>
          <cell r="C140" t="str">
            <v>S Europe</v>
          </cell>
          <cell r="D140">
            <v>301.92547942411403</v>
          </cell>
          <cell r="E140">
            <v>735.3562787751755</v>
          </cell>
          <cell r="F140">
            <v>125</v>
          </cell>
          <cell r="G140">
            <v>30</v>
          </cell>
          <cell r="H140">
            <v>20</v>
          </cell>
          <cell r="I140">
            <v>36</v>
          </cell>
          <cell r="J140">
            <v>28</v>
          </cell>
          <cell r="K140">
            <v>0</v>
          </cell>
        </row>
        <row r="141">
          <cell r="B141" t="str">
            <v>UK - Cyprus</v>
          </cell>
          <cell r="C141" t="str">
            <v>S Europe</v>
          </cell>
          <cell r="D141">
            <v>322.05384471905495</v>
          </cell>
          <cell r="E141">
            <v>697.78333022461914</v>
          </cell>
          <cell r="F141">
            <v>125</v>
          </cell>
          <cell r="G141">
            <v>30</v>
          </cell>
          <cell r="H141">
            <v>20</v>
          </cell>
          <cell r="I141">
            <v>36</v>
          </cell>
          <cell r="J141">
            <v>28</v>
          </cell>
          <cell r="K141">
            <v>0</v>
          </cell>
        </row>
        <row r="142">
          <cell r="B142" t="str">
            <v>UK - Greece</v>
          </cell>
          <cell r="C142" t="str">
            <v>S Europe</v>
          </cell>
          <cell r="D142">
            <v>254.95929373591852</v>
          </cell>
          <cell r="E142">
            <v>644.1076894381099</v>
          </cell>
          <cell r="F142">
            <v>125</v>
          </cell>
          <cell r="G142">
            <v>30</v>
          </cell>
          <cell r="H142">
            <v>20</v>
          </cell>
          <cell r="I142">
            <v>36</v>
          </cell>
          <cell r="J142">
            <v>28</v>
          </cell>
          <cell r="K142">
            <v>0</v>
          </cell>
        </row>
        <row r="143">
          <cell r="B143" t="str">
            <v>UK - Macedonia</v>
          </cell>
          <cell r="C143" t="str">
            <v>S Europe</v>
          </cell>
          <cell r="D143">
            <v>308.63493452242767</v>
          </cell>
          <cell r="E143">
            <v>603.85095884822806</v>
          </cell>
          <cell r="F143">
            <v>125</v>
          </cell>
          <cell r="G143">
            <v>30</v>
          </cell>
          <cell r="H143">
            <v>20</v>
          </cell>
          <cell r="I143">
            <v>36</v>
          </cell>
          <cell r="J143">
            <v>28</v>
          </cell>
          <cell r="K143">
            <v>0</v>
          </cell>
        </row>
        <row r="144">
          <cell r="B144" t="str">
            <v>UK - Serbia &amp; Montenegro</v>
          </cell>
          <cell r="C144" t="str">
            <v>S Europe</v>
          </cell>
          <cell r="D144">
            <v>254.95929373591852</v>
          </cell>
          <cell r="E144">
            <v>791.71570160101021</v>
          </cell>
          <cell r="F144">
            <v>125</v>
          </cell>
          <cell r="G144">
            <v>30</v>
          </cell>
          <cell r="H144">
            <v>20</v>
          </cell>
          <cell r="I144">
            <v>36</v>
          </cell>
          <cell r="J144">
            <v>28</v>
          </cell>
          <cell r="K144">
            <v>0</v>
          </cell>
        </row>
        <row r="145">
          <cell r="B145" t="str">
            <v>UK - Turkey</v>
          </cell>
          <cell r="C145" t="str">
            <v>S Europe</v>
          </cell>
          <cell r="D145">
            <v>369.02003040725049</v>
          </cell>
          <cell r="E145">
            <v>939.3237137639104</v>
          </cell>
          <cell r="F145">
            <v>125</v>
          </cell>
          <cell r="G145">
            <v>30</v>
          </cell>
          <cell r="H145">
            <v>20</v>
          </cell>
          <cell r="I145">
            <v>36</v>
          </cell>
          <cell r="J145">
            <v>28</v>
          </cell>
          <cell r="K145">
            <v>0</v>
          </cell>
        </row>
        <row r="146">
          <cell r="B146" t="str">
            <v>UK - APAC</v>
          </cell>
          <cell r="C146" t="str">
            <v>APAC</v>
          </cell>
          <cell r="D146">
            <v>868.58688715597509</v>
          </cell>
          <cell r="E146">
            <v>3163.6997775719788</v>
          </cell>
          <cell r="F146">
            <v>123.52142857142857</v>
          </cell>
          <cell r="G146">
            <v>28.368571428571432</v>
          </cell>
          <cell r="H146">
            <v>20</v>
          </cell>
          <cell r="I146">
            <v>33</v>
          </cell>
          <cell r="J146">
            <v>28</v>
          </cell>
          <cell r="K146">
            <v>0</v>
          </cell>
        </row>
        <row r="147">
          <cell r="B147" t="str">
            <v>UK - Australia</v>
          </cell>
          <cell r="C147" t="str">
            <v>APAC</v>
          </cell>
          <cell r="D147">
            <v>1341.8910196627291</v>
          </cell>
          <cell r="E147">
            <v>6038.5095884822813</v>
          </cell>
          <cell r="F147">
            <v>123.27</v>
          </cell>
          <cell r="G147">
            <v>30.82</v>
          </cell>
          <cell r="H147">
            <v>20</v>
          </cell>
          <cell r="I147">
            <v>33</v>
          </cell>
          <cell r="J147">
            <v>28</v>
          </cell>
          <cell r="K147">
            <v>0</v>
          </cell>
        </row>
        <row r="148">
          <cell r="B148" t="str">
            <v>UK - China (Guangzhou)</v>
          </cell>
          <cell r="C148" t="str">
            <v>APAC</v>
          </cell>
          <cell r="D148">
            <v>868.20348972178567</v>
          </cell>
          <cell r="E148">
            <v>3162.8371333450523</v>
          </cell>
          <cell r="F148">
            <v>119.86</v>
          </cell>
          <cell r="G148">
            <v>14.38</v>
          </cell>
          <cell r="H148">
            <v>20</v>
          </cell>
          <cell r="I148">
            <v>33</v>
          </cell>
          <cell r="J148">
            <v>28</v>
          </cell>
          <cell r="K148">
            <v>0</v>
          </cell>
        </row>
        <row r="149">
          <cell r="B149" t="str">
            <v>UK - China (Hong Kong)</v>
          </cell>
          <cell r="C149" t="str">
            <v>APAC</v>
          </cell>
          <cell r="D149">
            <v>724.6211506178737</v>
          </cell>
          <cell r="E149">
            <v>3623.1057530893686</v>
          </cell>
          <cell r="F149">
            <v>141.32</v>
          </cell>
          <cell r="G149">
            <v>17.670000000000002</v>
          </cell>
          <cell r="H149">
            <v>20</v>
          </cell>
          <cell r="I149">
            <v>33</v>
          </cell>
          <cell r="J149">
            <v>28</v>
          </cell>
          <cell r="K149">
            <v>0</v>
          </cell>
        </row>
        <row r="150">
          <cell r="B150" t="str">
            <v>UK - India (Bangalore)</v>
          </cell>
          <cell r="C150" t="str">
            <v>APAC</v>
          </cell>
          <cell r="D150">
            <v>704.49278532293272</v>
          </cell>
          <cell r="E150">
            <v>2012.8365294940936</v>
          </cell>
          <cell r="F150">
            <v>130.51</v>
          </cell>
          <cell r="G150">
            <v>43.5</v>
          </cell>
          <cell r="H150">
            <v>20</v>
          </cell>
          <cell r="I150">
            <v>33</v>
          </cell>
          <cell r="J150">
            <v>28</v>
          </cell>
          <cell r="K150">
            <v>0</v>
          </cell>
        </row>
        <row r="151">
          <cell r="B151" t="str">
            <v>UK - India (Chennai)</v>
          </cell>
          <cell r="C151" t="str">
            <v>APAC</v>
          </cell>
          <cell r="D151">
            <v>670.94550983136457</v>
          </cell>
          <cell r="E151">
            <v>1945.7419785109571</v>
          </cell>
          <cell r="F151">
            <v>130.51</v>
          </cell>
          <cell r="G151">
            <v>43.5</v>
          </cell>
          <cell r="H151">
            <v>20</v>
          </cell>
          <cell r="I151">
            <v>33</v>
          </cell>
          <cell r="J151">
            <v>28</v>
          </cell>
          <cell r="K151">
            <v>0</v>
          </cell>
        </row>
        <row r="152">
          <cell r="B152" t="str">
            <v>UK - India (Kolkata)</v>
          </cell>
          <cell r="C152" t="str">
            <v>APAC</v>
          </cell>
          <cell r="D152">
            <v>738.04006081450098</v>
          </cell>
          <cell r="E152">
            <v>2348.309284409776</v>
          </cell>
          <cell r="F152">
            <v>130.51</v>
          </cell>
          <cell r="G152">
            <v>43.5</v>
          </cell>
          <cell r="H152">
            <v>20</v>
          </cell>
          <cell r="I152">
            <v>33</v>
          </cell>
          <cell r="J152">
            <v>28</v>
          </cell>
          <cell r="K152">
            <v>0</v>
          </cell>
        </row>
        <row r="153">
          <cell r="B153" t="str">
            <v>UK - India (Mumbai)</v>
          </cell>
          <cell r="C153" t="str">
            <v>APAC</v>
          </cell>
          <cell r="D153">
            <v>536.75640786509166</v>
          </cell>
          <cell r="E153">
            <v>1945.7419785109571</v>
          </cell>
          <cell r="F153">
            <v>130.51</v>
          </cell>
          <cell r="G153">
            <v>43.5</v>
          </cell>
          <cell r="H153">
            <v>20</v>
          </cell>
          <cell r="I153">
            <v>33</v>
          </cell>
          <cell r="J153">
            <v>28</v>
          </cell>
          <cell r="K153">
            <v>0</v>
          </cell>
        </row>
        <row r="154">
          <cell r="B154" t="str">
            <v>UK - Japan</v>
          </cell>
          <cell r="C154" t="str">
            <v>APAC</v>
          </cell>
          <cell r="D154">
            <v>952.74262396053768</v>
          </cell>
          <cell r="E154">
            <v>2952.1602432580039</v>
          </cell>
          <cell r="F154">
            <v>202.14</v>
          </cell>
          <cell r="G154">
            <v>32.090000000000003</v>
          </cell>
          <cell r="H154">
            <v>20</v>
          </cell>
          <cell r="I154">
            <v>33</v>
          </cell>
          <cell r="J154">
            <v>28</v>
          </cell>
          <cell r="K154">
            <v>0</v>
          </cell>
        </row>
        <row r="155">
          <cell r="B155" t="str">
            <v>UK - Malaysia</v>
          </cell>
          <cell r="C155" t="str">
            <v>APAC</v>
          </cell>
          <cell r="D155">
            <v>972.87098925547855</v>
          </cell>
          <cell r="E155">
            <v>4025.6730589881872</v>
          </cell>
          <cell r="F155">
            <v>60.77</v>
          </cell>
          <cell r="G155">
            <v>8.5299999999999994</v>
          </cell>
          <cell r="H155">
            <v>20</v>
          </cell>
          <cell r="I155">
            <v>33</v>
          </cell>
          <cell r="J155">
            <v>28</v>
          </cell>
          <cell r="K155">
            <v>0</v>
          </cell>
        </row>
        <row r="156">
          <cell r="B156" t="str">
            <v>UK - Philippines</v>
          </cell>
          <cell r="C156" t="str">
            <v>APAC</v>
          </cell>
          <cell r="D156">
            <v>992.99935455041953</v>
          </cell>
          <cell r="E156">
            <v>4025.6730589881872</v>
          </cell>
          <cell r="F156">
            <v>125</v>
          </cell>
          <cell r="G156">
            <v>30</v>
          </cell>
          <cell r="H156">
            <v>20</v>
          </cell>
          <cell r="I156">
            <v>33</v>
          </cell>
          <cell r="J156">
            <v>28</v>
          </cell>
          <cell r="K156">
            <v>0</v>
          </cell>
        </row>
        <row r="157">
          <cell r="B157" t="str">
            <v>UK - Singapore</v>
          </cell>
          <cell r="C157" t="str">
            <v>APAC</v>
          </cell>
          <cell r="D157">
            <v>878.93861787908759</v>
          </cell>
          <cell r="E157">
            <v>3757.2948550556416</v>
          </cell>
          <cell r="F157">
            <v>92.32</v>
          </cell>
          <cell r="G157">
            <v>19.440000000000001</v>
          </cell>
          <cell r="H157">
            <v>20</v>
          </cell>
          <cell r="I157">
            <v>33</v>
          </cell>
          <cell r="J157">
            <v>28</v>
          </cell>
          <cell r="K157">
            <v>0</v>
          </cell>
        </row>
        <row r="158">
          <cell r="B158" t="str">
            <v>UK - South Korea</v>
          </cell>
          <cell r="C158" t="str">
            <v>APAC</v>
          </cell>
          <cell r="D158">
            <v>939.3237137639104</v>
          </cell>
          <cell r="E158">
            <v>2750.8765903085946</v>
          </cell>
          <cell r="F158">
            <v>125</v>
          </cell>
          <cell r="G158">
            <v>30</v>
          </cell>
          <cell r="H158">
            <v>20</v>
          </cell>
          <cell r="I158">
            <v>33</v>
          </cell>
          <cell r="J158">
            <v>28</v>
          </cell>
          <cell r="K158">
            <v>0</v>
          </cell>
        </row>
        <row r="159">
          <cell r="B159" t="str">
            <v>UK - Taiwan</v>
          </cell>
          <cell r="C159" t="str">
            <v>APAC</v>
          </cell>
          <cell r="D159">
            <v>905.77643827234215</v>
          </cell>
          <cell r="E159">
            <v>3086.3493452242769</v>
          </cell>
          <cell r="F159">
            <v>92.58</v>
          </cell>
          <cell r="G159">
            <v>10.23</v>
          </cell>
          <cell r="H159">
            <v>20</v>
          </cell>
          <cell r="I159">
            <v>33</v>
          </cell>
          <cell r="J159">
            <v>28</v>
          </cell>
          <cell r="K159">
            <v>0</v>
          </cell>
        </row>
        <row r="160">
          <cell r="B160" t="str">
            <v>UK - Thailand</v>
          </cell>
          <cell r="C160" t="str">
            <v>APAC</v>
          </cell>
          <cell r="D160">
            <v>932.61425866559671</v>
          </cell>
          <cell r="E160">
            <v>2616.6874883423216</v>
          </cell>
          <cell r="F160">
            <v>125</v>
          </cell>
          <cell r="G160">
            <v>30</v>
          </cell>
          <cell r="H160">
            <v>20</v>
          </cell>
          <cell r="I160">
            <v>33</v>
          </cell>
          <cell r="J160">
            <v>28</v>
          </cell>
          <cell r="K160">
            <v>0</v>
          </cell>
        </row>
        <row r="161">
          <cell r="B161" t="str">
            <v>UK - NA</v>
          </cell>
          <cell r="C161" t="str">
            <v>NA</v>
          </cell>
          <cell r="D161">
            <v>514.39155753737953</v>
          </cell>
          <cell r="E161">
            <v>3429.2770502491962</v>
          </cell>
          <cell r="F161">
            <v>170.99555555555557</v>
          </cell>
          <cell r="G161">
            <v>29.11888888888889</v>
          </cell>
          <cell r="H161">
            <v>20</v>
          </cell>
          <cell r="I161">
            <v>33.555555555555557</v>
          </cell>
          <cell r="J161">
            <v>28</v>
          </cell>
          <cell r="K161">
            <v>0</v>
          </cell>
        </row>
        <row r="162">
          <cell r="B162" t="str">
            <v>UK - Canada</v>
          </cell>
          <cell r="C162" t="str">
            <v>NA</v>
          </cell>
          <cell r="D162">
            <v>577.0131384549735</v>
          </cell>
          <cell r="E162">
            <v>3086.3493452242769</v>
          </cell>
          <cell r="F162">
            <v>158.62</v>
          </cell>
          <cell r="G162">
            <v>30.82</v>
          </cell>
          <cell r="H162">
            <v>20</v>
          </cell>
          <cell r="I162">
            <v>34</v>
          </cell>
          <cell r="J162">
            <v>28</v>
          </cell>
          <cell r="K162">
            <v>0</v>
          </cell>
        </row>
        <row r="163">
          <cell r="B163" t="str">
            <v>UK - Mexico</v>
          </cell>
          <cell r="C163" t="str">
            <v>NA</v>
          </cell>
          <cell r="D163">
            <v>744.74951591281467</v>
          </cell>
          <cell r="E163">
            <v>2885.0656922748676</v>
          </cell>
          <cell r="F163">
            <v>125</v>
          </cell>
          <cell r="G163">
            <v>30</v>
          </cell>
          <cell r="H163">
            <v>20</v>
          </cell>
          <cell r="I163">
            <v>30</v>
          </cell>
          <cell r="J163">
            <v>28</v>
          </cell>
          <cell r="K163">
            <v>0</v>
          </cell>
        </row>
        <row r="164">
          <cell r="B164" t="str">
            <v>UK - USA (Chicago)</v>
          </cell>
          <cell r="C164" t="str">
            <v>NA</v>
          </cell>
          <cell r="D164">
            <v>436.11458139038695</v>
          </cell>
          <cell r="E164">
            <v>2952.1602432580039</v>
          </cell>
          <cell r="F164">
            <v>196.38</v>
          </cell>
          <cell r="G164">
            <v>27.56</v>
          </cell>
          <cell r="H164">
            <v>20</v>
          </cell>
          <cell r="I164">
            <v>34</v>
          </cell>
          <cell r="J164">
            <v>28</v>
          </cell>
          <cell r="K164">
            <v>0</v>
          </cell>
        </row>
        <row r="165">
          <cell r="B165" t="str">
            <v>UK - USA (Dallas)</v>
          </cell>
          <cell r="C165" t="str">
            <v>NA</v>
          </cell>
          <cell r="D165">
            <v>489.79022217689612</v>
          </cell>
          <cell r="E165">
            <v>4696.6185688195519</v>
          </cell>
          <cell r="F165">
            <v>155.03</v>
          </cell>
          <cell r="G165">
            <v>27.56</v>
          </cell>
          <cell r="H165">
            <v>20</v>
          </cell>
          <cell r="I165">
            <v>34</v>
          </cell>
          <cell r="J165">
            <v>28</v>
          </cell>
          <cell r="K165">
            <v>0</v>
          </cell>
        </row>
        <row r="166">
          <cell r="B166" t="str">
            <v>UK - USA (Houston)</v>
          </cell>
          <cell r="C166" t="str">
            <v>NA</v>
          </cell>
          <cell r="D166">
            <v>489.79022217689612</v>
          </cell>
          <cell r="E166">
            <v>4495.3349158701421</v>
          </cell>
          <cell r="F166">
            <v>155.03</v>
          </cell>
          <cell r="G166">
            <v>27.56</v>
          </cell>
          <cell r="H166">
            <v>20</v>
          </cell>
          <cell r="I166">
            <v>34</v>
          </cell>
          <cell r="J166">
            <v>28</v>
          </cell>
          <cell r="K166">
            <v>0</v>
          </cell>
        </row>
        <row r="167">
          <cell r="B167" t="str">
            <v>UK - USA (LA)</v>
          </cell>
          <cell r="C167" t="str">
            <v>NA</v>
          </cell>
          <cell r="D167">
            <v>496.49967727520976</v>
          </cell>
          <cell r="E167">
            <v>2952.1602432580039</v>
          </cell>
          <cell r="F167">
            <v>177</v>
          </cell>
          <cell r="G167">
            <v>29</v>
          </cell>
          <cell r="H167">
            <v>20</v>
          </cell>
          <cell r="I167">
            <v>34</v>
          </cell>
          <cell r="J167">
            <v>28</v>
          </cell>
          <cell r="K167">
            <v>0</v>
          </cell>
        </row>
        <row r="168">
          <cell r="B168" t="str">
            <v>UK - USA (Miami)</v>
          </cell>
          <cell r="C168" t="str">
            <v>NA</v>
          </cell>
          <cell r="D168">
            <v>523.33749766846438</v>
          </cell>
          <cell r="E168">
            <v>4830.8076707858245</v>
          </cell>
          <cell r="F168">
            <v>155.03</v>
          </cell>
          <cell r="G168">
            <v>27.56</v>
          </cell>
          <cell r="H168">
            <v>20</v>
          </cell>
          <cell r="I168">
            <v>34</v>
          </cell>
          <cell r="J168">
            <v>28</v>
          </cell>
          <cell r="K168">
            <v>0</v>
          </cell>
        </row>
        <row r="169">
          <cell r="B169" t="str">
            <v>UK - USA (NY)</v>
          </cell>
          <cell r="C169" t="str">
            <v>NA</v>
          </cell>
          <cell r="D169">
            <v>402.56730589881874</v>
          </cell>
          <cell r="E169">
            <v>1878.6474275278208</v>
          </cell>
          <cell r="F169">
            <v>220.49</v>
          </cell>
          <cell r="G169">
            <v>34.450000000000003</v>
          </cell>
          <cell r="H169">
            <v>20</v>
          </cell>
          <cell r="I169">
            <v>34</v>
          </cell>
          <cell r="J169">
            <v>28</v>
          </cell>
          <cell r="K169">
            <v>0</v>
          </cell>
        </row>
        <row r="170">
          <cell r="B170" t="str">
            <v>UK - USA (San Francisco)</v>
          </cell>
          <cell r="C170" t="str">
            <v>NA</v>
          </cell>
          <cell r="D170">
            <v>469.6618568819552</v>
          </cell>
          <cell r="E170">
            <v>3086.3493452242769</v>
          </cell>
          <cell r="F170">
            <v>196.38</v>
          </cell>
          <cell r="G170">
            <v>27.56</v>
          </cell>
          <cell r="H170">
            <v>20</v>
          </cell>
          <cell r="I170">
            <v>34</v>
          </cell>
          <cell r="J170">
            <v>28</v>
          </cell>
          <cell r="K170">
            <v>0</v>
          </cell>
        </row>
        <row r="171">
          <cell r="B171" t="str">
            <v>UK - LATAM</v>
          </cell>
          <cell r="C171" t="str">
            <v>LATAM</v>
          </cell>
          <cell r="D171">
            <v>1149.5980365450603</v>
          </cell>
          <cell r="E171">
            <v>6001.4063017886065</v>
          </cell>
          <cell r="F171">
            <v>125</v>
          </cell>
          <cell r="G171">
            <v>30</v>
          </cell>
          <cell r="H171">
            <v>20</v>
          </cell>
          <cell r="I171">
            <v>30</v>
          </cell>
          <cell r="J171">
            <v>28</v>
          </cell>
          <cell r="K171">
            <v>0</v>
          </cell>
        </row>
        <row r="172">
          <cell r="B172" t="str">
            <v>UK - Argentina</v>
          </cell>
          <cell r="C172" t="str">
            <v>LATAM</v>
          </cell>
          <cell r="D172">
            <v>1744.4583255615478</v>
          </cell>
          <cell r="E172">
            <v>4428.2403648870059</v>
          </cell>
          <cell r="F172">
            <v>125</v>
          </cell>
          <cell r="G172">
            <v>30</v>
          </cell>
          <cell r="H172">
            <v>20</v>
          </cell>
          <cell r="I172">
            <v>30</v>
          </cell>
          <cell r="J172">
            <v>28</v>
          </cell>
          <cell r="K172">
            <v>0</v>
          </cell>
        </row>
        <row r="173">
          <cell r="B173" t="str">
            <v>UK - Bolivia</v>
          </cell>
          <cell r="C173" t="str">
            <v>LATAM</v>
          </cell>
          <cell r="D173">
            <v>1129.8722385560179</v>
          </cell>
          <cell r="E173">
            <v>5851.9867367491615</v>
          </cell>
          <cell r="F173">
            <v>125</v>
          </cell>
          <cell r="G173">
            <v>30</v>
          </cell>
          <cell r="H173">
            <v>20</v>
          </cell>
          <cell r="I173">
            <v>30</v>
          </cell>
          <cell r="J173">
            <v>28</v>
          </cell>
          <cell r="K173">
            <v>0</v>
          </cell>
        </row>
        <row r="174">
          <cell r="B174" t="str">
            <v>UK - Brazil (Brasilia)</v>
          </cell>
          <cell r="C174" t="str">
            <v>LATAM</v>
          </cell>
          <cell r="D174">
            <v>939.3237137639104</v>
          </cell>
          <cell r="E174">
            <v>3690.2003040725049</v>
          </cell>
          <cell r="F174">
            <v>125</v>
          </cell>
          <cell r="G174">
            <v>30</v>
          </cell>
          <cell r="H174">
            <v>20</v>
          </cell>
          <cell r="I174">
            <v>30</v>
          </cell>
          <cell r="J174">
            <v>28</v>
          </cell>
          <cell r="K174">
            <v>0</v>
          </cell>
        </row>
        <row r="175">
          <cell r="B175" t="str">
            <v>UK - Brazil (Sao Paulo)</v>
          </cell>
          <cell r="C175" t="str">
            <v>LATAM</v>
          </cell>
          <cell r="D175">
            <v>872.22916278077389</v>
          </cell>
          <cell r="E175">
            <v>2683.7820393254583</v>
          </cell>
          <cell r="F175">
            <v>125</v>
          </cell>
          <cell r="G175">
            <v>30</v>
          </cell>
          <cell r="H175">
            <v>20</v>
          </cell>
          <cell r="I175">
            <v>30</v>
          </cell>
          <cell r="J175">
            <v>28</v>
          </cell>
          <cell r="K175">
            <v>0</v>
          </cell>
        </row>
        <row r="176">
          <cell r="B176" t="str">
            <v>UK - Chile</v>
          </cell>
          <cell r="C176" t="str">
            <v>LATAM</v>
          </cell>
          <cell r="D176">
            <v>1308.3437441711608</v>
          </cell>
          <cell r="E176">
            <v>3354.7275491568225</v>
          </cell>
          <cell r="F176">
            <v>125</v>
          </cell>
          <cell r="G176">
            <v>30</v>
          </cell>
          <cell r="H176">
            <v>20</v>
          </cell>
          <cell r="I176">
            <v>30</v>
          </cell>
          <cell r="J176">
            <v>28</v>
          </cell>
          <cell r="K176">
            <v>0</v>
          </cell>
        </row>
        <row r="177">
          <cell r="B177" t="str">
            <v>UK - Colombia</v>
          </cell>
          <cell r="C177" t="str">
            <v>LATAM</v>
          </cell>
          <cell r="D177">
            <v>1019.8371749436741</v>
          </cell>
          <cell r="E177">
            <v>2415.4038353929122</v>
          </cell>
          <cell r="F177">
            <v>125</v>
          </cell>
          <cell r="G177">
            <v>30</v>
          </cell>
          <cell r="H177">
            <v>20</v>
          </cell>
          <cell r="I177">
            <v>30</v>
          </cell>
          <cell r="J177">
            <v>28</v>
          </cell>
          <cell r="K177">
            <v>0</v>
          </cell>
        </row>
        <row r="178">
          <cell r="B178" t="str">
            <v>UK - Costa Rica</v>
          </cell>
          <cell r="C178" t="str">
            <v>LATAM</v>
          </cell>
          <cell r="D178">
            <v>1107.0600912217515</v>
          </cell>
          <cell r="E178">
            <v>4428.2403648870059</v>
          </cell>
          <cell r="F178">
            <v>125</v>
          </cell>
          <cell r="G178">
            <v>30</v>
          </cell>
          <cell r="H178">
            <v>20</v>
          </cell>
          <cell r="I178">
            <v>30</v>
          </cell>
          <cell r="J178">
            <v>28</v>
          </cell>
          <cell r="K178">
            <v>0</v>
          </cell>
        </row>
        <row r="179">
          <cell r="B179" t="str">
            <v>UK - Dominican Republic</v>
          </cell>
          <cell r="C179" t="str">
            <v>LATAM</v>
          </cell>
          <cell r="D179">
            <v>905.77643827234215</v>
          </cell>
          <cell r="E179">
            <v>2549.5929373591853</v>
          </cell>
          <cell r="F179">
            <v>125</v>
          </cell>
          <cell r="G179">
            <v>30</v>
          </cell>
          <cell r="H179">
            <v>20</v>
          </cell>
          <cell r="I179">
            <v>30</v>
          </cell>
          <cell r="J179">
            <v>28</v>
          </cell>
          <cell r="K179">
            <v>0</v>
          </cell>
        </row>
        <row r="180">
          <cell r="B180" t="str">
            <v>UK - Ecuador</v>
          </cell>
          <cell r="C180" t="str">
            <v>LATAM</v>
          </cell>
          <cell r="D180">
            <v>1107.0600912217515</v>
          </cell>
          <cell r="E180">
            <v>3354.7275491568225</v>
          </cell>
          <cell r="F180">
            <v>125</v>
          </cell>
          <cell r="G180">
            <v>30</v>
          </cell>
          <cell r="H180">
            <v>20</v>
          </cell>
          <cell r="I180">
            <v>30</v>
          </cell>
          <cell r="J180">
            <v>28</v>
          </cell>
          <cell r="K180">
            <v>0</v>
          </cell>
        </row>
        <row r="181">
          <cell r="B181" t="str">
            <v>UK - El Salvador</v>
          </cell>
          <cell r="C181" t="str">
            <v>LATAM</v>
          </cell>
          <cell r="D181">
            <v>1744.4583255615478</v>
          </cell>
          <cell r="E181">
            <v>5099.1858747183705</v>
          </cell>
          <cell r="F181">
            <v>125</v>
          </cell>
          <cell r="G181">
            <v>30</v>
          </cell>
          <cell r="H181">
            <v>20</v>
          </cell>
          <cell r="I181">
            <v>30</v>
          </cell>
          <cell r="J181">
            <v>28</v>
          </cell>
          <cell r="K181">
            <v>0</v>
          </cell>
        </row>
        <row r="182">
          <cell r="B182" t="str">
            <v>UK - Guatemala</v>
          </cell>
          <cell r="C182" t="str">
            <v>LATAM</v>
          </cell>
          <cell r="D182">
            <v>1073.5128157301833</v>
          </cell>
          <cell r="E182">
            <v>4159.8621609544598</v>
          </cell>
          <cell r="F182">
            <v>125</v>
          </cell>
          <cell r="G182">
            <v>30</v>
          </cell>
          <cell r="H182">
            <v>20</v>
          </cell>
          <cell r="I182">
            <v>30</v>
          </cell>
          <cell r="J182">
            <v>28</v>
          </cell>
          <cell r="K182">
            <v>0</v>
          </cell>
        </row>
        <row r="183">
          <cell r="B183" t="str">
            <v>UK - Honduras</v>
          </cell>
          <cell r="C183" t="str">
            <v>LATAM</v>
          </cell>
          <cell r="D183">
            <v>1207.7019176964561</v>
          </cell>
          <cell r="E183">
            <v>5367.5640786509166</v>
          </cell>
          <cell r="F183">
            <v>125</v>
          </cell>
          <cell r="G183">
            <v>30</v>
          </cell>
          <cell r="H183">
            <v>20</v>
          </cell>
          <cell r="I183">
            <v>30</v>
          </cell>
          <cell r="J183">
            <v>28</v>
          </cell>
          <cell r="K183">
            <v>0</v>
          </cell>
        </row>
        <row r="184">
          <cell r="B184" t="str">
            <v>UK - Jamaica</v>
          </cell>
          <cell r="C184" t="str">
            <v>LATAM</v>
          </cell>
          <cell r="D184">
            <v>1207.7019176964561</v>
          </cell>
          <cell r="E184">
            <v>3220.53844719055</v>
          </cell>
          <cell r="F184">
            <v>125</v>
          </cell>
          <cell r="G184">
            <v>30</v>
          </cell>
          <cell r="H184">
            <v>20</v>
          </cell>
          <cell r="I184">
            <v>30</v>
          </cell>
          <cell r="J184">
            <v>28</v>
          </cell>
          <cell r="K184">
            <v>0</v>
          </cell>
        </row>
        <row r="185">
          <cell r="B185" t="str">
            <v>UK - Panama</v>
          </cell>
          <cell r="C185" t="str">
            <v>LATAM</v>
          </cell>
          <cell r="D185">
            <v>1341.8910196627291</v>
          </cell>
          <cell r="E185">
            <v>46966.185688195517</v>
          </cell>
          <cell r="F185">
            <v>125</v>
          </cell>
          <cell r="G185">
            <v>30</v>
          </cell>
          <cell r="H185">
            <v>20</v>
          </cell>
          <cell r="I185">
            <v>30</v>
          </cell>
          <cell r="J185">
            <v>28</v>
          </cell>
          <cell r="K185">
            <v>0</v>
          </cell>
        </row>
        <row r="186">
          <cell r="B186" t="str">
            <v>UK - Paraguay</v>
          </cell>
          <cell r="C186" t="str">
            <v>LATAM</v>
          </cell>
          <cell r="D186">
            <v>1408.9855706458654</v>
          </cell>
          <cell r="E186">
            <v>3857.936681530346</v>
          </cell>
          <cell r="F186">
            <v>125</v>
          </cell>
          <cell r="G186">
            <v>30</v>
          </cell>
          <cell r="H186">
            <v>20</v>
          </cell>
          <cell r="I186">
            <v>30</v>
          </cell>
          <cell r="J186">
            <v>28</v>
          </cell>
          <cell r="K186">
            <v>0</v>
          </cell>
        </row>
        <row r="187">
          <cell r="B187" t="str">
            <v xml:space="preserve">UK - Peru </v>
          </cell>
          <cell r="C187" t="str">
            <v>LATAM</v>
          </cell>
          <cell r="D187">
            <v>1207.7019176964561</v>
          </cell>
          <cell r="E187">
            <v>2952.1602432580039</v>
          </cell>
          <cell r="F187">
            <v>125</v>
          </cell>
          <cell r="G187">
            <v>30</v>
          </cell>
          <cell r="H187">
            <v>20</v>
          </cell>
          <cell r="I187">
            <v>30</v>
          </cell>
          <cell r="J187">
            <v>28</v>
          </cell>
          <cell r="K187">
            <v>0</v>
          </cell>
        </row>
        <row r="188">
          <cell r="B188" t="str">
            <v>UK - Puerto Rico</v>
          </cell>
          <cell r="C188" t="str">
            <v>LATAM</v>
          </cell>
          <cell r="D188">
            <v>657.52659963473729</v>
          </cell>
          <cell r="E188">
            <v>3488.9166511230956</v>
          </cell>
          <cell r="F188">
            <v>125</v>
          </cell>
          <cell r="G188">
            <v>30</v>
          </cell>
          <cell r="H188">
            <v>20</v>
          </cell>
          <cell r="I188">
            <v>30</v>
          </cell>
          <cell r="J188">
            <v>28</v>
          </cell>
          <cell r="K188">
            <v>0</v>
          </cell>
        </row>
        <row r="189">
          <cell r="B189" t="str">
            <v>UK - Trinidad</v>
          </cell>
          <cell r="C189" t="str">
            <v>LATAM</v>
          </cell>
          <cell r="D189">
            <v>939.3237137639104</v>
          </cell>
          <cell r="E189">
            <v>4025.6730589881872</v>
          </cell>
          <cell r="F189">
            <v>125</v>
          </cell>
          <cell r="G189">
            <v>30</v>
          </cell>
          <cell r="H189">
            <v>20</v>
          </cell>
          <cell r="I189">
            <v>30</v>
          </cell>
          <cell r="J189">
            <v>28</v>
          </cell>
          <cell r="K189">
            <v>0</v>
          </cell>
        </row>
        <row r="190">
          <cell r="B190" t="str">
            <v>UK - Uruguay</v>
          </cell>
          <cell r="C190" t="str">
            <v>LATAM</v>
          </cell>
          <cell r="D190">
            <v>1129.8722385560179</v>
          </cell>
          <cell r="E190">
            <v>5851.9867367491615</v>
          </cell>
          <cell r="F190">
            <v>125</v>
          </cell>
          <cell r="G190">
            <v>30</v>
          </cell>
          <cell r="H190">
            <v>20</v>
          </cell>
          <cell r="I190">
            <v>30</v>
          </cell>
          <cell r="J190">
            <v>28</v>
          </cell>
          <cell r="K190">
            <v>0</v>
          </cell>
        </row>
        <row r="191">
          <cell r="B191" t="str">
            <v>UK - Venezuela</v>
          </cell>
          <cell r="C191" t="str">
            <v>LATAM</v>
          </cell>
          <cell r="D191">
            <v>939.3237137639104</v>
          </cell>
          <cell r="E191">
            <v>2281.2147334266392</v>
          </cell>
          <cell r="F191">
            <v>125</v>
          </cell>
          <cell r="G191">
            <v>30</v>
          </cell>
          <cell r="H191">
            <v>20</v>
          </cell>
          <cell r="I191">
            <v>30</v>
          </cell>
          <cell r="J191">
            <v>28</v>
          </cell>
          <cell r="K191">
            <v>0</v>
          </cell>
        </row>
        <row r="192">
          <cell r="B192" t="str">
            <v>UK - Africa</v>
          </cell>
          <cell r="C192" t="str">
            <v>Africa</v>
          </cell>
          <cell r="D192">
            <v>598.48339476957722</v>
          </cell>
          <cell r="E192">
            <v>1671.9962104997605</v>
          </cell>
          <cell r="F192">
            <v>125</v>
          </cell>
          <cell r="G192">
            <v>30</v>
          </cell>
          <cell r="H192">
            <v>20</v>
          </cell>
          <cell r="I192">
            <v>32</v>
          </cell>
          <cell r="J192">
            <v>28</v>
          </cell>
          <cell r="K192">
            <v>0</v>
          </cell>
        </row>
        <row r="193">
          <cell r="B193" t="str">
            <v>UK - Egypt</v>
          </cell>
          <cell r="C193" t="str">
            <v>Africa</v>
          </cell>
          <cell r="D193">
            <v>456.24294668532787</v>
          </cell>
          <cell r="E193">
            <v>1315.0531992694746</v>
          </cell>
          <cell r="F193">
            <v>125</v>
          </cell>
          <cell r="G193">
            <v>30</v>
          </cell>
          <cell r="H193">
            <v>20</v>
          </cell>
          <cell r="I193">
            <v>32</v>
          </cell>
          <cell r="J193">
            <v>28</v>
          </cell>
          <cell r="K193">
            <v>0</v>
          </cell>
        </row>
        <row r="194">
          <cell r="B194" t="str">
            <v xml:space="preserve">UK - Lebanon </v>
          </cell>
          <cell r="C194" t="str">
            <v>Africa</v>
          </cell>
          <cell r="D194">
            <v>536.75640786509166</v>
          </cell>
          <cell r="E194">
            <v>1476.080121629002</v>
          </cell>
          <cell r="F194">
            <v>125</v>
          </cell>
          <cell r="G194">
            <v>30</v>
          </cell>
          <cell r="H194">
            <v>20</v>
          </cell>
          <cell r="I194">
            <v>32</v>
          </cell>
          <cell r="J194">
            <v>28</v>
          </cell>
          <cell r="K194">
            <v>0</v>
          </cell>
        </row>
        <row r="195">
          <cell r="B195" t="str">
            <v>UK - Morocco</v>
          </cell>
          <cell r="C195" t="str">
            <v>Africa</v>
          </cell>
          <cell r="D195">
            <v>536.75640786509166</v>
          </cell>
          <cell r="E195">
            <v>1677.3637745784113</v>
          </cell>
          <cell r="F195">
            <v>125</v>
          </cell>
          <cell r="G195">
            <v>30</v>
          </cell>
          <cell r="H195">
            <v>20</v>
          </cell>
          <cell r="I195">
            <v>32</v>
          </cell>
          <cell r="J195">
            <v>28</v>
          </cell>
          <cell r="K195">
            <v>0</v>
          </cell>
        </row>
        <row r="196">
          <cell r="B196" t="str">
            <v>UK - South Africa</v>
          </cell>
          <cell r="C196" t="str">
            <v>Africa</v>
          </cell>
          <cell r="D196">
            <v>1033.2560851403014</v>
          </cell>
          <cell r="E196">
            <v>2683.7820393254583</v>
          </cell>
          <cell r="F196">
            <v>125</v>
          </cell>
          <cell r="G196">
            <v>30</v>
          </cell>
          <cell r="H196">
            <v>20</v>
          </cell>
          <cell r="I196">
            <v>32</v>
          </cell>
          <cell r="J196">
            <v>28</v>
          </cell>
          <cell r="K196">
            <v>0</v>
          </cell>
        </row>
        <row r="197">
          <cell r="B197" t="str">
            <v>UK - Tunisia</v>
          </cell>
          <cell r="C197" t="str">
            <v>Africa</v>
          </cell>
          <cell r="D197">
            <v>429.40512629207331</v>
          </cell>
          <cell r="E197">
            <v>1207.7019176964561</v>
          </cell>
          <cell r="F197">
            <v>125</v>
          </cell>
          <cell r="G197">
            <v>30</v>
          </cell>
          <cell r="H197">
            <v>20</v>
          </cell>
          <cell r="I197">
            <v>32</v>
          </cell>
          <cell r="J197">
            <v>28</v>
          </cell>
          <cell r="K197">
            <v>0</v>
          </cell>
        </row>
        <row r="198">
          <cell r="B198" t="str">
            <v>UK - Middle East</v>
          </cell>
          <cell r="C198" t="str">
            <v>Middle East</v>
          </cell>
          <cell r="D198">
            <v>718.75037740684934</v>
          </cell>
          <cell r="E198">
            <v>2311.4072813690509</v>
          </cell>
          <cell r="F198">
            <v>125</v>
          </cell>
          <cell r="G198">
            <v>30</v>
          </cell>
          <cell r="H198">
            <v>20</v>
          </cell>
          <cell r="I198">
            <v>30</v>
          </cell>
          <cell r="J198">
            <v>28</v>
          </cell>
          <cell r="K198">
            <v>0</v>
          </cell>
        </row>
        <row r="199">
          <cell r="B199" t="str">
            <v>UK - Israel</v>
          </cell>
          <cell r="C199" t="str">
            <v>Middle East</v>
          </cell>
          <cell r="D199">
            <v>483.08076707858248</v>
          </cell>
          <cell r="E199">
            <v>1247.9586482863381</v>
          </cell>
          <cell r="F199">
            <v>125</v>
          </cell>
          <cell r="G199">
            <v>30</v>
          </cell>
          <cell r="H199">
            <v>20</v>
          </cell>
          <cell r="I199">
            <v>30</v>
          </cell>
          <cell r="J199">
            <v>28</v>
          </cell>
          <cell r="K199">
            <v>0</v>
          </cell>
        </row>
        <row r="200">
          <cell r="B200" t="str">
            <v>UK - Jordan</v>
          </cell>
          <cell r="C200" t="str">
            <v>Middle East</v>
          </cell>
          <cell r="D200">
            <v>684.36442002799186</v>
          </cell>
          <cell r="E200">
            <v>1878.6474275278208</v>
          </cell>
          <cell r="F200">
            <v>125</v>
          </cell>
          <cell r="G200">
            <v>30</v>
          </cell>
          <cell r="H200">
            <v>20</v>
          </cell>
          <cell r="I200">
            <v>30</v>
          </cell>
          <cell r="J200">
            <v>28</v>
          </cell>
          <cell r="K200">
            <v>0</v>
          </cell>
        </row>
        <row r="201">
          <cell r="B201" t="str">
            <v>UK - Kuwait</v>
          </cell>
          <cell r="C201" t="str">
            <v>Middle East</v>
          </cell>
          <cell r="D201">
            <v>536.75640786509166</v>
          </cell>
          <cell r="E201">
            <v>2147.0256314603666</v>
          </cell>
          <cell r="F201">
            <v>125</v>
          </cell>
          <cell r="G201">
            <v>30</v>
          </cell>
          <cell r="H201">
            <v>20</v>
          </cell>
          <cell r="I201">
            <v>30</v>
          </cell>
          <cell r="J201">
            <v>28</v>
          </cell>
          <cell r="K201">
            <v>0</v>
          </cell>
        </row>
        <row r="202">
          <cell r="B202" t="str">
            <v>UK - Oman</v>
          </cell>
          <cell r="C202" t="str">
            <v>Middle East</v>
          </cell>
          <cell r="D202">
            <v>556.88477316003252</v>
          </cell>
          <cell r="E202">
            <v>2147.0256314603666</v>
          </cell>
          <cell r="F202">
            <v>125</v>
          </cell>
          <cell r="G202">
            <v>30</v>
          </cell>
          <cell r="H202">
            <v>20</v>
          </cell>
          <cell r="I202">
            <v>30</v>
          </cell>
          <cell r="J202">
            <v>28</v>
          </cell>
          <cell r="K202">
            <v>0</v>
          </cell>
        </row>
        <row r="203">
          <cell r="B203" t="str">
            <v>UK - Pakistan</v>
          </cell>
          <cell r="C203" t="str">
            <v>Middle East</v>
          </cell>
          <cell r="D203">
            <v>952.74262396053768</v>
          </cell>
          <cell r="E203">
            <v>2817.9711412917309</v>
          </cell>
          <cell r="F203">
            <v>125</v>
          </cell>
          <cell r="G203">
            <v>30</v>
          </cell>
          <cell r="H203">
            <v>20</v>
          </cell>
          <cell r="I203">
            <v>30</v>
          </cell>
          <cell r="J203">
            <v>28</v>
          </cell>
          <cell r="K203">
            <v>0</v>
          </cell>
        </row>
        <row r="204">
          <cell r="B204" t="str">
            <v>UK - Qatar</v>
          </cell>
          <cell r="C204" t="str">
            <v>Middle East</v>
          </cell>
          <cell r="D204">
            <v>724.6211506178737</v>
          </cell>
          <cell r="E204">
            <v>2415.4038353929122</v>
          </cell>
          <cell r="F204">
            <v>125</v>
          </cell>
          <cell r="G204">
            <v>30</v>
          </cell>
          <cell r="H204">
            <v>20</v>
          </cell>
          <cell r="I204">
            <v>30</v>
          </cell>
          <cell r="J204">
            <v>28</v>
          </cell>
          <cell r="K204">
            <v>0</v>
          </cell>
        </row>
        <row r="205">
          <cell r="B205" t="str">
            <v>UK - Saudi Arabia</v>
          </cell>
          <cell r="C205" t="str">
            <v>Middle East</v>
          </cell>
          <cell r="D205">
            <v>1207.7019176964561</v>
          </cell>
          <cell r="E205">
            <v>3354.7275491568225</v>
          </cell>
          <cell r="F205">
            <v>125</v>
          </cell>
          <cell r="G205">
            <v>30</v>
          </cell>
          <cell r="H205">
            <v>20</v>
          </cell>
          <cell r="I205">
            <v>30</v>
          </cell>
          <cell r="J205">
            <v>28</v>
          </cell>
          <cell r="K205">
            <v>0</v>
          </cell>
        </row>
        <row r="206">
          <cell r="B206" t="str">
            <v>UK - UAE</v>
          </cell>
          <cell r="C206" t="str">
            <v>Middle East</v>
          </cell>
          <cell r="D206">
            <v>603.85095884822806</v>
          </cell>
          <cell r="E206">
            <v>2482.498386376049</v>
          </cell>
          <cell r="F206">
            <v>125</v>
          </cell>
          <cell r="G206">
            <v>30</v>
          </cell>
          <cell r="H206">
            <v>20</v>
          </cell>
          <cell r="I206">
            <v>30</v>
          </cell>
          <cell r="J206">
            <v>28</v>
          </cell>
          <cell r="K206">
            <v>0</v>
          </cell>
        </row>
        <row r="207">
          <cell r="B207" t="str">
            <v>USA - Europe</v>
          </cell>
          <cell r="C207" t="str">
            <v>Europe</v>
          </cell>
          <cell r="D207">
            <v>654.45655080213896</v>
          </cell>
          <cell r="E207">
            <v>3702.0748663101604</v>
          </cell>
          <cell r="F207">
            <v>136.75044117647059</v>
          </cell>
          <cell r="G207">
            <v>31.577352941176471</v>
          </cell>
          <cell r="H207">
            <v>20</v>
          </cell>
          <cell r="I207">
            <v>38.75</v>
          </cell>
          <cell r="J207">
            <v>28</v>
          </cell>
          <cell r="K207">
            <v>0</v>
          </cell>
        </row>
        <row r="208">
          <cell r="B208" t="str">
            <v>USA - N Europe</v>
          </cell>
          <cell r="C208" t="str">
            <v>N Europe</v>
          </cell>
          <cell r="D208">
            <v>582.5</v>
          </cell>
          <cell r="E208">
            <v>3040</v>
          </cell>
          <cell r="F208">
            <v>157.29</v>
          </cell>
          <cell r="G208">
            <v>36.190000000000005</v>
          </cell>
          <cell r="H208">
            <v>20</v>
          </cell>
          <cell r="I208">
            <v>43</v>
          </cell>
          <cell r="J208">
            <v>28</v>
          </cell>
          <cell r="K208">
            <v>0</v>
          </cell>
        </row>
        <row r="209">
          <cell r="B209" t="str">
            <v>USA - Denmark</v>
          </cell>
          <cell r="C209" t="str">
            <v>N Europe</v>
          </cell>
          <cell r="D209">
            <v>560</v>
          </cell>
          <cell r="E209">
            <v>2610</v>
          </cell>
          <cell r="F209">
            <v>181.09</v>
          </cell>
          <cell r="G209">
            <v>40.24</v>
          </cell>
          <cell r="H209">
            <v>20</v>
          </cell>
          <cell r="I209">
            <v>43</v>
          </cell>
          <cell r="J209">
            <v>28</v>
          </cell>
          <cell r="K209">
            <v>0</v>
          </cell>
        </row>
        <row r="210">
          <cell r="B210" t="str">
            <v xml:space="preserve">USA - Finland </v>
          </cell>
          <cell r="C210" t="str">
            <v>N Europe</v>
          </cell>
          <cell r="D210">
            <v>610</v>
          </cell>
          <cell r="E210">
            <v>3070</v>
          </cell>
          <cell r="F210">
            <v>150</v>
          </cell>
          <cell r="G210">
            <v>30</v>
          </cell>
          <cell r="H210">
            <v>20</v>
          </cell>
          <cell r="I210">
            <v>43</v>
          </cell>
          <cell r="J210">
            <v>28</v>
          </cell>
          <cell r="K210">
            <v>0</v>
          </cell>
        </row>
        <row r="211">
          <cell r="B211" t="str">
            <v>USA - Norway</v>
          </cell>
          <cell r="C211" t="str">
            <v>N Europe</v>
          </cell>
          <cell r="D211">
            <v>570</v>
          </cell>
          <cell r="E211">
            <v>3070</v>
          </cell>
          <cell r="F211">
            <v>149.54</v>
          </cell>
          <cell r="G211">
            <v>37.39</v>
          </cell>
          <cell r="H211">
            <v>20</v>
          </cell>
          <cell r="I211">
            <v>43</v>
          </cell>
          <cell r="J211">
            <v>28</v>
          </cell>
          <cell r="K211">
            <v>0</v>
          </cell>
        </row>
        <row r="212">
          <cell r="B212" t="str">
            <v>USA - Sweden</v>
          </cell>
          <cell r="C212" t="str">
            <v>N Europe</v>
          </cell>
          <cell r="D212">
            <v>590</v>
          </cell>
          <cell r="E212">
            <v>3410</v>
          </cell>
          <cell r="F212">
            <v>148.53</v>
          </cell>
          <cell r="G212">
            <v>37.130000000000003</v>
          </cell>
          <cell r="H212">
            <v>20</v>
          </cell>
          <cell r="I212">
            <v>43</v>
          </cell>
          <cell r="J212">
            <v>28</v>
          </cell>
          <cell r="K212">
            <v>0</v>
          </cell>
        </row>
        <row r="213">
          <cell r="B213" t="str">
            <v>USA - E Europe</v>
          </cell>
          <cell r="C213" t="str">
            <v>E Europe</v>
          </cell>
          <cell r="D213">
            <v>669.09090909090912</v>
          </cell>
          <cell r="E213">
            <v>3798.181818181818</v>
          </cell>
          <cell r="F213">
            <v>125</v>
          </cell>
          <cell r="G213">
            <v>30</v>
          </cell>
          <cell r="H213">
            <v>20</v>
          </cell>
          <cell r="I213">
            <v>33</v>
          </cell>
          <cell r="J213">
            <v>28</v>
          </cell>
          <cell r="K213">
            <v>0</v>
          </cell>
        </row>
        <row r="214">
          <cell r="B214" t="str">
            <v>USA - Bulgaria</v>
          </cell>
          <cell r="C214" t="str">
            <v>E Europe</v>
          </cell>
          <cell r="D214">
            <v>710</v>
          </cell>
          <cell r="E214">
            <v>4760</v>
          </cell>
          <cell r="F214">
            <v>125</v>
          </cell>
          <cell r="G214">
            <v>30</v>
          </cell>
          <cell r="H214">
            <v>20</v>
          </cell>
          <cell r="I214">
            <v>33</v>
          </cell>
          <cell r="J214">
            <v>28</v>
          </cell>
          <cell r="K214">
            <v>0</v>
          </cell>
        </row>
        <row r="215">
          <cell r="B215" t="str">
            <v>USA - Czech Republic</v>
          </cell>
          <cell r="C215" t="str">
            <v>E Europe</v>
          </cell>
          <cell r="D215">
            <v>610</v>
          </cell>
          <cell r="E215">
            <v>3410</v>
          </cell>
          <cell r="F215">
            <v>125</v>
          </cell>
          <cell r="G215">
            <v>30</v>
          </cell>
          <cell r="H215">
            <v>20</v>
          </cell>
          <cell r="I215">
            <v>33</v>
          </cell>
          <cell r="J215">
            <v>28</v>
          </cell>
          <cell r="K215">
            <v>0</v>
          </cell>
        </row>
        <row r="216">
          <cell r="B216" t="str">
            <v>USA - Estonia</v>
          </cell>
          <cell r="C216" t="str">
            <v>E Europe</v>
          </cell>
          <cell r="D216">
            <v>660</v>
          </cell>
          <cell r="E216">
            <v>3440</v>
          </cell>
          <cell r="F216">
            <v>125</v>
          </cell>
          <cell r="G216">
            <v>30</v>
          </cell>
          <cell r="H216">
            <v>20</v>
          </cell>
          <cell r="I216">
            <v>33</v>
          </cell>
          <cell r="J216">
            <v>28</v>
          </cell>
          <cell r="K216">
            <v>0</v>
          </cell>
        </row>
        <row r="217">
          <cell r="B217" t="str">
            <v xml:space="preserve">USA - Hungary </v>
          </cell>
          <cell r="C217" t="str">
            <v>E Europe</v>
          </cell>
          <cell r="D217">
            <v>600</v>
          </cell>
          <cell r="E217">
            <v>2660</v>
          </cell>
          <cell r="F217">
            <v>125</v>
          </cell>
          <cell r="G217">
            <v>30</v>
          </cell>
          <cell r="H217">
            <v>20</v>
          </cell>
          <cell r="I217">
            <v>33</v>
          </cell>
          <cell r="J217">
            <v>28</v>
          </cell>
          <cell r="K217">
            <v>0</v>
          </cell>
        </row>
        <row r="218">
          <cell r="B218" t="str">
            <v>USA - Latvia</v>
          </cell>
          <cell r="C218" t="str">
            <v>E Europe</v>
          </cell>
          <cell r="D218">
            <v>650</v>
          </cell>
          <cell r="E218">
            <v>4600</v>
          </cell>
          <cell r="F218">
            <v>125</v>
          </cell>
          <cell r="G218">
            <v>30</v>
          </cell>
          <cell r="H218">
            <v>20</v>
          </cell>
          <cell r="I218">
            <v>33</v>
          </cell>
          <cell r="J218">
            <v>28</v>
          </cell>
          <cell r="K218">
            <v>0</v>
          </cell>
        </row>
        <row r="219">
          <cell r="B219" t="str">
            <v>USA - Lithuania</v>
          </cell>
          <cell r="C219" t="str">
            <v>E Europe</v>
          </cell>
          <cell r="D219">
            <v>640</v>
          </cell>
          <cell r="E219">
            <v>3090</v>
          </cell>
          <cell r="F219">
            <v>125</v>
          </cell>
          <cell r="G219">
            <v>30</v>
          </cell>
          <cell r="H219">
            <v>20</v>
          </cell>
          <cell r="I219">
            <v>33</v>
          </cell>
          <cell r="J219">
            <v>28</v>
          </cell>
          <cell r="K219">
            <v>0</v>
          </cell>
        </row>
        <row r="220">
          <cell r="B220" t="str">
            <v>USA - Poland</v>
          </cell>
          <cell r="C220" t="str">
            <v>E Europe</v>
          </cell>
          <cell r="D220">
            <v>670</v>
          </cell>
          <cell r="E220">
            <v>3400</v>
          </cell>
          <cell r="F220">
            <v>125</v>
          </cell>
          <cell r="G220">
            <v>30</v>
          </cell>
          <cell r="H220">
            <v>20</v>
          </cell>
          <cell r="I220">
            <v>33</v>
          </cell>
          <cell r="J220">
            <v>28</v>
          </cell>
          <cell r="K220">
            <v>0</v>
          </cell>
        </row>
        <row r="221">
          <cell r="B221" t="str">
            <v>USA - Romania</v>
          </cell>
          <cell r="C221" t="str">
            <v>E Europe</v>
          </cell>
          <cell r="D221">
            <v>660</v>
          </cell>
          <cell r="E221">
            <v>2930</v>
          </cell>
          <cell r="F221">
            <v>125</v>
          </cell>
          <cell r="G221">
            <v>30</v>
          </cell>
          <cell r="H221">
            <v>20</v>
          </cell>
          <cell r="I221">
            <v>33</v>
          </cell>
          <cell r="J221">
            <v>28</v>
          </cell>
          <cell r="K221">
            <v>0</v>
          </cell>
        </row>
        <row r="222">
          <cell r="B222" t="str">
            <v>USA - Russia</v>
          </cell>
          <cell r="C222" t="str">
            <v>E Europe</v>
          </cell>
          <cell r="D222">
            <v>670</v>
          </cell>
          <cell r="E222">
            <v>3050</v>
          </cell>
          <cell r="F222">
            <v>125</v>
          </cell>
          <cell r="G222">
            <v>30</v>
          </cell>
          <cell r="H222">
            <v>20</v>
          </cell>
          <cell r="I222">
            <v>33</v>
          </cell>
          <cell r="J222">
            <v>28</v>
          </cell>
          <cell r="K222">
            <v>0</v>
          </cell>
        </row>
        <row r="223">
          <cell r="B223" t="str">
            <v>USA - Slovakia</v>
          </cell>
          <cell r="C223" t="str">
            <v>E Europe</v>
          </cell>
          <cell r="D223">
            <v>790</v>
          </cell>
          <cell r="E223">
            <v>5790</v>
          </cell>
          <cell r="F223">
            <v>125</v>
          </cell>
          <cell r="G223">
            <v>30</v>
          </cell>
          <cell r="H223">
            <v>20</v>
          </cell>
          <cell r="I223">
            <v>33</v>
          </cell>
          <cell r="J223">
            <v>28</v>
          </cell>
          <cell r="K223">
            <v>0</v>
          </cell>
        </row>
        <row r="224">
          <cell r="B224" t="str">
            <v xml:space="preserve">USA - Ukraine </v>
          </cell>
          <cell r="C224" t="str">
            <v>E Europe</v>
          </cell>
          <cell r="D224">
            <v>700</v>
          </cell>
          <cell r="E224">
            <v>4650</v>
          </cell>
          <cell r="F224">
            <v>125</v>
          </cell>
          <cell r="G224">
            <v>30</v>
          </cell>
          <cell r="H224">
            <v>20</v>
          </cell>
          <cell r="I224">
            <v>33</v>
          </cell>
          <cell r="J224">
            <v>28</v>
          </cell>
          <cell r="K224">
            <v>0</v>
          </cell>
        </row>
        <row r="225">
          <cell r="B225" t="str">
            <v>USA - W Europe</v>
          </cell>
          <cell r="C225" t="str">
            <v>W Europe</v>
          </cell>
          <cell r="D225">
            <v>608.23529411764707</v>
          </cell>
          <cell r="E225">
            <v>3334.1176470588234</v>
          </cell>
          <cell r="F225">
            <v>139.71176470588239</v>
          </cell>
          <cell r="G225">
            <v>30.11941176470588</v>
          </cell>
          <cell r="H225">
            <v>20</v>
          </cell>
          <cell r="I225">
            <v>43</v>
          </cell>
          <cell r="J225">
            <v>28</v>
          </cell>
          <cell r="K225">
            <v>0</v>
          </cell>
        </row>
        <row r="226">
          <cell r="B226" t="str">
            <v>USA - Austria</v>
          </cell>
          <cell r="C226" t="str">
            <v>W Europe</v>
          </cell>
          <cell r="D226">
            <v>590</v>
          </cell>
          <cell r="E226">
            <v>3160</v>
          </cell>
          <cell r="F226">
            <v>125</v>
          </cell>
          <cell r="G226">
            <v>25</v>
          </cell>
          <cell r="H226">
            <v>20</v>
          </cell>
          <cell r="I226">
            <v>43</v>
          </cell>
          <cell r="J226">
            <v>28</v>
          </cell>
          <cell r="K226">
            <v>0</v>
          </cell>
        </row>
        <row r="227">
          <cell r="B227" t="str">
            <v>USA - Belgium</v>
          </cell>
          <cell r="C227" t="str">
            <v>W Europe</v>
          </cell>
          <cell r="D227">
            <v>560</v>
          </cell>
          <cell r="E227">
            <v>3070</v>
          </cell>
          <cell r="F227">
            <v>150</v>
          </cell>
          <cell r="G227">
            <v>30</v>
          </cell>
          <cell r="H227">
            <v>20</v>
          </cell>
          <cell r="I227">
            <v>43</v>
          </cell>
          <cell r="J227">
            <v>28</v>
          </cell>
          <cell r="K227">
            <v>0</v>
          </cell>
        </row>
        <row r="228">
          <cell r="B228" t="str">
            <v>USA - Croatia</v>
          </cell>
          <cell r="C228" t="str">
            <v>W Europe</v>
          </cell>
          <cell r="D228">
            <v>790</v>
          </cell>
          <cell r="E228">
            <v>4990</v>
          </cell>
          <cell r="F228">
            <v>125</v>
          </cell>
          <cell r="G228">
            <v>30</v>
          </cell>
          <cell r="H228">
            <v>20</v>
          </cell>
          <cell r="I228">
            <v>43</v>
          </cell>
          <cell r="J228">
            <v>28</v>
          </cell>
          <cell r="K228">
            <v>0</v>
          </cell>
        </row>
        <row r="229">
          <cell r="B229" t="str">
            <v>USA - France (Paris &amp; "petite couronne")</v>
          </cell>
          <cell r="C229" t="str">
            <v>W Europe</v>
          </cell>
          <cell r="D229">
            <v>600</v>
          </cell>
          <cell r="E229">
            <v>2980</v>
          </cell>
          <cell r="F229">
            <v>160</v>
          </cell>
          <cell r="G229">
            <v>30</v>
          </cell>
          <cell r="H229">
            <v>20</v>
          </cell>
          <cell r="I229">
            <v>43</v>
          </cell>
          <cell r="J229">
            <v>28</v>
          </cell>
          <cell r="K229">
            <v>0</v>
          </cell>
        </row>
        <row r="230">
          <cell r="B230" t="str">
            <v>USA - France (Province)</v>
          </cell>
          <cell r="C230" t="str">
            <v>W Europe</v>
          </cell>
          <cell r="D230">
            <v>600</v>
          </cell>
          <cell r="E230">
            <v>2980</v>
          </cell>
          <cell r="F230">
            <v>100</v>
          </cell>
          <cell r="G230">
            <v>25</v>
          </cell>
          <cell r="H230">
            <v>20</v>
          </cell>
          <cell r="I230">
            <v>43</v>
          </cell>
          <cell r="J230">
            <v>28</v>
          </cell>
          <cell r="K230">
            <v>0</v>
          </cell>
        </row>
        <row r="231">
          <cell r="B231" t="str">
            <v>USA - Germany</v>
          </cell>
          <cell r="C231" t="str">
            <v>W Europe</v>
          </cell>
          <cell r="D231">
            <v>550</v>
          </cell>
          <cell r="E231">
            <v>2930</v>
          </cell>
          <cell r="F231">
            <v>150</v>
          </cell>
          <cell r="G231">
            <v>30</v>
          </cell>
          <cell r="H231">
            <v>20</v>
          </cell>
          <cell r="I231">
            <v>43</v>
          </cell>
          <cell r="J231">
            <v>28</v>
          </cell>
          <cell r="K231">
            <v>0</v>
          </cell>
        </row>
        <row r="232">
          <cell r="B232" t="str">
            <v>USA - Iceland</v>
          </cell>
          <cell r="C232" t="str">
            <v>W Europe</v>
          </cell>
          <cell r="D232">
            <v>680</v>
          </cell>
          <cell r="E232">
            <v>1900</v>
          </cell>
          <cell r="F232">
            <v>125</v>
          </cell>
          <cell r="G232">
            <v>30</v>
          </cell>
          <cell r="H232">
            <v>20</v>
          </cell>
          <cell r="I232">
            <v>43</v>
          </cell>
          <cell r="J232">
            <v>28</v>
          </cell>
          <cell r="K232">
            <v>0</v>
          </cell>
        </row>
        <row r="233">
          <cell r="B233" t="str">
            <v>USA - Ireland</v>
          </cell>
          <cell r="C233" t="str">
            <v>W Europe</v>
          </cell>
          <cell r="D233">
            <v>520</v>
          </cell>
          <cell r="E233">
            <v>2500</v>
          </cell>
          <cell r="F233">
            <v>130</v>
          </cell>
          <cell r="G233">
            <v>37</v>
          </cell>
          <cell r="H233">
            <v>20</v>
          </cell>
          <cell r="I233">
            <v>43</v>
          </cell>
          <cell r="J233">
            <v>28</v>
          </cell>
          <cell r="K233">
            <v>0</v>
          </cell>
        </row>
        <row r="234">
          <cell r="B234" t="str">
            <v xml:space="preserve">USA - Italy </v>
          </cell>
          <cell r="C234" t="str">
            <v>W Europe</v>
          </cell>
          <cell r="D234">
            <v>680</v>
          </cell>
          <cell r="E234">
            <v>2540</v>
          </cell>
          <cell r="F234">
            <v>145</v>
          </cell>
          <cell r="G234">
            <v>30</v>
          </cell>
          <cell r="H234">
            <v>20</v>
          </cell>
          <cell r="I234">
            <v>43</v>
          </cell>
          <cell r="J234">
            <v>28</v>
          </cell>
          <cell r="K234">
            <v>0</v>
          </cell>
        </row>
        <row r="235">
          <cell r="B235" t="str">
            <v>USA - Malta</v>
          </cell>
          <cell r="C235" t="str">
            <v>W Europe</v>
          </cell>
          <cell r="D235">
            <v>840</v>
          </cell>
          <cell r="E235">
            <v>5680</v>
          </cell>
          <cell r="F235">
            <v>125</v>
          </cell>
          <cell r="G235">
            <v>30</v>
          </cell>
          <cell r="H235">
            <v>20</v>
          </cell>
          <cell r="I235">
            <v>43</v>
          </cell>
          <cell r="J235">
            <v>28</v>
          </cell>
          <cell r="K235">
            <v>0</v>
          </cell>
        </row>
        <row r="236">
          <cell r="B236" t="str">
            <v>USA - Netherlands</v>
          </cell>
          <cell r="C236" t="str">
            <v>W Europe</v>
          </cell>
          <cell r="D236">
            <v>500</v>
          </cell>
          <cell r="E236">
            <v>3020</v>
          </cell>
          <cell r="F236">
            <v>140</v>
          </cell>
          <cell r="G236">
            <v>30</v>
          </cell>
          <cell r="H236">
            <v>20</v>
          </cell>
          <cell r="I236">
            <v>43</v>
          </cell>
          <cell r="J236">
            <v>28</v>
          </cell>
          <cell r="K236">
            <v>0</v>
          </cell>
        </row>
        <row r="237">
          <cell r="B237" t="str">
            <v>USA - Portugal</v>
          </cell>
          <cell r="C237" t="str">
            <v>W Europe</v>
          </cell>
          <cell r="D237">
            <v>670</v>
          </cell>
          <cell r="E237">
            <v>2930</v>
          </cell>
          <cell r="F237">
            <v>125</v>
          </cell>
          <cell r="G237">
            <v>25</v>
          </cell>
          <cell r="H237">
            <v>20</v>
          </cell>
          <cell r="I237">
            <v>43</v>
          </cell>
          <cell r="J237">
            <v>28</v>
          </cell>
          <cell r="K237">
            <v>0</v>
          </cell>
        </row>
        <row r="238">
          <cell r="B238" t="str">
            <v>USA - Slovenia</v>
          </cell>
          <cell r="C238" t="str">
            <v>W Europe</v>
          </cell>
          <cell r="D238">
            <v>780</v>
          </cell>
          <cell r="E238">
            <v>5750</v>
          </cell>
          <cell r="F238">
            <v>125</v>
          </cell>
          <cell r="G238">
            <v>30</v>
          </cell>
          <cell r="H238">
            <v>20</v>
          </cell>
          <cell r="I238">
            <v>43</v>
          </cell>
          <cell r="J238">
            <v>28</v>
          </cell>
          <cell r="K238">
            <v>0</v>
          </cell>
        </row>
        <row r="239">
          <cell r="B239" t="str">
            <v>USA - Spain</v>
          </cell>
          <cell r="C239" t="str">
            <v>W Europe</v>
          </cell>
          <cell r="D239">
            <v>570</v>
          </cell>
          <cell r="E239">
            <v>3020</v>
          </cell>
          <cell r="F239">
            <v>125</v>
          </cell>
          <cell r="G239">
            <v>25</v>
          </cell>
          <cell r="H239">
            <v>20</v>
          </cell>
          <cell r="I239">
            <v>43</v>
          </cell>
          <cell r="J239">
            <v>28</v>
          </cell>
          <cell r="K239">
            <v>0</v>
          </cell>
        </row>
        <row r="240">
          <cell r="B240" t="str">
            <v>USA - Switzerland</v>
          </cell>
          <cell r="C240" t="str">
            <v>W Europe</v>
          </cell>
          <cell r="D240">
            <v>570</v>
          </cell>
          <cell r="E240">
            <v>3410</v>
          </cell>
          <cell r="F240">
            <v>156.08000000000001</v>
          </cell>
          <cell r="G240">
            <v>31.22</v>
          </cell>
          <cell r="H240">
            <v>20</v>
          </cell>
          <cell r="I240">
            <v>43</v>
          </cell>
          <cell r="J240">
            <v>28</v>
          </cell>
          <cell r="K240">
            <v>0</v>
          </cell>
        </row>
        <row r="241">
          <cell r="B241" t="str">
            <v>USA - UK (London)</v>
          </cell>
          <cell r="C241" t="str">
            <v>W Europe</v>
          </cell>
          <cell r="D241">
            <v>420</v>
          </cell>
          <cell r="E241">
            <v>2910</v>
          </cell>
          <cell r="F241">
            <v>201.28</v>
          </cell>
          <cell r="G241">
            <v>40.26</v>
          </cell>
          <cell r="H241">
            <v>20</v>
          </cell>
          <cell r="I241">
            <v>43</v>
          </cell>
          <cell r="J241">
            <v>28</v>
          </cell>
          <cell r="K241">
            <v>0</v>
          </cell>
        </row>
        <row r="242">
          <cell r="B242" t="str">
            <v>USA - UK (Others)</v>
          </cell>
          <cell r="C242" t="str">
            <v>W Europe</v>
          </cell>
          <cell r="D242">
            <v>420</v>
          </cell>
          <cell r="E242">
            <v>2910</v>
          </cell>
          <cell r="F242">
            <v>167.74</v>
          </cell>
          <cell r="G242">
            <v>33.549999999999997</v>
          </cell>
          <cell r="H242">
            <v>20</v>
          </cell>
          <cell r="I242">
            <v>43</v>
          </cell>
          <cell r="J242">
            <v>28</v>
          </cell>
          <cell r="K242">
            <v>0</v>
          </cell>
        </row>
        <row r="243">
          <cell r="B243" t="str">
            <v>USA - S Europe</v>
          </cell>
          <cell r="C243" t="str">
            <v>S Europe</v>
          </cell>
          <cell r="D243">
            <v>758</v>
          </cell>
          <cell r="E243">
            <v>4636</v>
          </cell>
          <cell r="F243">
            <v>125</v>
          </cell>
          <cell r="G243">
            <v>30</v>
          </cell>
          <cell r="H243">
            <v>20</v>
          </cell>
          <cell r="I243">
            <v>36</v>
          </cell>
          <cell r="J243">
            <v>28</v>
          </cell>
          <cell r="K243">
            <v>0</v>
          </cell>
        </row>
        <row r="244">
          <cell r="B244" t="str">
            <v>USA - Cyprus</v>
          </cell>
          <cell r="C244" t="str">
            <v>S Europe</v>
          </cell>
          <cell r="D244">
            <v>840</v>
          </cell>
          <cell r="E244">
            <v>4720</v>
          </cell>
          <cell r="F244">
            <v>125</v>
          </cell>
          <cell r="G244">
            <v>30</v>
          </cell>
          <cell r="H244">
            <v>20</v>
          </cell>
          <cell r="I244">
            <v>36</v>
          </cell>
          <cell r="J244">
            <v>28</v>
          </cell>
          <cell r="K244">
            <v>0</v>
          </cell>
        </row>
        <row r="245">
          <cell r="B245" t="str">
            <v>USA - Greece</v>
          </cell>
          <cell r="C245" t="str">
            <v>S Europe</v>
          </cell>
          <cell r="D245">
            <v>650</v>
          </cell>
          <cell r="E245">
            <v>3140</v>
          </cell>
          <cell r="F245">
            <v>125</v>
          </cell>
          <cell r="G245">
            <v>30</v>
          </cell>
          <cell r="H245">
            <v>20</v>
          </cell>
          <cell r="I245">
            <v>36</v>
          </cell>
          <cell r="J245">
            <v>28</v>
          </cell>
          <cell r="K245">
            <v>0</v>
          </cell>
        </row>
        <row r="246">
          <cell r="B246" t="str">
            <v>USA - Macedonia</v>
          </cell>
          <cell r="C246" t="str">
            <v>S Europe</v>
          </cell>
          <cell r="D246">
            <v>1050</v>
          </cell>
          <cell r="E246">
            <v>5270</v>
          </cell>
          <cell r="F246">
            <v>125</v>
          </cell>
          <cell r="G246">
            <v>30</v>
          </cell>
          <cell r="H246">
            <v>20</v>
          </cell>
          <cell r="I246">
            <v>36</v>
          </cell>
          <cell r="J246">
            <v>28</v>
          </cell>
          <cell r="K246">
            <v>0</v>
          </cell>
        </row>
        <row r="247">
          <cell r="B247" t="str">
            <v>USA - Serbia &amp; Montenegro</v>
          </cell>
          <cell r="C247" t="str">
            <v>S Europe</v>
          </cell>
          <cell r="D247">
            <v>630</v>
          </cell>
          <cell r="E247">
            <v>5150</v>
          </cell>
          <cell r="F247">
            <v>125</v>
          </cell>
          <cell r="G247">
            <v>30</v>
          </cell>
          <cell r="H247">
            <v>20</v>
          </cell>
          <cell r="I247">
            <v>36</v>
          </cell>
          <cell r="J247">
            <v>28</v>
          </cell>
          <cell r="K247">
            <v>0</v>
          </cell>
        </row>
        <row r="248">
          <cell r="B248" t="str">
            <v xml:space="preserve">USA - Turkey </v>
          </cell>
          <cell r="C248" t="str">
            <v>S Europe</v>
          </cell>
          <cell r="D248">
            <v>620</v>
          </cell>
          <cell r="E248">
            <v>4900</v>
          </cell>
          <cell r="F248">
            <v>125</v>
          </cell>
          <cell r="G248">
            <v>30</v>
          </cell>
          <cell r="H248">
            <v>20</v>
          </cell>
          <cell r="I248">
            <v>36</v>
          </cell>
          <cell r="J248">
            <v>28</v>
          </cell>
          <cell r="K248">
            <v>0</v>
          </cell>
        </row>
        <row r="249">
          <cell r="B249" t="str">
            <v>USA - APAC</v>
          </cell>
          <cell r="C249" t="str">
            <v>APAC</v>
          </cell>
          <cell r="D249">
            <v>862.14285714285711</v>
          </cell>
          <cell r="E249">
            <v>3917.1428571428573</v>
          </cell>
          <cell r="F249">
            <v>123.52142857142857</v>
          </cell>
          <cell r="G249">
            <v>28.368571428571432</v>
          </cell>
          <cell r="H249">
            <v>20</v>
          </cell>
          <cell r="I249">
            <v>33</v>
          </cell>
          <cell r="J249">
            <v>28</v>
          </cell>
          <cell r="K249">
            <v>0</v>
          </cell>
        </row>
        <row r="250">
          <cell r="B250" t="str">
            <v>USA - Australia</v>
          </cell>
          <cell r="C250" t="str">
            <v>APAC</v>
          </cell>
          <cell r="D250">
            <v>1310</v>
          </cell>
          <cell r="E250">
            <v>9500</v>
          </cell>
          <cell r="F250">
            <v>123.27</v>
          </cell>
          <cell r="G250">
            <v>30.82</v>
          </cell>
          <cell r="H250">
            <v>20</v>
          </cell>
          <cell r="I250">
            <v>33</v>
          </cell>
          <cell r="J250">
            <v>28</v>
          </cell>
          <cell r="K250">
            <v>0</v>
          </cell>
        </row>
        <row r="251">
          <cell r="B251" t="str">
            <v>USA - China (Guangzhou)</v>
          </cell>
          <cell r="C251" t="str">
            <v>APAC</v>
          </cell>
          <cell r="D251">
            <v>890</v>
          </cell>
          <cell r="E251">
            <v>5520</v>
          </cell>
          <cell r="F251">
            <v>119.86</v>
          </cell>
          <cell r="G251">
            <v>14.38</v>
          </cell>
          <cell r="H251">
            <v>20</v>
          </cell>
          <cell r="I251">
            <v>33</v>
          </cell>
          <cell r="J251">
            <v>28</v>
          </cell>
          <cell r="K251">
            <v>0</v>
          </cell>
        </row>
        <row r="252">
          <cell r="B252" t="str">
            <v>USA - China (Hong Kong)</v>
          </cell>
          <cell r="C252" t="str">
            <v>APAC</v>
          </cell>
          <cell r="D252">
            <v>730</v>
          </cell>
          <cell r="E252">
            <v>3620</v>
          </cell>
          <cell r="F252">
            <v>141.32</v>
          </cell>
          <cell r="G252">
            <v>17.670000000000002</v>
          </cell>
          <cell r="H252">
            <v>20</v>
          </cell>
          <cell r="I252">
            <v>33</v>
          </cell>
          <cell r="J252">
            <v>28</v>
          </cell>
          <cell r="K252">
            <v>0</v>
          </cell>
        </row>
        <row r="253">
          <cell r="B253" t="str">
            <v>USA - India (Bangalore)</v>
          </cell>
          <cell r="C253" t="str">
            <v>APAC</v>
          </cell>
          <cell r="D253">
            <v>930</v>
          </cell>
          <cell r="E253">
            <v>2660</v>
          </cell>
          <cell r="F253">
            <v>130.51</v>
          </cell>
          <cell r="G253">
            <v>43.5</v>
          </cell>
          <cell r="H253">
            <v>20</v>
          </cell>
          <cell r="I253">
            <v>33</v>
          </cell>
          <cell r="J253">
            <v>28</v>
          </cell>
          <cell r="K253">
            <v>0</v>
          </cell>
        </row>
        <row r="254">
          <cell r="B254" t="str">
            <v>USA - India (Chennai)</v>
          </cell>
          <cell r="C254" t="str">
            <v>APAC</v>
          </cell>
          <cell r="D254">
            <v>890</v>
          </cell>
          <cell r="E254">
            <v>3090</v>
          </cell>
          <cell r="F254">
            <v>130.51</v>
          </cell>
          <cell r="G254">
            <v>43.5</v>
          </cell>
          <cell r="H254">
            <v>20</v>
          </cell>
          <cell r="I254">
            <v>33</v>
          </cell>
          <cell r="J254">
            <v>28</v>
          </cell>
          <cell r="K254">
            <v>0</v>
          </cell>
        </row>
        <row r="255">
          <cell r="B255" t="str">
            <v>USA - India (Kolkata)</v>
          </cell>
          <cell r="C255" t="str">
            <v>APAC</v>
          </cell>
          <cell r="D255">
            <v>930</v>
          </cell>
          <cell r="E255">
            <v>3620</v>
          </cell>
          <cell r="F255">
            <v>130.51</v>
          </cell>
          <cell r="G255">
            <v>43.5</v>
          </cell>
          <cell r="H255">
            <v>20</v>
          </cell>
          <cell r="I255">
            <v>33</v>
          </cell>
          <cell r="J255">
            <v>28</v>
          </cell>
          <cell r="K255">
            <v>0</v>
          </cell>
        </row>
        <row r="256">
          <cell r="B256" t="str">
            <v>USA - India (Mumbai)</v>
          </cell>
          <cell r="C256" t="str">
            <v>APAC</v>
          </cell>
          <cell r="D256">
            <v>840</v>
          </cell>
          <cell r="E256">
            <v>2980</v>
          </cell>
          <cell r="F256">
            <v>130.51</v>
          </cell>
          <cell r="G256">
            <v>43.5</v>
          </cell>
          <cell r="H256">
            <v>20</v>
          </cell>
          <cell r="I256">
            <v>33</v>
          </cell>
          <cell r="J256">
            <v>28</v>
          </cell>
          <cell r="K256">
            <v>0</v>
          </cell>
        </row>
        <row r="257">
          <cell r="B257" t="str">
            <v>USA - Japan</v>
          </cell>
          <cell r="C257" t="str">
            <v>APAC</v>
          </cell>
          <cell r="D257">
            <v>710</v>
          </cell>
          <cell r="E257">
            <v>3620</v>
          </cell>
          <cell r="F257">
            <v>202.14</v>
          </cell>
          <cell r="G257">
            <v>32.090000000000003</v>
          </cell>
          <cell r="H257">
            <v>20</v>
          </cell>
          <cell r="I257">
            <v>33</v>
          </cell>
          <cell r="J257">
            <v>28</v>
          </cell>
          <cell r="K257">
            <v>0</v>
          </cell>
        </row>
        <row r="258">
          <cell r="B258" t="str">
            <v>USA - Malaysia</v>
          </cell>
          <cell r="C258" t="str">
            <v>APAC</v>
          </cell>
          <cell r="D258">
            <v>800</v>
          </cell>
          <cell r="E258">
            <v>3550</v>
          </cell>
          <cell r="F258">
            <v>60.77</v>
          </cell>
          <cell r="G258">
            <v>8.5299999999999994</v>
          </cell>
          <cell r="H258">
            <v>20</v>
          </cell>
          <cell r="I258">
            <v>33</v>
          </cell>
          <cell r="J258">
            <v>28</v>
          </cell>
          <cell r="K258">
            <v>0</v>
          </cell>
        </row>
        <row r="259">
          <cell r="B259" t="str">
            <v>USA - Philippines</v>
          </cell>
          <cell r="C259" t="str">
            <v>APAC</v>
          </cell>
          <cell r="D259">
            <v>890</v>
          </cell>
          <cell r="E259">
            <v>3090</v>
          </cell>
          <cell r="F259">
            <v>125</v>
          </cell>
          <cell r="G259">
            <v>30</v>
          </cell>
          <cell r="H259">
            <v>20</v>
          </cell>
          <cell r="I259">
            <v>33</v>
          </cell>
          <cell r="J259">
            <v>28</v>
          </cell>
          <cell r="K259">
            <v>0</v>
          </cell>
        </row>
        <row r="260">
          <cell r="B260" t="str">
            <v>USA - Singapore</v>
          </cell>
          <cell r="C260" t="str">
            <v>APAC</v>
          </cell>
          <cell r="D260">
            <v>910</v>
          </cell>
          <cell r="E260">
            <v>3940</v>
          </cell>
          <cell r="F260">
            <v>92.32</v>
          </cell>
          <cell r="G260">
            <v>19.440000000000001</v>
          </cell>
          <cell r="H260">
            <v>20</v>
          </cell>
          <cell r="I260">
            <v>33</v>
          </cell>
          <cell r="J260">
            <v>28</v>
          </cell>
          <cell r="K260">
            <v>0</v>
          </cell>
        </row>
        <row r="261">
          <cell r="B261" t="str">
            <v>USA - South Korea</v>
          </cell>
          <cell r="C261" t="str">
            <v>APAC</v>
          </cell>
          <cell r="D261">
            <v>820</v>
          </cell>
          <cell r="E261">
            <v>3230</v>
          </cell>
          <cell r="F261">
            <v>125</v>
          </cell>
          <cell r="G261">
            <v>30</v>
          </cell>
          <cell r="H261">
            <v>20</v>
          </cell>
          <cell r="I261">
            <v>33</v>
          </cell>
          <cell r="J261">
            <v>28</v>
          </cell>
          <cell r="K261">
            <v>0</v>
          </cell>
        </row>
        <row r="262">
          <cell r="B262" t="str">
            <v>USA - Taiwan</v>
          </cell>
          <cell r="C262" t="str">
            <v>APAC</v>
          </cell>
          <cell r="D262">
            <v>650</v>
          </cell>
          <cell r="E262">
            <v>2800</v>
          </cell>
          <cell r="F262">
            <v>92.58</v>
          </cell>
          <cell r="G262">
            <v>10.23</v>
          </cell>
          <cell r="H262">
            <v>20</v>
          </cell>
          <cell r="I262">
            <v>33</v>
          </cell>
          <cell r="J262">
            <v>28</v>
          </cell>
          <cell r="K262">
            <v>0</v>
          </cell>
        </row>
        <row r="263">
          <cell r="B263" t="str">
            <v>USA - Thailand</v>
          </cell>
          <cell r="C263" t="str">
            <v>APAC</v>
          </cell>
          <cell r="D263">
            <v>770</v>
          </cell>
          <cell r="E263">
            <v>3620</v>
          </cell>
          <cell r="F263">
            <v>125</v>
          </cell>
          <cell r="G263">
            <v>30</v>
          </cell>
          <cell r="H263">
            <v>20</v>
          </cell>
          <cell r="I263">
            <v>33</v>
          </cell>
          <cell r="J263">
            <v>28</v>
          </cell>
          <cell r="K263">
            <v>0</v>
          </cell>
        </row>
        <row r="264">
          <cell r="B264" t="str">
            <v>USA - NA</v>
          </cell>
          <cell r="C264" t="str">
            <v>NA</v>
          </cell>
          <cell r="D264">
            <v>261.11111111111109</v>
          </cell>
          <cell r="E264">
            <v>724.44444444444446</v>
          </cell>
          <cell r="F264">
            <v>170.99555555555557</v>
          </cell>
          <cell r="G264">
            <v>29.945555555555554</v>
          </cell>
          <cell r="H264">
            <v>20.555555555555557</v>
          </cell>
          <cell r="I264">
            <v>8.4444444444444446</v>
          </cell>
          <cell r="J264">
            <v>28.777777777777779</v>
          </cell>
          <cell r="K264">
            <v>0</v>
          </cell>
        </row>
        <row r="265">
          <cell r="B265" t="str">
            <v>USA - Canada</v>
          </cell>
          <cell r="C265" t="str">
            <v>NA</v>
          </cell>
          <cell r="D265">
            <v>290</v>
          </cell>
          <cell r="E265">
            <v>990</v>
          </cell>
          <cell r="F265">
            <v>158.62</v>
          </cell>
          <cell r="G265">
            <v>30.82</v>
          </cell>
          <cell r="H265">
            <v>20</v>
          </cell>
          <cell r="I265">
            <v>46</v>
          </cell>
          <cell r="J265">
            <v>28</v>
          </cell>
          <cell r="K265">
            <v>0</v>
          </cell>
        </row>
        <row r="266">
          <cell r="B266" t="str">
            <v>USA - Mexico</v>
          </cell>
          <cell r="C266" t="str">
            <v>NA</v>
          </cell>
          <cell r="D266">
            <v>240</v>
          </cell>
          <cell r="E266">
            <v>670</v>
          </cell>
          <cell r="F266">
            <v>125</v>
          </cell>
          <cell r="G266">
            <v>30</v>
          </cell>
          <cell r="H266">
            <v>20</v>
          </cell>
          <cell r="I266">
            <v>30</v>
          </cell>
          <cell r="J266">
            <v>28</v>
          </cell>
          <cell r="K266">
            <v>0</v>
          </cell>
        </row>
        <row r="267">
          <cell r="B267" t="str">
            <v>USA - USA (Chicago)</v>
          </cell>
          <cell r="C267" t="str">
            <v>NA</v>
          </cell>
          <cell r="D267">
            <v>180</v>
          </cell>
          <cell r="E267">
            <v>730</v>
          </cell>
          <cell r="F267">
            <v>196.38</v>
          </cell>
          <cell r="G267">
            <v>27.56</v>
          </cell>
          <cell r="H267">
            <v>20</v>
          </cell>
          <cell r="I267">
            <v>0</v>
          </cell>
          <cell r="J267">
            <v>28</v>
          </cell>
          <cell r="K267">
            <v>0</v>
          </cell>
        </row>
        <row r="268">
          <cell r="B268" t="str">
            <v>USA - USA (Dallas)</v>
          </cell>
          <cell r="C268" t="str">
            <v>NA</v>
          </cell>
          <cell r="D268">
            <v>560</v>
          </cell>
          <cell r="E268">
            <v>690</v>
          </cell>
          <cell r="F268">
            <v>155.03</v>
          </cell>
          <cell r="G268">
            <v>35</v>
          </cell>
          <cell r="H268">
            <v>25</v>
          </cell>
          <cell r="I268">
            <v>0</v>
          </cell>
          <cell r="J268">
            <v>35</v>
          </cell>
          <cell r="K268">
            <v>0</v>
          </cell>
        </row>
        <row r="269">
          <cell r="B269" t="str">
            <v>USA - USA (Houston)</v>
          </cell>
          <cell r="C269" t="str">
            <v>NA</v>
          </cell>
          <cell r="D269">
            <v>190</v>
          </cell>
          <cell r="E269">
            <v>710</v>
          </cell>
          <cell r="F269">
            <v>155.03</v>
          </cell>
          <cell r="G269">
            <v>27.56</v>
          </cell>
          <cell r="H269">
            <v>20</v>
          </cell>
          <cell r="I269">
            <v>0</v>
          </cell>
          <cell r="J269">
            <v>28</v>
          </cell>
          <cell r="K269">
            <v>0</v>
          </cell>
        </row>
        <row r="270">
          <cell r="B270" t="str">
            <v>USA - USA (LA)</v>
          </cell>
          <cell r="C270" t="str">
            <v>NA</v>
          </cell>
          <cell r="D270">
            <v>230</v>
          </cell>
          <cell r="E270">
            <v>860</v>
          </cell>
          <cell r="F270">
            <v>177</v>
          </cell>
          <cell r="G270">
            <v>29</v>
          </cell>
          <cell r="H270">
            <v>20</v>
          </cell>
          <cell r="I270">
            <v>0</v>
          </cell>
          <cell r="J270">
            <v>28</v>
          </cell>
          <cell r="K270">
            <v>0</v>
          </cell>
        </row>
        <row r="271">
          <cell r="B271" t="str">
            <v>USA - USA (Miami)</v>
          </cell>
          <cell r="C271" t="str">
            <v>NA</v>
          </cell>
          <cell r="D271">
            <v>220</v>
          </cell>
          <cell r="E271">
            <v>650</v>
          </cell>
          <cell r="F271">
            <v>155.03</v>
          </cell>
          <cell r="G271">
            <v>27.56</v>
          </cell>
          <cell r="H271">
            <v>20</v>
          </cell>
          <cell r="I271">
            <v>0</v>
          </cell>
          <cell r="J271">
            <v>28</v>
          </cell>
          <cell r="K271">
            <v>0</v>
          </cell>
        </row>
        <row r="272">
          <cell r="B272" t="str">
            <v>USA - USA (NY)</v>
          </cell>
          <cell r="C272" t="str">
            <v>NA</v>
          </cell>
          <cell r="D272">
            <v>270</v>
          </cell>
          <cell r="E272">
            <v>760</v>
          </cell>
          <cell r="F272">
            <v>220.49</v>
          </cell>
          <cell r="G272">
            <v>34.450000000000003</v>
          </cell>
          <cell r="H272">
            <v>20</v>
          </cell>
          <cell r="I272">
            <v>0</v>
          </cell>
          <cell r="J272">
            <v>28</v>
          </cell>
          <cell r="K272">
            <v>0</v>
          </cell>
        </row>
        <row r="273">
          <cell r="B273" t="str">
            <v>USA - USA (San Francisco)</v>
          </cell>
          <cell r="C273" t="str">
            <v>NA</v>
          </cell>
          <cell r="D273">
            <v>170</v>
          </cell>
          <cell r="E273">
            <v>460</v>
          </cell>
          <cell r="F273">
            <v>196.38</v>
          </cell>
          <cell r="G273">
            <v>27.56</v>
          </cell>
          <cell r="H273">
            <v>20</v>
          </cell>
          <cell r="I273">
            <v>0</v>
          </cell>
          <cell r="J273">
            <v>28</v>
          </cell>
          <cell r="K273">
            <v>0</v>
          </cell>
        </row>
        <row r="274">
          <cell r="B274" t="str">
            <v>USA - LATAM</v>
          </cell>
          <cell r="C274" t="str">
            <v>LATAM</v>
          </cell>
          <cell r="D274">
            <v>504.1</v>
          </cell>
          <cell r="E274">
            <v>1738.4</v>
          </cell>
          <cell r="F274">
            <v>125</v>
          </cell>
          <cell r="G274">
            <v>30</v>
          </cell>
          <cell r="H274">
            <v>20</v>
          </cell>
          <cell r="I274">
            <v>30</v>
          </cell>
          <cell r="J274">
            <v>28</v>
          </cell>
          <cell r="K274">
            <v>0</v>
          </cell>
        </row>
        <row r="275">
          <cell r="B275" t="str">
            <v>USA - Argentina</v>
          </cell>
          <cell r="C275" t="str">
            <v>LATAM</v>
          </cell>
          <cell r="D275">
            <v>730</v>
          </cell>
          <cell r="E275">
            <v>1970</v>
          </cell>
          <cell r="F275">
            <v>125</v>
          </cell>
          <cell r="G275">
            <v>30</v>
          </cell>
          <cell r="H275">
            <v>20</v>
          </cell>
          <cell r="I275">
            <v>30</v>
          </cell>
          <cell r="J275">
            <v>28</v>
          </cell>
          <cell r="K275">
            <v>0</v>
          </cell>
        </row>
        <row r="276">
          <cell r="B276" t="str">
            <v>USA - Bolivia</v>
          </cell>
          <cell r="C276" t="str">
            <v>LATAM</v>
          </cell>
          <cell r="D276">
            <v>492</v>
          </cell>
          <cell r="E276">
            <v>1688</v>
          </cell>
          <cell r="F276">
            <v>125</v>
          </cell>
          <cell r="G276">
            <v>30</v>
          </cell>
          <cell r="H276">
            <v>20</v>
          </cell>
          <cell r="I276">
            <v>30</v>
          </cell>
          <cell r="J276">
            <v>28</v>
          </cell>
          <cell r="K276">
            <v>0</v>
          </cell>
        </row>
        <row r="277">
          <cell r="B277" t="str">
            <v>USA - Brazil (Brasilia)</v>
          </cell>
          <cell r="C277" t="str">
            <v>LATAM</v>
          </cell>
          <cell r="D277">
            <v>850</v>
          </cell>
          <cell r="E277">
            <v>4240</v>
          </cell>
          <cell r="F277">
            <v>125</v>
          </cell>
          <cell r="G277">
            <v>30</v>
          </cell>
          <cell r="H277">
            <v>20</v>
          </cell>
          <cell r="I277">
            <v>30</v>
          </cell>
          <cell r="J277">
            <v>28</v>
          </cell>
          <cell r="K277">
            <v>0</v>
          </cell>
        </row>
        <row r="278">
          <cell r="B278" t="str">
            <v>USA - Brazil (Sao Paulo)</v>
          </cell>
          <cell r="C278" t="str">
            <v>LATAM</v>
          </cell>
          <cell r="D278">
            <v>640</v>
          </cell>
          <cell r="E278">
            <v>3500</v>
          </cell>
          <cell r="F278">
            <v>125</v>
          </cell>
          <cell r="G278">
            <v>30</v>
          </cell>
          <cell r="H278">
            <v>20</v>
          </cell>
          <cell r="I278">
            <v>30</v>
          </cell>
          <cell r="J278">
            <v>28</v>
          </cell>
          <cell r="K278">
            <v>0</v>
          </cell>
        </row>
        <row r="279">
          <cell r="B279" t="str">
            <v>USA - Chile</v>
          </cell>
          <cell r="C279" t="str">
            <v>LATAM</v>
          </cell>
          <cell r="D279">
            <v>490</v>
          </cell>
          <cell r="E279">
            <v>3090</v>
          </cell>
          <cell r="F279">
            <v>125</v>
          </cell>
          <cell r="G279">
            <v>30</v>
          </cell>
          <cell r="H279">
            <v>20</v>
          </cell>
          <cell r="I279">
            <v>30</v>
          </cell>
          <cell r="J279">
            <v>28</v>
          </cell>
          <cell r="K279">
            <v>0</v>
          </cell>
        </row>
        <row r="280">
          <cell r="B280" t="str">
            <v>USA - Colombia</v>
          </cell>
          <cell r="C280" t="str">
            <v>LATAM</v>
          </cell>
          <cell r="D280">
            <v>430</v>
          </cell>
          <cell r="E280">
            <v>940</v>
          </cell>
          <cell r="F280">
            <v>125</v>
          </cell>
          <cell r="G280">
            <v>30</v>
          </cell>
          <cell r="H280">
            <v>20</v>
          </cell>
          <cell r="I280">
            <v>30</v>
          </cell>
          <cell r="J280">
            <v>28</v>
          </cell>
          <cell r="K280">
            <v>0</v>
          </cell>
        </row>
        <row r="281">
          <cell r="B281" t="str">
            <v>USA - Costa Rica</v>
          </cell>
          <cell r="C281" t="str">
            <v>LATAM</v>
          </cell>
          <cell r="D281">
            <v>290</v>
          </cell>
          <cell r="E281">
            <v>610</v>
          </cell>
          <cell r="F281">
            <v>125</v>
          </cell>
          <cell r="G281">
            <v>30</v>
          </cell>
          <cell r="H281">
            <v>20</v>
          </cell>
          <cell r="I281">
            <v>30</v>
          </cell>
          <cell r="J281">
            <v>28</v>
          </cell>
          <cell r="K281">
            <v>0</v>
          </cell>
        </row>
        <row r="282">
          <cell r="B282" t="str">
            <v>USA - Dominican Republic</v>
          </cell>
          <cell r="C282" t="str">
            <v>LATAM</v>
          </cell>
          <cell r="D282">
            <v>330</v>
          </cell>
          <cell r="E282">
            <v>860</v>
          </cell>
          <cell r="F282">
            <v>125</v>
          </cell>
          <cell r="G282">
            <v>30</v>
          </cell>
          <cell r="H282">
            <v>20</v>
          </cell>
          <cell r="I282">
            <v>30</v>
          </cell>
          <cell r="J282">
            <v>28</v>
          </cell>
          <cell r="K282">
            <v>0</v>
          </cell>
        </row>
        <row r="283">
          <cell r="B283" t="str">
            <v>USA - Ecuador</v>
          </cell>
          <cell r="C283" t="str">
            <v>LATAM</v>
          </cell>
          <cell r="D283">
            <v>390</v>
          </cell>
          <cell r="E283">
            <v>1170</v>
          </cell>
          <cell r="F283">
            <v>125</v>
          </cell>
          <cell r="G283">
            <v>30</v>
          </cell>
          <cell r="H283">
            <v>20</v>
          </cell>
          <cell r="I283">
            <v>30</v>
          </cell>
          <cell r="J283">
            <v>28</v>
          </cell>
          <cell r="K283">
            <v>0</v>
          </cell>
        </row>
        <row r="284">
          <cell r="B284" t="str">
            <v>USA - El Salvador</v>
          </cell>
          <cell r="C284" t="str">
            <v>LATAM</v>
          </cell>
          <cell r="D284">
            <v>430</v>
          </cell>
          <cell r="E284">
            <v>690</v>
          </cell>
          <cell r="F284">
            <v>125</v>
          </cell>
          <cell r="G284">
            <v>30</v>
          </cell>
          <cell r="H284">
            <v>20</v>
          </cell>
          <cell r="I284">
            <v>30</v>
          </cell>
          <cell r="J284">
            <v>28</v>
          </cell>
          <cell r="K284">
            <v>0</v>
          </cell>
        </row>
        <row r="285">
          <cell r="B285" t="str">
            <v>USA - Guatemala</v>
          </cell>
          <cell r="C285" t="str">
            <v>LATAM</v>
          </cell>
          <cell r="D285">
            <v>410</v>
          </cell>
          <cell r="E285">
            <v>690</v>
          </cell>
          <cell r="F285">
            <v>125</v>
          </cell>
          <cell r="G285">
            <v>30</v>
          </cell>
          <cell r="H285">
            <v>20</v>
          </cell>
          <cell r="I285">
            <v>30</v>
          </cell>
          <cell r="J285">
            <v>28</v>
          </cell>
          <cell r="K285">
            <v>0</v>
          </cell>
        </row>
        <row r="286">
          <cell r="B286" t="str">
            <v>USA - Honduras</v>
          </cell>
          <cell r="C286" t="str">
            <v>LATAM</v>
          </cell>
          <cell r="D286">
            <v>490</v>
          </cell>
          <cell r="E286">
            <v>690</v>
          </cell>
          <cell r="F286">
            <v>125</v>
          </cell>
          <cell r="G286">
            <v>30</v>
          </cell>
          <cell r="H286">
            <v>20</v>
          </cell>
          <cell r="I286">
            <v>30</v>
          </cell>
          <cell r="J286">
            <v>28</v>
          </cell>
          <cell r="K286">
            <v>0</v>
          </cell>
        </row>
        <row r="287">
          <cell r="B287" t="str">
            <v>USA - Jamaica</v>
          </cell>
          <cell r="C287" t="str">
            <v>LATAM</v>
          </cell>
          <cell r="D287">
            <v>320</v>
          </cell>
          <cell r="E287">
            <v>680</v>
          </cell>
          <cell r="F287">
            <v>125</v>
          </cell>
          <cell r="G287">
            <v>30</v>
          </cell>
          <cell r="H287">
            <v>20</v>
          </cell>
          <cell r="I287">
            <v>30</v>
          </cell>
          <cell r="J287">
            <v>28</v>
          </cell>
          <cell r="K287">
            <v>0</v>
          </cell>
        </row>
        <row r="288">
          <cell r="B288" t="str">
            <v>USA - Panama</v>
          </cell>
          <cell r="C288" t="str">
            <v>LATAM</v>
          </cell>
          <cell r="D288">
            <v>450</v>
          </cell>
          <cell r="E288">
            <v>850</v>
          </cell>
          <cell r="F288">
            <v>125</v>
          </cell>
          <cell r="G288">
            <v>30</v>
          </cell>
          <cell r="H288">
            <v>20</v>
          </cell>
          <cell r="I288">
            <v>30</v>
          </cell>
          <cell r="J288">
            <v>28</v>
          </cell>
          <cell r="K288">
            <v>0</v>
          </cell>
        </row>
        <row r="289">
          <cell r="B289" t="str">
            <v>USA - Paraguay</v>
          </cell>
          <cell r="C289" t="str">
            <v>LATAM</v>
          </cell>
          <cell r="D289">
            <v>920</v>
          </cell>
          <cell r="E289">
            <v>3850</v>
          </cell>
          <cell r="F289">
            <v>125</v>
          </cell>
          <cell r="G289">
            <v>30</v>
          </cell>
          <cell r="H289">
            <v>20</v>
          </cell>
          <cell r="I289">
            <v>30</v>
          </cell>
          <cell r="J289">
            <v>28</v>
          </cell>
          <cell r="K289">
            <v>0</v>
          </cell>
        </row>
        <row r="290">
          <cell r="B290" t="str">
            <v xml:space="preserve">USA - Peru </v>
          </cell>
          <cell r="C290" t="str">
            <v>LATAM</v>
          </cell>
          <cell r="D290">
            <v>510</v>
          </cell>
          <cell r="E290">
            <v>1700</v>
          </cell>
          <cell r="F290">
            <v>125</v>
          </cell>
          <cell r="G290">
            <v>30</v>
          </cell>
          <cell r="H290">
            <v>20</v>
          </cell>
          <cell r="I290">
            <v>30</v>
          </cell>
          <cell r="J290">
            <v>28</v>
          </cell>
          <cell r="K290">
            <v>0</v>
          </cell>
        </row>
        <row r="291">
          <cell r="B291" t="str">
            <v xml:space="preserve">USA - Puerto Rico </v>
          </cell>
          <cell r="C291" t="str">
            <v>LATAM</v>
          </cell>
          <cell r="D291">
            <v>250</v>
          </cell>
          <cell r="E291">
            <v>740</v>
          </cell>
          <cell r="F291">
            <v>125</v>
          </cell>
          <cell r="G291">
            <v>30</v>
          </cell>
          <cell r="H291">
            <v>20</v>
          </cell>
          <cell r="I291">
            <v>30</v>
          </cell>
          <cell r="J291">
            <v>28</v>
          </cell>
          <cell r="K291">
            <v>0</v>
          </cell>
        </row>
        <row r="292">
          <cell r="B292" t="str">
            <v>USA - Trinidad</v>
          </cell>
          <cell r="C292" t="str">
            <v>LATAM</v>
          </cell>
          <cell r="D292">
            <v>350</v>
          </cell>
          <cell r="E292">
            <v>1020</v>
          </cell>
          <cell r="F292">
            <v>125</v>
          </cell>
          <cell r="G292">
            <v>30</v>
          </cell>
          <cell r="H292">
            <v>20</v>
          </cell>
          <cell r="I292">
            <v>30</v>
          </cell>
          <cell r="J292">
            <v>28</v>
          </cell>
          <cell r="K292">
            <v>0</v>
          </cell>
        </row>
        <row r="293">
          <cell r="B293" t="str">
            <v>USA - Uruguay</v>
          </cell>
          <cell r="C293" t="str">
            <v>LATAM</v>
          </cell>
          <cell r="D293">
            <v>760</v>
          </cell>
          <cell r="E293">
            <v>4530</v>
          </cell>
          <cell r="F293">
            <v>125</v>
          </cell>
          <cell r="G293">
            <v>30</v>
          </cell>
          <cell r="H293">
            <v>20</v>
          </cell>
          <cell r="I293">
            <v>30</v>
          </cell>
          <cell r="J293">
            <v>28</v>
          </cell>
          <cell r="K293">
            <v>0</v>
          </cell>
        </row>
        <row r="294">
          <cell r="B294" t="str">
            <v>USA - Venezuela</v>
          </cell>
          <cell r="C294" t="str">
            <v>LATAM</v>
          </cell>
          <cell r="D294">
            <v>550</v>
          </cell>
          <cell r="E294">
            <v>1260</v>
          </cell>
          <cell r="F294">
            <v>125</v>
          </cell>
          <cell r="G294">
            <v>30</v>
          </cell>
          <cell r="H294">
            <v>20</v>
          </cell>
          <cell r="I294">
            <v>30</v>
          </cell>
          <cell r="J294">
            <v>28</v>
          </cell>
          <cell r="K294">
            <v>0</v>
          </cell>
        </row>
        <row r="295">
          <cell r="B295" t="str">
            <v>USA - Africa</v>
          </cell>
          <cell r="C295" t="str">
            <v>Africa</v>
          </cell>
          <cell r="D295">
            <v>936</v>
          </cell>
          <cell r="E295">
            <v>5198</v>
          </cell>
          <cell r="F295">
            <v>125</v>
          </cell>
          <cell r="G295">
            <v>30</v>
          </cell>
          <cell r="H295">
            <v>20</v>
          </cell>
          <cell r="I295">
            <v>32</v>
          </cell>
          <cell r="J295">
            <v>28</v>
          </cell>
          <cell r="K295">
            <v>0</v>
          </cell>
        </row>
        <row r="296">
          <cell r="B296" t="str">
            <v>USA - Egypt</v>
          </cell>
          <cell r="C296" t="str">
            <v>Africa</v>
          </cell>
          <cell r="D296">
            <v>950</v>
          </cell>
          <cell r="E296">
            <v>4880</v>
          </cell>
          <cell r="F296">
            <v>125</v>
          </cell>
          <cell r="G296">
            <v>30</v>
          </cell>
          <cell r="H296">
            <v>20</v>
          </cell>
          <cell r="I296">
            <v>32</v>
          </cell>
          <cell r="J296">
            <v>28</v>
          </cell>
          <cell r="K296">
            <v>0</v>
          </cell>
        </row>
        <row r="297">
          <cell r="B297" t="str">
            <v>USA - Lebanon</v>
          </cell>
          <cell r="C297" t="str">
            <v>Africa</v>
          </cell>
          <cell r="D297">
            <v>960</v>
          </cell>
          <cell r="E297">
            <v>4240</v>
          </cell>
          <cell r="F297">
            <v>125</v>
          </cell>
          <cell r="G297">
            <v>30</v>
          </cell>
          <cell r="H297">
            <v>20</v>
          </cell>
          <cell r="I297">
            <v>32</v>
          </cell>
          <cell r="J297">
            <v>28</v>
          </cell>
          <cell r="K297">
            <v>0</v>
          </cell>
        </row>
        <row r="298">
          <cell r="B298" t="str">
            <v>USA - Morocco</v>
          </cell>
          <cell r="C298" t="str">
            <v>Africa</v>
          </cell>
          <cell r="D298">
            <v>930</v>
          </cell>
          <cell r="E298">
            <v>5330</v>
          </cell>
          <cell r="F298">
            <v>125</v>
          </cell>
          <cell r="G298">
            <v>30</v>
          </cell>
          <cell r="H298">
            <v>20</v>
          </cell>
          <cell r="I298">
            <v>32</v>
          </cell>
          <cell r="J298">
            <v>28</v>
          </cell>
          <cell r="K298">
            <v>0</v>
          </cell>
        </row>
        <row r="299">
          <cell r="B299" t="str">
            <v>USA - South Africa</v>
          </cell>
          <cell r="C299" t="str">
            <v>Africa</v>
          </cell>
          <cell r="D299">
            <v>970</v>
          </cell>
          <cell r="E299">
            <v>6180</v>
          </cell>
          <cell r="F299">
            <v>125</v>
          </cell>
          <cell r="G299">
            <v>30</v>
          </cell>
          <cell r="H299">
            <v>20</v>
          </cell>
          <cell r="I299">
            <v>32</v>
          </cell>
          <cell r="J299">
            <v>28</v>
          </cell>
          <cell r="K299">
            <v>0</v>
          </cell>
        </row>
        <row r="300">
          <cell r="B300" t="str">
            <v>USA - Tunisia</v>
          </cell>
          <cell r="C300" t="str">
            <v>Africa</v>
          </cell>
          <cell r="D300">
            <v>870</v>
          </cell>
          <cell r="E300">
            <v>5360</v>
          </cell>
          <cell r="F300">
            <v>125</v>
          </cell>
          <cell r="G300">
            <v>30</v>
          </cell>
          <cell r="H300">
            <v>20</v>
          </cell>
          <cell r="I300">
            <v>32</v>
          </cell>
          <cell r="J300">
            <v>28</v>
          </cell>
          <cell r="K300">
            <v>0</v>
          </cell>
        </row>
        <row r="301">
          <cell r="B301" t="str">
            <v>USA - Middle East</v>
          </cell>
          <cell r="C301" t="str">
            <v>Middle East</v>
          </cell>
          <cell r="D301">
            <v>983.75</v>
          </cell>
          <cell r="E301">
            <v>5186.25</v>
          </cell>
          <cell r="F301">
            <v>125</v>
          </cell>
          <cell r="G301">
            <v>30</v>
          </cell>
          <cell r="H301">
            <v>20</v>
          </cell>
          <cell r="I301">
            <v>30</v>
          </cell>
          <cell r="J301">
            <v>28</v>
          </cell>
          <cell r="K301">
            <v>0</v>
          </cell>
        </row>
        <row r="302">
          <cell r="B302" t="str">
            <v>USA - Israel</v>
          </cell>
          <cell r="C302" t="str">
            <v>Middle East</v>
          </cell>
          <cell r="D302">
            <v>970</v>
          </cell>
          <cell r="E302">
            <v>2820</v>
          </cell>
          <cell r="F302">
            <v>125</v>
          </cell>
          <cell r="G302">
            <v>30</v>
          </cell>
          <cell r="H302">
            <v>20</v>
          </cell>
          <cell r="I302">
            <v>30</v>
          </cell>
          <cell r="J302">
            <v>28</v>
          </cell>
          <cell r="K302">
            <v>0</v>
          </cell>
        </row>
        <row r="303">
          <cell r="B303" t="str">
            <v>USA - Jordan</v>
          </cell>
          <cell r="C303" t="str">
            <v>Middle East</v>
          </cell>
          <cell r="D303">
            <v>920</v>
          </cell>
          <cell r="E303">
            <v>4580</v>
          </cell>
          <cell r="F303">
            <v>125</v>
          </cell>
          <cell r="G303">
            <v>30</v>
          </cell>
          <cell r="H303">
            <v>20</v>
          </cell>
          <cell r="I303">
            <v>30</v>
          </cell>
          <cell r="J303">
            <v>28</v>
          </cell>
          <cell r="K303">
            <v>0</v>
          </cell>
        </row>
        <row r="304">
          <cell r="B304" t="str">
            <v>USA - Kuwait</v>
          </cell>
          <cell r="C304" t="str">
            <v>Middle East</v>
          </cell>
          <cell r="D304">
            <v>890</v>
          </cell>
          <cell r="E304">
            <v>5170</v>
          </cell>
          <cell r="F304">
            <v>125</v>
          </cell>
          <cell r="G304">
            <v>30</v>
          </cell>
          <cell r="H304">
            <v>20</v>
          </cell>
          <cell r="I304">
            <v>30</v>
          </cell>
          <cell r="J304">
            <v>28</v>
          </cell>
          <cell r="K304">
            <v>0</v>
          </cell>
        </row>
        <row r="305">
          <cell r="B305" t="str">
            <v>USA - Oman</v>
          </cell>
          <cell r="C305" t="str">
            <v>Middle East</v>
          </cell>
          <cell r="D305">
            <v>1070</v>
          </cell>
          <cell r="E305">
            <v>5950</v>
          </cell>
          <cell r="F305">
            <v>125</v>
          </cell>
          <cell r="G305">
            <v>30</v>
          </cell>
          <cell r="H305">
            <v>20</v>
          </cell>
          <cell r="I305">
            <v>30</v>
          </cell>
          <cell r="J305">
            <v>28</v>
          </cell>
          <cell r="K305">
            <v>0</v>
          </cell>
        </row>
        <row r="306">
          <cell r="B306" t="str">
            <v>USA - Pakistan</v>
          </cell>
          <cell r="C306" t="str">
            <v>Middle East</v>
          </cell>
          <cell r="D306">
            <v>1090</v>
          </cell>
          <cell r="E306">
            <v>5590</v>
          </cell>
          <cell r="F306">
            <v>125</v>
          </cell>
          <cell r="G306">
            <v>30</v>
          </cell>
          <cell r="H306">
            <v>20</v>
          </cell>
          <cell r="I306">
            <v>30</v>
          </cell>
          <cell r="J306">
            <v>28</v>
          </cell>
          <cell r="K306">
            <v>0</v>
          </cell>
        </row>
        <row r="307">
          <cell r="B307" t="str">
            <v>USA - Qatar</v>
          </cell>
          <cell r="C307" t="str">
            <v>Middle East</v>
          </cell>
          <cell r="D307">
            <v>1000</v>
          </cell>
          <cell r="E307">
            <v>4970</v>
          </cell>
          <cell r="F307">
            <v>125</v>
          </cell>
          <cell r="G307">
            <v>30</v>
          </cell>
          <cell r="H307">
            <v>20</v>
          </cell>
          <cell r="I307">
            <v>30</v>
          </cell>
          <cell r="J307">
            <v>28</v>
          </cell>
          <cell r="K307">
            <v>0</v>
          </cell>
        </row>
        <row r="308">
          <cell r="B308" t="str">
            <v>USA - Saudi Arabia</v>
          </cell>
          <cell r="C308" t="str">
            <v>Middle East</v>
          </cell>
          <cell r="D308">
            <v>1080</v>
          </cell>
          <cell r="E308">
            <v>5840</v>
          </cell>
          <cell r="F308">
            <v>125</v>
          </cell>
          <cell r="G308">
            <v>30</v>
          </cell>
          <cell r="H308">
            <v>20</v>
          </cell>
          <cell r="I308">
            <v>30</v>
          </cell>
          <cell r="J308">
            <v>28</v>
          </cell>
          <cell r="K308">
            <v>0</v>
          </cell>
        </row>
        <row r="309">
          <cell r="B309" t="str">
            <v>USA - UAE</v>
          </cell>
          <cell r="C309" t="str">
            <v>Middle East</v>
          </cell>
          <cell r="D309">
            <v>850</v>
          </cell>
          <cell r="E309">
            <v>6570</v>
          </cell>
          <cell r="F309">
            <v>125</v>
          </cell>
          <cell r="G309">
            <v>30</v>
          </cell>
          <cell r="H309">
            <v>20</v>
          </cell>
          <cell r="I309">
            <v>30</v>
          </cell>
          <cell r="J309">
            <v>28</v>
          </cell>
          <cell r="K309">
            <v>0</v>
          </cell>
        </row>
        <row r="310">
          <cell r="B310" t="str">
            <v>India - Europe</v>
          </cell>
          <cell r="C310" t="str">
            <v>Europe</v>
          </cell>
          <cell r="D310">
            <v>908.77012032085565</v>
          </cell>
          <cell r="E310">
            <v>2000.5653074866311</v>
          </cell>
          <cell r="F310">
            <v>136.65808823529409</v>
          </cell>
          <cell r="G310">
            <v>31.970588235294116</v>
          </cell>
          <cell r="H310">
            <v>20.205882352941178</v>
          </cell>
          <cell r="I310">
            <v>30.543588235294116</v>
          </cell>
          <cell r="J310">
            <v>28.294117647058822</v>
          </cell>
          <cell r="K310">
            <v>60.012366310160431</v>
          </cell>
        </row>
        <row r="311">
          <cell r="B311" t="str">
            <v>India - N Europe</v>
          </cell>
          <cell r="C311" t="str">
            <v>N Europe</v>
          </cell>
          <cell r="D311">
            <v>864.75</v>
          </cell>
          <cell r="E311">
            <v>1937.75</v>
          </cell>
          <cell r="F311">
            <v>157.29</v>
          </cell>
          <cell r="G311">
            <v>36.190000000000005</v>
          </cell>
          <cell r="H311">
            <v>20</v>
          </cell>
          <cell r="I311">
            <v>30</v>
          </cell>
          <cell r="J311">
            <v>28</v>
          </cell>
          <cell r="K311">
            <v>58.75</v>
          </cell>
        </row>
        <row r="312">
          <cell r="B312" t="str">
            <v>India - Denmark</v>
          </cell>
          <cell r="C312" t="str">
            <v>N Europe</v>
          </cell>
          <cell r="D312">
            <v>949</v>
          </cell>
          <cell r="E312">
            <v>2159</v>
          </cell>
          <cell r="F312">
            <v>181.09</v>
          </cell>
          <cell r="G312">
            <v>40.24</v>
          </cell>
          <cell r="H312">
            <v>20</v>
          </cell>
          <cell r="I312">
            <v>30</v>
          </cell>
          <cell r="J312">
            <v>28</v>
          </cell>
          <cell r="K312">
            <v>60</v>
          </cell>
        </row>
        <row r="313">
          <cell r="B313" t="str">
            <v>India - Finland</v>
          </cell>
          <cell r="C313" t="str">
            <v>N Europe</v>
          </cell>
          <cell r="D313">
            <v>790</v>
          </cell>
          <cell r="E313">
            <v>2380</v>
          </cell>
          <cell r="F313">
            <v>150</v>
          </cell>
          <cell r="G313">
            <v>30</v>
          </cell>
          <cell r="H313">
            <v>20</v>
          </cell>
          <cell r="I313">
            <v>30</v>
          </cell>
          <cell r="J313">
            <v>28</v>
          </cell>
          <cell r="K313">
            <v>60</v>
          </cell>
        </row>
        <row r="314">
          <cell r="B314" t="str">
            <v>India - Norway</v>
          </cell>
          <cell r="C314" t="str">
            <v>N Europe</v>
          </cell>
          <cell r="D314">
            <v>845</v>
          </cell>
          <cell r="E314">
            <v>1354</v>
          </cell>
          <cell r="F314">
            <v>149.54</v>
          </cell>
          <cell r="G314">
            <v>37.39</v>
          </cell>
          <cell r="H314">
            <v>20</v>
          </cell>
          <cell r="I314">
            <v>30</v>
          </cell>
          <cell r="J314">
            <v>28</v>
          </cell>
          <cell r="K314">
            <v>58</v>
          </cell>
        </row>
        <row r="315">
          <cell r="B315" t="str">
            <v>India - Sweden</v>
          </cell>
          <cell r="C315" t="str">
            <v>N Europe</v>
          </cell>
          <cell r="D315">
            <v>875</v>
          </cell>
          <cell r="E315">
            <v>1858</v>
          </cell>
          <cell r="F315">
            <v>148.53</v>
          </cell>
          <cell r="G315">
            <v>37.130000000000003</v>
          </cell>
          <cell r="H315">
            <v>20</v>
          </cell>
          <cell r="I315">
            <v>30</v>
          </cell>
          <cell r="J315">
            <v>28</v>
          </cell>
          <cell r="K315">
            <v>57</v>
          </cell>
        </row>
        <row r="316">
          <cell r="B316" t="str">
            <v>India - E Europe</v>
          </cell>
          <cell r="C316" t="str">
            <v>E Europe</v>
          </cell>
          <cell r="D316">
            <v>866.63636363636363</v>
          </cell>
          <cell r="E316">
            <v>2284.181818181818</v>
          </cell>
          <cell r="F316">
            <v>125</v>
          </cell>
          <cell r="G316">
            <v>30</v>
          </cell>
          <cell r="H316">
            <v>20</v>
          </cell>
          <cell r="I316">
            <v>30</v>
          </cell>
          <cell r="J316">
            <v>28</v>
          </cell>
          <cell r="K316">
            <v>62.18181818181818</v>
          </cell>
        </row>
        <row r="317">
          <cell r="B317" t="str">
            <v>India - Bulgaria</v>
          </cell>
          <cell r="C317" t="str">
            <v>E Europe</v>
          </cell>
          <cell r="D317">
            <v>943</v>
          </cell>
          <cell r="E317">
            <v>2819</v>
          </cell>
          <cell r="F317">
            <v>125</v>
          </cell>
          <cell r="G317">
            <v>30</v>
          </cell>
          <cell r="H317">
            <v>20</v>
          </cell>
          <cell r="I317">
            <v>30</v>
          </cell>
          <cell r="J317">
            <v>28</v>
          </cell>
          <cell r="K317">
            <v>54</v>
          </cell>
        </row>
        <row r="318">
          <cell r="B318" t="str">
            <v>India - Czech Republic</v>
          </cell>
          <cell r="C318" t="str">
            <v>E Europe</v>
          </cell>
          <cell r="D318">
            <v>733</v>
          </cell>
          <cell r="E318">
            <v>1875</v>
          </cell>
          <cell r="F318">
            <v>125</v>
          </cell>
          <cell r="G318">
            <v>30</v>
          </cell>
          <cell r="H318">
            <v>20</v>
          </cell>
          <cell r="I318">
            <v>30</v>
          </cell>
          <cell r="J318">
            <v>28</v>
          </cell>
          <cell r="K318">
            <v>60</v>
          </cell>
        </row>
        <row r="319">
          <cell r="B319" t="str">
            <v>India - Estonia</v>
          </cell>
          <cell r="C319" t="str">
            <v>E Europe</v>
          </cell>
          <cell r="D319">
            <v>949</v>
          </cell>
          <cell r="E319">
            <v>2819</v>
          </cell>
          <cell r="F319">
            <v>125</v>
          </cell>
          <cell r="G319">
            <v>30</v>
          </cell>
          <cell r="H319">
            <v>20</v>
          </cell>
          <cell r="I319">
            <v>30</v>
          </cell>
          <cell r="J319">
            <v>28</v>
          </cell>
          <cell r="K319">
            <v>60</v>
          </cell>
        </row>
        <row r="320">
          <cell r="B320" t="str">
            <v>India - Hungary</v>
          </cell>
          <cell r="C320" t="str">
            <v>E Europe</v>
          </cell>
          <cell r="D320">
            <v>819</v>
          </cell>
          <cell r="E320">
            <v>2628</v>
          </cell>
          <cell r="F320">
            <v>125</v>
          </cell>
          <cell r="G320">
            <v>30</v>
          </cell>
          <cell r="H320">
            <v>20</v>
          </cell>
          <cell r="I320">
            <v>30</v>
          </cell>
          <cell r="J320">
            <v>28</v>
          </cell>
          <cell r="K320">
            <v>58</v>
          </cell>
        </row>
        <row r="321">
          <cell r="B321" t="str">
            <v>India - Latvia</v>
          </cell>
          <cell r="C321" t="str">
            <v>E Europe</v>
          </cell>
          <cell r="D321">
            <v>926</v>
          </cell>
          <cell r="E321">
            <v>1708</v>
          </cell>
          <cell r="F321">
            <v>125</v>
          </cell>
          <cell r="G321">
            <v>30</v>
          </cell>
          <cell r="H321">
            <v>20</v>
          </cell>
          <cell r="I321">
            <v>30</v>
          </cell>
          <cell r="J321">
            <v>28</v>
          </cell>
          <cell r="K321">
            <v>60</v>
          </cell>
        </row>
        <row r="322">
          <cell r="B322" t="str">
            <v>India - Lithuania</v>
          </cell>
          <cell r="C322" t="str">
            <v>E Europe</v>
          </cell>
          <cell r="D322">
            <v>994</v>
          </cell>
          <cell r="E322">
            <v>2118</v>
          </cell>
          <cell r="F322">
            <v>125</v>
          </cell>
          <cell r="G322">
            <v>30</v>
          </cell>
          <cell r="H322">
            <v>20</v>
          </cell>
          <cell r="I322">
            <v>30</v>
          </cell>
          <cell r="J322">
            <v>28</v>
          </cell>
          <cell r="K322">
            <v>60</v>
          </cell>
        </row>
        <row r="323">
          <cell r="B323" t="str">
            <v>India - Poland</v>
          </cell>
          <cell r="C323" t="str">
            <v>E Europe</v>
          </cell>
          <cell r="D323">
            <v>933</v>
          </cell>
          <cell r="E323">
            <v>2159</v>
          </cell>
          <cell r="F323">
            <v>125</v>
          </cell>
          <cell r="G323">
            <v>30</v>
          </cell>
          <cell r="H323">
            <v>20</v>
          </cell>
          <cell r="I323">
            <v>30</v>
          </cell>
          <cell r="J323">
            <v>28</v>
          </cell>
          <cell r="K323">
            <v>56</v>
          </cell>
        </row>
        <row r="324">
          <cell r="B324" t="str">
            <v>India - Romania</v>
          </cell>
          <cell r="C324" t="str">
            <v>E Europe</v>
          </cell>
          <cell r="D324">
            <v>844</v>
          </cell>
          <cell r="E324">
            <v>2469</v>
          </cell>
          <cell r="F324">
            <v>125</v>
          </cell>
          <cell r="G324">
            <v>30</v>
          </cell>
          <cell r="H324">
            <v>20</v>
          </cell>
          <cell r="I324">
            <v>30</v>
          </cell>
          <cell r="J324">
            <v>28</v>
          </cell>
          <cell r="K324">
            <v>17</v>
          </cell>
        </row>
        <row r="325">
          <cell r="B325" t="str">
            <v>India - Russia</v>
          </cell>
          <cell r="C325" t="str">
            <v>E Europe</v>
          </cell>
          <cell r="D325">
            <v>843</v>
          </cell>
          <cell r="E325">
            <v>2118</v>
          </cell>
          <cell r="F325">
            <v>125</v>
          </cell>
          <cell r="G325">
            <v>30</v>
          </cell>
          <cell r="H325">
            <v>20</v>
          </cell>
          <cell r="I325">
            <v>30</v>
          </cell>
          <cell r="J325">
            <v>28</v>
          </cell>
          <cell r="K325">
            <v>38</v>
          </cell>
        </row>
        <row r="326">
          <cell r="B326" t="str">
            <v>India - Slovakia</v>
          </cell>
          <cell r="C326" t="str">
            <v>E Europe</v>
          </cell>
          <cell r="D326">
            <v>859</v>
          </cell>
          <cell r="E326">
            <v>2349</v>
          </cell>
          <cell r="F326">
            <v>125</v>
          </cell>
          <cell r="G326">
            <v>30</v>
          </cell>
          <cell r="H326">
            <v>20</v>
          </cell>
          <cell r="I326">
            <v>30</v>
          </cell>
          <cell r="J326">
            <v>28</v>
          </cell>
          <cell r="K326">
            <v>60</v>
          </cell>
        </row>
        <row r="327">
          <cell r="B327" t="str">
            <v>India - Ukraine</v>
          </cell>
          <cell r="C327" t="str">
            <v>E Europe</v>
          </cell>
          <cell r="D327">
            <v>690</v>
          </cell>
          <cell r="E327">
            <v>2064</v>
          </cell>
          <cell r="F327">
            <v>125</v>
          </cell>
          <cell r="G327">
            <v>30</v>
          </cell>
          <cell r="H327">
            <v>20</v>
          </cell>
          <cell r="I327">
            <v>30</v>
          </cell>
          <cell r="J327">
            <v>28</v>
          </cell>
          <cell r="K327">
            <v>161</v>
          </cell>
        </row>
        <row r="328">
          <cell r="B328" t="str">
            <v>India - W Europe</v>
          </cell>
          <cell r="C328" t="str">
            <v>W Europe</v>
          </cell>
          <cell r="D328">
            <v>1048.2941176470588</v>
          </cell>
          <cell r="E328">
            <v>1805.5294117647059</v>
          </cell>
          <cell r="F328">
            <v>139.34235294117644</v>
          </cell>
          <cell r="G328">
            <v>31.69235294117647</v>
          </cell>
          <cell r="H328">
            <v>20.823529411764707</v>
          </cell>
          <cell r="I328">
            <v>32.662352941176472</v>
          </cell>
          <cell r="J328">
            <v>29.176470588235293</v>
          </cell>
          <cell r="K328">
            <v>72.117647058823536</v>
          </cell>
        </row>
        <row r="329">
          <cell r="B329" t="str">
            <v>India - Austria</v>
          </cell>
          <cell r="C329" t="str">
            <v>W Europe</v>
          </cell>
          <cell r="D329">
            <v>844</v>
          </cell>
          <cell r="E329">
            <v>2469</v>
          </cell>
          <cell r="F329">
            <v>125</v>
          </cell>
          <cell r="G329">
            <v>25</v>
          </cell>
          <cell r="H329">
            <v>20</v>
          </cell>
          <cell r="I329">
            <v>30</v>
          </cell>
          <cell r="J329">
            <v>28</v>
          </cell>
          <cell r="K329">
            <v>57</v>
          </cell>
        </row>
        <row r="330">
          <cell r="B330" t="str">
            <v>India - Belgium</v>
          </cell>
          <cell r="C330" t="str">
            <v>W Europe</v>
          </cell>
          <cell r="D330">
            <v>844</v>
          </cell>
          <cell r="E330">
            <v>2469</v>
          </cell>
          <cell r="F330">
            <v>150</v>
          </cell>
          <cell r="G330">
            <v>30</v>
          </cell>
          <cell r="H330">
            <v>20</v>
          </cell>
          <cell r="I330">
            <v>30</v>
          </cell>
          <cell r="J330">
            <v>28</v>
          </cell>
          <cell r="K330">
            <v>83</v>
          </cell>
        </row>
        <row r="331">
          <cell r="B331" t="str">
            <v>India - Croatia</v>
          </cell>
          <cell r="C331" t="str">
            <v>W Europe</v>
          </cell>
          <cell r="D331">
            <v>814</v>
          </cell>
          <cell r="E331">
            <v>2349</v>
          </cell>
          <cell r="F331">
            <v>125</v>
          </cell>
          <cell r="G331">
            <v>30</v>
          </cell>
          <cell r="H331">
            <v>20</v>
          </cell>
          <cell r="I331">
            <v>30</v>
          </cell>
          <cell r="J331">
            <v>28</v>
          </cell>
          <cell r="K331">
            <v>60</v>
          </cell>
        </row>
        <row r="332">
          <cell r="B332" t="str">
            <v>India - France (Paris &amp; "petite couronne")</v>
          </cell>
          <cell r="C332" t="str">
            <v>W Europe</v>
          </cell>
          <cell r="D332">
            <v>1763</v>
          </cell>
          <cell r="E332">
            <v>2213</v>
          </cell>
          <cell r="F332">
            <v>160</v>
          </cell>
          <cell r="G332">
            <v>30</v>
          </cell>
          <cell r="H332">
            <v>20</v>
          </cell>
          <cell r="I332">
            <v>30</v>
          </cell>
          <cell r="J332">
            <v>28</v>
          </cell>
          <cell r="K332">
            <v>76</v>
          </cell>
        </row>
        <row r="333">
          <cell r="B333" t="str">
            <v>India - France (Province)</v>
          </cell>
          <cell r="C333" t="str">
            <v>W Europe</v>
          </cell>
          <cell r="D333">
            <v>1763</v>
          </cell>
          <cell r="E333">
            <v>2213</v>
          </cell>
          <cell r="F333">
            <v>100</v>
          </cell>
          <cell r="G333">
            <v>25</v>
          </cell>
          <cell r="H333">
            <v>20</v>
          </cell>
          <cell r="I333">
            <v>30</v>
          </cell>
          <cell r="J333">
            <v>28</v>
          </cell>
          <cell r="K333">
            <v>76</v>
          </cell>
        </row>
        <row r="334">
          <cell r="B334" t="str">
            <v>India - Germany</v>
          </cell>
          <cell r="C334" t="str">
            <v>W Europe</v>
          </cell>
          <cell r="D334">
            <v>1145</v>
          </cell>
          <cell r="E334">
            <v>1858</v>
          </cell>
          <cell r="F334">
            <v>150</v>
          </cell>
          <cell r="G334">
            <v>30</v>
          </cell>
          <cell r="H334">
            <v>20</v>
          </cell>
          <cell r="I334">
            <v>30</v>
          </cell>
          <cell r="J334">
            <v>28</v>
          </cell>
          <cell r="K334">
            <v>75</v>
          </cell>
        </row>
        <row r="335">
          <cell r="B335" t="str">
            <v>India - Iceland</v>
          </cell>
          <cell r="C335" t="str">
            <v>W Europe</v>
          </cell>
          <cell r="D335">
            <v>843</v>
          </cell>
          <cell r="E335">
            <v>2118</v>
          </cell>
          <cell r="F335">
            <v>125</v>
          </cell>
          <cell r="G335">
            <v>30</v>
          </cell>
          <cell r="H335">
            <v>20</v>
          </cell>
          <cell r="I335">
            <v>30</v>
          </cell>
          <cell r="J335">
            <v>28</v>
          </cell>
          <cell r="K335">
            <v>60</v>
          </cell>
        </row>
        <row r="336">
          <cell r="B336" t="str">
            <v>India - Ireland</v>
          </cell>
          <cell r="C336" t="str">
            <v>W Europe</v>
          </cell>
          <cell r="D336">
            <v>1100</v>
          </cell>
          <cell r="E336">
            <v>0</v>
          </cell>
          <cell r="F336">
            <v>150</v>
          </cell>
          <cell r="G336">
            <v>50</v>
          </cell>
          <cell r="H336">
            <v>27</v>
          </cell>
          <cell r="I336">
            <v>41</v>
          </cell>
          <cell r="J336">
            <v>38</v>
          </cell>
          <cell r="K336">
            <v>100</v>
          </cell>
        </row>
        <row r="337">
          <cell r="B337" t="str">
            <v>India - Italy</v>
          </cell>
          <cell r="C337" t="str">
            <v>W Europe</v>
          </cell>
          <cell r="D337">
            <v>837</v>
          </cell>
          <cell r="E337">
            <v>1708</v>
          </cell>
          <cell r="F337">
            <v>145</v>
          </cell>
          <cell r="G337">
            <v>30</v>
          </cell>
          <cell r="H337">
            <v>20</v>
          </cell>
          <cell r="I337">
            <v>30</v>
          </cell>
          <cell r="J337">
            <v>28</v>
          </cell>
          <cell r="K337">
            <v>76</v>
          </cell>
        </row>
        <row r="338">
          <cell r="B338" t="str">
            <v>India - Malta</v>
          </cell>
          <cell r="C338" t="str">
            <v>W Europe</v>
          </cell>
          <cell r="D338">
            <v>1049</v>
          </cell>
          <cell r="E338">
            <v>1784</v>
          </cell>
          <cell r="F338">
            <v>125</v>
          </cell>
          <cell r="G338">
            <v>30</v>
          </cell>
          <cell r="H338">
            <v>20</v>
          </cell>
          <cell r="I338">
            <v>30</v>
          </cell>
          <cell r="J338">
            <v>28</v>
          </cell>
          <cell r="K338">
            <v>64</v>
          </cell>
        </row>
        <row r="339">
          <cell r="B339" t="str">
            <v>India - Netherlands</v>
          </cell>
          <cell r="C339" t="str">
            <v>W Europe</v>
          </cell>
          <cell r="D339">
            <v>951</v>
          </cell>
          <cell r="E339">
            <v>2159</v>
          </cell>
          <cell r="F339">
            <v>140</v>
          </cell>
          <cell r="G339">
            <v>30</v>
          </cell>
          <cell r="H339">
            <v>20</v>
          </cell>
          <cell r="I339">
            <v>30</v>
          </cell>
          <cell r="J339">
            <v>28</v>
          </cell>
          <cell r="K339">
            <v>56</v>
          </cell>
        </row>
        <row r="340">
          <cell r="B340" t="str">
            <v>India - Portugal</v>
          </cell>
          <cell r="C340" t="str">
            <v>W Europe</v>
          </cell>
          <cell r="D340">
            <v>837</v>
          </cell>
          <cell r="E340">
            <v>1708</v>
          </cell>
          <cell r="F340">
            <v>125</v>
          </cell>
          <cell r="G340">
            <v>25</v>
          </cell>
          <cell r="H340">
            <v>20</v>
          </cell>
          <cell r="I340">
            <v>30</v>
          </cell>
          <cell r="J340">
            <v>28</v>
          </cell>
          <cell r="K340">
            <v>66</v>
          </cell>
        </row>
        <row r="341">
          <cell r="B341" t="str">
            <v>India - Slovenia</v>
          </cell>
          <cell r="C341" t="str">
            <v>W Europe</v>
          </cell>
          <cell r="D341">
            <v>937</v>
          </cell>
          <cell r="E341">
            <v>2238</v>
          </cell>
          <cell r="F341">
            <v>125</v>
          </cell>
          <cell r="G341">
            <v>30</v>
          </cell>
          <cell r="H341">
            <v>20</v>
          </cell>
          <cell r="I341">
            <v>30</v>
          </cell>
          <cell r="J341">
            <v>28</v>
          </cell>
          <cell r="K341">
            <v>60</v>
          </cell>
        </row>
        <row r="342">
          <cell r="B342" t="str">
            <v>India - Spain</v>
          </cell>
          <cell r="C342" t="str">
            <v>W Europe</v>
          </cell>
          <cell r="D342">
            <v>933</v>
          </cell>
          <cell r="E342">
            <v>1834</v>
          </cell>
          <cell r="F342">
            <v>125</v>
          </cell>
          <cell r="G342">
            <v>25</v>
          </cell>
          <cell r="H342">
            <v>20</v>
          </cell>
          <cell r="I342">
            <v>30</v>
          </cell>
          <cell r="J342">
            <v>28</v>
          </cell>
          <cell r="K342">
            <v>68</v>
          </cell>
        </row>
        <row r="343">
          <cell r="B343" t="str">
            <v>India - Switzerland</v>
          </cell>
          <cell r="C343" t="str">
            <v>W Europe</v>
          </cell>
          <cell r="D343">
            <v>781</v>
          </cell>
          <cell r="E343">
            <v>1754</v>
          </cell>
          <cell r="F343">
            <v>156.08000000000001</v>
          </cell>
          <cell r="G343">
            <v>31.22</v>
          </cell>
          <cell r="H343">
            <v>20</v>
          </cell>
          <cell r="I343">
            <v>30</v>
          </cell>
          <cell r="J343">
            <v>28</v>
          </cell>
          <cell r="K343">
            <v>42</v>
          </cell>
        </row>
        <row r="344">
          <cell r="B344" t="str">
            <v>India - UK (London)</v>
          </cell>
          <cell r="C344" t="str">
            <v>W Europe</v>
          </cell>
          <cell r="D344">
            <v>1000</v>
          </cell>
          <cell r="E344">
            <v>0</v>
          </cell>
          <cell r="F344">
            <v>175</v>
          </cell>
          <cell r="G344">
            <v>54</v>
          </cell>
          <cell r="H344">
            <v>27</v>
          </cell>
          <cell r="I344">
            <v>54</v>
          </cell>
          <cell r="J344">
            <v>38</v>
          </cell>
          <cell r="K344">
            <v>120</v>
          </cell>
        </row>
        <row r="345">
          <cell r="B345" t="str">
            <v>India - UK (Others)</v>
          </cell>
          <cell r="C345" t="str">
            <v>W Europe</v>
          </cell>
          <cell r="D345">
            <v>1380</v>
          </cell>
          <cell r="E345">
            <v>1820</v>
          </cell>
          <cell r="F345">
            <v>167.74</v>
          </cell>
          <cell r="G345">
            <v>33.549999999999997</v>
          </cell>
          <cell r="H345">
            <v>20</v>
          </cell>
          <cell r="I345">
            <v>40.26</v>
          </cell>
          <cell r="J345">
            <v>28</v>
          </cell>
          <cell r="K345">
            <v>87</v>
          </cell>
        </row>
        <row r="346">
          <cell r="B346" t="str">
            <v>India - S Europe</v>
          </cell>
          <cell r="C346" t="str">
            <v>S Europe</v>
          </cell>
          <cell r="D346">
            <v>855.4</v>
          </cell>
          <cell r="E346">
            <v>1974.8</v>
          </cell>
          <cell r="F346">
            <v>125</v>
          </cell>
          <cell r="G346">
            <v>30</v>
          </cell>
          <cell r="H346">
            <v>20</v>
          </cell>
          <cell r="I346">
            <v>29.512</v>
          </cell>
          <cell r="J346">
            <v>28</v>
          </cell>
          <cell r="K346">
            <v>47</v>
          </cell>
        </row>
        <row r="347">
          <cell r="B347" t="str">
            <v>India - Cyprus</v>
          </cell>
          <cell r="C347" t="str">
            <v>S Europe</v>
          </cell>
          <cell r="D347">
            <v>733</v>
          </cell>
          <cell r="E347">
            <v>2900</v>
          </cell>
          <cell r="F347">
            <v>125</v>
          </cell>
          <cell r="G347">
            <v>30</v>
          </cell>
          <cell r="H347">
            <v>20</v>
          </cell>
          <cell r="I347">
            <v>30</v>
          </cell>
          <cell r="J347">
            <v>28</v>
          </cell>
          <cell r="K347">
            <v>40</v>
          </cell>
        </row>
        <row r="348">
          <cell r="B348" t="str">
            <v>India - Greece</v>
          </cell>
          <cell r="C348" t="str">
            <v>S Europe</v>
          </cell>
          <cell r="D348">
            <v>918</v>
          </cell>
          <cell r="E348">
            <v>1667</v>
          </cell>
          <cell r="F348">
            <v>125</v>
          </cell>
          <cell r="G348">
            <v>30</v>
          </cell>
          <cell r="H348">
            <v>20</v>
          </cell>
          <cell r="I348">
            <v>30</v>
          </cell>
          <cell r="J348">
            <v>28</v>
          </cell>
          <cell r="K348">
            <v>69</v>
          </cell>
        </row>
        <row r="349">
          <cell r="B349" t="str">
            <v>India - Macedonia</v>
          </cell>
          <cell r="C349" t="str">
            <v>S Europe</v>
          </cell>
          <cell r="D349">
            <v>937</v>
          </cell>
          <cell r="E349">
            <v>2118</v>
          </cell>
          <cell r="F349">
            <v>125</v>
          </cell>
          <cell r="G349">
            <v>30</v>
          </cell>
          <cell r="H349">
            <v>20</v>
          </cell>
          <cell r="I349">
            <v>30</v>
          </cell>
          <cell r="J349">
            <v>28</v>
          </cell>
          <cell r="K349">
            <v>60</v>
          </cell>
        </row>
        <row r="350">
          <cell r="B350" t="str">
            <v>India - Serbia &amp; Montenegro</v>
          </cell>
          <cell r="C350" t="str">
            <v>S Europe</v>
          </cell>
          <cell r="D350">
            <v>845</v>
          </cell>
          <cell r="E350">
            <v>1354</v>
          </cell>
          <cell r="F350">
            <v>125</v>
          </cell>
          <cell r="G350">
            <v>30</v>
          </cell>
          <cell r="H350">
            <v>20</v>
          </cell>
          <cell r="I350">
            <v>30</v>
          </cell>
          <cell r="J350">
            <v>28</v>
          </cell>
          <cell r="K350">
            <v>40</v>
          </cell>
        </row>
        <row r="351">
          <cell r="B351" t="str">
            <v>India - Turkey</v>
          </cell>
          <cell r="C351" t="str">
            <v>S Europe</v>
          </cell>
          <cell r="D351">
            <v>844</v>
          </cell>
          <cell r="E351">
            <v>1835</v>
          </cell>
          <cell r="F351">
            <v>125</v>
          </cell>
          <cell r="G351">
            <v>30</v>
          </cell>
          <cell r="H351">
            <v>20</v>
          </cell>
          <cell r="I351">
            <v>27.56</v>
          </cell>
          <cell r="J351">
            <v>28</v>
          </cell>
          <cell r="K351">
            <v>26</v>
          </cell>
        </row>
        <row r="352">
          <cell r="B352" t="str">
            <v>India - APAC</v>
          </cell>
          <cell r="C352" t="str">
            <v>APAC</v>
          </cell>
          <cell r="D352">
            <v>544.35714285714289</v>
          </cell>
          <cell r="E352">
            <v>1170.4285714285713</v>
          </cell>
          <cell r="F352">
            <v>123.52142857142857</v>
          </cell>
          <cell r="G352">
            <v>28.368571428571432</v>
          </cell>
          <cell r="H352">
            <v>20</v>
          </cell>
          <cell r="I352">
            <v>15.036428571428571</v>
          </cell>
          <cell r="J352">
            <v>28</v>
          </cell>
          <cell r="K352">
            <v>16.357142857142858</v>
          </cell>
        </row>
        <row r="353">
          <cell r="B353" t="str">
            <v>India - Australia</v>
          </cell>
          <cell r="C353" t="str">
            <v>APAC</v>
          </cell>
          <cell r="D353">
            <v>868</v>
          </cell>
          <cell r="E353">
            <v>2561</v>
          </cell>
          <cell r="F353">
            <v>123.27</v>
          </cell>
          <cell r="G353">
            <v>30.82</v>
          </cell>
          <cell r="H353">
            <v>20</v>
          </cell>
          <cell r="I353">
            <v>17.23</v>
          </cell>
          <cell r="J353">
            <v>28</v>
          </cell>
          <cell r="K353">
            <v>54</v>
          </cell>
        </row>
        <row r="354">
          <cell r="B354" t="str">
            <v>India - China (Guangzhou)</v>
          </cell>
          <cell r="C354" t="str">
            <v>APAC</v>
          </cell>
          <cell r="D354">
            <v>651</v>
          </cell>
          <cell r="E354">
            <v>1573</v>
          </cell>
          <cell r="F354">
            <v>119.86</v>
          </cell>
          <cell r="G354">
            <v>14.38</v>
          </cell>
          <cell r="H354">
            <v>20</v>
          </cell>
          <cell r="I354">
            <v>17.23</v>
          </cell>
          <cell r="J354">
            <v>28</v>
          </cell>
          <cell r="K354">
            <v>17</v>
          </cell>
        </row>
        <row r="355">
          <cell r="B355" t="str">
            <v>India - China (Hong Kong)</v>
          </cell>
          <cell r="C355" t="str">
            <v>APAC</v>
          </cell>
          <cell r="D355">
            <v>652</v>
          </cell>
          <cell r="E355">
            <v>1165</v>
          </cell>
          <cell r="F355">
            <v>141.32</v>
          </cell>
          <cell r="G355">
            <v>17.670000000000002</v>
          </cell>
          <cell r="H355">
            <v>20</v>
          </cell>
          <cell r="I355">
            <v>24.12</v>
          </cell>
          <cell r="J355">
            <v>28</v>
          </cell>
          <cell r="K355">
            <v>17</v>
          </cell>
        </row>
        <row r="356">
          <cell r="B356" t="str">
            <v>India - Taiwan</v>
          </cell>
          <cell r="C356" t="str">
            <v>APAC</v>
          </cell>
          <cell r="D356">
            <v>743</v>
          </cell>
          <cell r="E356">
            <v>1578</v>
          </cell>
          <cell r="F356">
            <v>92.58</v>
          </cell>
          <cell r="G356">
            <v>10.23</v>
          </cell>
          <cell r="H356">
            <v>20</v>
          </cell>
          <cell r="I356">
            <v>24.12</v>
          </cell>
          <cell r="J356">
            <v>28</v>
          </cell>
          <cell r="K356">
            <v>35</v>
          </cell>
        </row>
        <row r="357">
          <cell r="B357" t="str">
            <v>India - India (Kolkata)</v>
          </cell>
          <cell r="C357" t="str">
            <v>APAC</v>
          </cell>
          <cell r="D357">
            <v>202</v>
          </cell>
          <cell r="E357">
            <v>711</v>
          </cell>
          <cell r="F357">
            <v>130.51</v>
          </cell>
          <cell r="G357">
            <v>43.5</v>
          </cell>
          <cell r="H357">
            <v>20</v>
          </cell>
          <cell r="I357">
            <v>0</v>
          </cell>
          <cell r="J357">
            <v>28</v>
          </cell>
          <cell r="K357">
            <v>0</v>
          </cell>
        </row>
        <row r="358">
          <cell r="B358" t="str">
            <v>India - India (Bangalore)</v>
          </cell>
          <cell r="C358" t="str">
            <v>APAC</v>
          </cell>
          <cell r="D358">
            <v>151</v>
          </cell>
          <cell r="E358">
            <v>482</v>
          </cell>
          <cell r="F358">
            <v>130.51</v>
          </cell>
          <cell r="G358">
            <v>43.5</v>
          </cell>
          <cell r="H358">
            <v>20</v>
          </cell>
          <cell r="I358">
            <v>0</v>
          </cell>
          <cell r="J358">
            <v>28</v>
          </cell>
          <cell r="K358">
            <v>0</v>
          </cell>
        </row>
        <row r="359">
          <cell r="B359" t="str">
            <v>India - India (Chennai)</v>
          </cell>
          <cell r="C359" t="str">
            <v>APAC</v>
          </cell>
          <cell r="D359">
            <v>157</v>
          </cell>
          <cell r="E359">
            <v>461</v>
          </cell>
          <cell r="F359">
            <v>130.51</v>
          </cell>
          <cell r="G359">
            <v>43.5</v>
          </cell>
          <cell r="H359">
            <v>20</v>
          </cell>
          <cell r="I359">
            <v>0</v>
          </cell>
          <cell r="J359">
            <v>28</v>
          </cell>
          <cell r="K359">
            <v>0</v>
          </cell>
        </row>
        <row r="360">
          <cell r="B360" t="str">
            <v>India - India (Mumbai)</v>
          </cell>
          <cell r="C360" t="str">
            <v>APAC</v>
          </cell>
          <cell r="D360">
            <v>183</v>
          </cell>
          <cell r="E360">
            <v>478</v>
          </cell>
          <cell r="F360">
            <v>130.51</v>
          </cell>
          <cell r="G360">
            <v>43.5</v>
          </cell>
          <cell r="H360">
            <v>20</v>
          </cell>
          <cell r="I360">
            <v>0</v>
          </cell>
          <cell r="J360">
            <v>28</v>
          </cell>
          <cell r="K360">
            <v>0</v>
          </cell>
        </row>
        <row r="361">
          <cell r="B361" t="str">
            <v>India - Japan</v>
          </cell>
          <cell r="C361" t="str">
            <v>APAC</v>
          </cell>
          <cell r="D361">
            <v>778</v>
          </cell>
          <cell r="E361">
            <v>1588</v>
          </cell>
          <cell r="F361">
            <v>202.14</v>
          </cell>
          <cell r="G361">
            <v>32.090000000000003</v>
          </cell>
          <cell r="H361">
            <v>20</v>
          </cell>
          <cell r="I361">
            <v>34.450000000000003</v>
          </cell>
          <cell r="J361">
            <v>28</v>
          </cell>
          <cell r="K361">
            <v>6</v>
          </cell>
        </row>
        <row r="362">
          <cell r="B362" t="str">
            <v>India - South Korea</v>
          </cell>
          <cell r="C362" t="str">
            <v>APAC</v>
          </cell>
          <cell r="D362">
            <v>804</v>
          </cell>
          <cell r="E362">
            <v>1394</v>
          </cell>
          <cell r="F362">
            <v>125</v>
          </cell>
          <cell r="G362">
            <v>30</v>
          </cell>
          <cell r="H362">
            <v>20</v>
          </cell>
          <cell r="I362">
            <v>21</v>
          </cell>
          <cell r="J362">
            <v>28</v>
          </cell>
          <cell r="K362">
            <v>23</v>
          </cell>
        </row>
        <row r="363">
          <cell r="B363" t="str">
            <v>India - Malaysia</v>
          </cell>
          <cell r="C363" t="str">
            <v>APAC</v>
          </cell>
          <cell r="D363">
            <v>1049</v>
          </cell>
          <cell r="E363">
            <v>1784</v>
          </cell>
          <cell r="F363">
            <v>60.77</v>
          </cell>
          <cell r="G363">
            <v>8.5299999999999994</v>
          </cell>
          <cell r="H363">
            <v>20</v>
          </cell>
          <cell r="I363">
            <v>17.23</v>
          </cell>
          <cell r="J363">
            <v>28</v>
          </cell>
          <cell r="K363">
            <v>11</v>
          </cell>
        </row>
        <row r="364">
          <cell r="B364" t="str">
            <v>India - Philippines</v>
          </cell>
          <cell r="C364" t="str">
            <v>APAC</v>
          </cell>
          <cell r="D364">
            <v>626</v>
          </cell>
          <cell r="E364">
            <v>1266</v>
          </cell>
          <cell r="F364">
            <v>125</v>
          </cell>
          <cell r="G364">
            <v>30</v>
          </cell>
          <cell r="H364">
            <v>20</v>
          </cell>
          <cell r="I364">
            <v>17.23</v>
          </cell>
          <cell r="J364">
            <v>28</v>
          </cell>
          <cell r="K364">
            <v>30</v>
          </cell>
        </row>
        <row r="365">
          <cell r="B365" t="str">
            <v>India - Singapore</v>
          </cell>
          <cell r="C365" t="str">
            <v>APAC</v>
          </cell>
          <cell r="D365">
            <v>505</v>
          </cell>
          <cell r="E365">
            <v>845</v>
          </cell>
          <cell r="F365">
            <v>92.32</v>
          </cell>
          <cell r="G365">
            <v>19.440000000000001</v>
          </cell>
          <cell r="H365">
            <v>20</v>
          </cell>
          <cell r="I365">
            <v>17.23</v>
          </cell>
          <cell r="J365">
            <v>28</v>
          </cell>
          <cell r="K365">
            <v>15</v>
          </cell>
        </row>
        <row r="366">
          <cell r="B366" t="str">
            <v>India - Thailand</v>
          </cell>
          <cell r="C366" t="str">
            <v>APAC</v>
          </cell>
          <cell r="D366">
            <v>252</v>
          </cell>
          <cell r="E366">
            <v>500</v>
          </cell>
          <cell r="F366">
            <v>125</v>
          </cell>
          <cell r="G366">
            <v>30</v>
          </cell>
          <cell r="H366">
            <v>20</v>
          </cell>
          <cell r="I366">
            <v>20.67</v>
          </cell>
          <cell r="J366">
            <v>28</v>
          </cell>
          <cell r="K366">
            <v>21</v>
          </cell>
        </row>
        <row r="367">
          <cell r="B367" t="str">
            <v>India - NA</v>
          </cell>
          <cell r="C367" t="str">
            <v>NA</v>
          </cell>
          <cell r="D367">
            <v>1664.6666666666667</v>
          </cell>
          <cell r="E367">
            <v>3057.5555555555557</v>
          </cell>
          <cell r="F367">
            <v>158.46666666666667</v>
          </cell>
          <cell r="G367">
            <v>31.438888888888886</v>
          </cell>
          <cell r="H367">
            <v>21.555555555555557</v>
          </cell>
          <cell r="I367">
            <v>22.594444444444449</v>
          </cell>
          <cell r="J367">
            <v>30.444444444444443</v>
          </cell>
          <cell r="K367">
            <v>94.555555555555557</v>
          </cell>
        </row>
        <row r="368">
          <cell r="B368" t="str">
            <v>India - Canada</v>
          </cell>
          <cell r="C368" t="str">
            <v>NA</v>
          </cell>
          <cell r="D368">
            <v>1259</v>
          </cell>
          <cell r="E368">
            <v>4411</v>
          </cell>
          <cell r="F368">
            <v>158.62</v>
          </cell>
          <cell r="G368">
            <v>30.82</v>
          </cell>
          <cell r="H368">
            <v>20</v>
          </cell>
          <cell r="I368">
            <v>21</v>
          </cell>
          <cell r="J368">
            <v>28</v>
          </cell>
          <cell r="K368">
            <v>61</v>
          </cell>
        </row>
        <row r="369">
          <cell r="B369" t="str">
            <v>India - Mexico</v>
          </cell>
          <cell r="C369" t="str">
            <v>NA</v>
          </cell>
          <cell r="D369">
            <v>1702</v>
          </cell>
          <cell r="E369">
            <v>5073</v>
          </cell>
          <cell r="F369">
            <v>125</v>
          </cell>
          <cell r="G369">
            <v>30</v>
          </cell>
          <cell r="H369">
            <v>20</v>
          </cell>
          <cell r="I369">
            <v>21</v>
          </cell>
          <cell r="J369">
            <v>28</v>
          </cell>
          <cell r="K369">
            <v>25</v>
          </cell>
        </row>
        <row r="370">
          <cell r="B370" t="str">
            <v>India - USA (Chicago)</v>
          </cell>
          <cell r="C370" t="str">
            <v>NA</v>
          </cell>
          <cell r="D370">
            <v>1800</v>
          </cell>
          <cell r="E370">
            <v>0</v>
          </cell>
          <cell r="F370">
            <v>150</v>
          </cell>
          <cell r="G370">
            <v>38</v>
          </cell>
          <cell r="H370">
            <v>27</v>
          </cell>
          <cell r="I370">
            <v>29</v>
          </cell>
          <cell r="J370">
            <v>39</v>
          </cell>
          <cell r="K370">
            <v>140</v>
          </cell>
        </row>
        <row r="371">
          <cell r="B371" t="str">
            <v>India - USA (LA)</v>
          </cell>
          <cell r="C371" t="str">
            <v>NA</v>
          </cell>
          <cell r="D371">
            <v>1934</v>
          </cell>
          <cell r="E371">
            <v>4141</v>
          </cell>
          <cell r="F371">
            <v>177</v>
          </cell>
          <cell r="G371">
            <v>29</v>
          </cell>
          <cell r="H371">
            <v>20</v>
          </cell>
          <cell r="I371">
            <v>20.67</v>
          </cell>
          <cell r="J371">
            <v>28</v>
          </cell>
          <cell r="K371">
            <v>97</v>
          </cell>
        </row>
        <row r="372">
          <cell r="B372" t="str">
            <v>India - USA (NY)</v>
          </cell>
          <cell r="C372" t="str">
            <v>NA</v>
          </cell>
          <cell r="D372">
            <v>1449</v>
          </cell>
          <cell r="E372">
            <v>2614</v>
          </cell>
          <cell r="F372">
            <v>220.49</v>
          </cell>
          <cell r="G372">
            <v>34.450000000000003</v>
          </cell>
          <cell r="H372">
            <v>20</v>
          </cell>
          <cell r="I372">
            <v>20.67</v>
          </cell>
          <cell r="J372">
            <v>28</v>
          </cell>
          <cell r="K372">
            <v>97</v>
          </cell>
        </row>
        <row r="373">
          <cell r="B373" t="str">
            <v>India - USA (San Francisco)</v>
          </cell>
          <cell r="C373" t="str">
            <v>NA</v>
          </cell>
          <cell r="D373">
            <v>1500</v>
          </cell>
          <cell r="E373">
            <v>0</v>
          </cell>
          <cell r="F373">
            <v>130</v>
          </cell>
          <cell r="G373">
            <v>38</v>
          </cell>
          <cell r="H373">
            <v>27</v>
          </cell>
          <cell r="I373">
            <v>29</v>
          </cell>
          <cell r="J373">
            <v>39</v>
          </cell>
          <cell r="K373">
            <v>140</v>
          </cell>
        </row>
        <row r="374">
          <cell r="B374" t="str">
            <v>India - USA (Dallas)</v>
          </cell>
          <cell r="C374" t="str">
            <v>NA</v>
          </cell>
          <cell r="D374">
            <v>1896</v>
          </cell>
          <cell r="E374">
            <v>4183</v>
          </cell>
          <cell r="F374">
            <v>155.03</v>
          </cell>
          <cell r="G374">
            <v>27.56</v>
          </cell>
          <cell r="H374">
            <v>20</v>
          </cell>
          <cell r="I374">
            <v>20.67</v>
          </cell>
          <cell r="J374">
            <v>28</v>
          </cell>
          <cell r="K374">
            <v>97</v>
          </cell>
        </row>
        <row r="375">
          <cell r="B375" t="str">
            <v>India - USA (Houston)</v>
          </cell>
          <cell r="C375" t="str">
            <v>NA</v>
          </cell>
          <cell r="D375">
            <v>1807</v>
          </cell>
          <cell r="E375">
            <v>3751</v>
          </cell>
          <cell r="F375">
            <v>155.03</v>
          </cell>
          <cell r="G375">
            <v>27.56</v>
          </cell>
          <cell r="H375">
            <v>20</v>
          </cell>
          <cell r="I375">
            <v>20.67</v>
          </cell>
          <cell r="J375">
            <v>28</v>
          </cell>
          <cell r="K375">
            <v>97</v>
          </cell>
        </row>
        <row r="376">
          <cell r="B376" t="str">
            <v>India - USA (Miami)</v>
          </cell>
          <cell r="C376" t="str">
            <v>NA</v>
          </cell>
          <cell r="D376">
            <v>1635</v>
          </cell>
          <cell r="E376">
            <v>3345</v>
          </cell>
          <cell r="F376">
            <v>155.03</v>
          </cell>
          <cell r="G376">
            <v>27.56</v>
          </cell>
          <cell r="H376">
            <v>20</v>
          </cell>
          <cell r="I376">
            <v>20.67</v>
          </cell>
          <cell r="J376">
            <v>28</v>
          </cell>
          <cell r="K376">
            <v>97</v>
          </cell>
        </row>
        <row r="377">
          <cell r="B377" t="str">
            <v>India - LATAM</v>
          </cell>
          <cell r="C377" t="str">
            <v>LATAM</v>
          </cell>
          <cell r="D377">
            <v>1526</v>
          </cell>
          <cell r="E377">
            <v>4555.55</v>
          </cell>
          <cell r="F377">
            <v>126.75</v>
          </cell>
          <cell r="G377">
            <v>30.4</v>
          </cell>
          <cell r="H377">
            <v>20.25</v>
          </cell>
          <cell r="I377">
            <v>21.25</v>
          </cell>
          <cell r="J377">
            <v>28.4</v>
          </cell>
          <cell r="K377">
            <v>65.95</v>
          </cell>
        </row>
        <row r="378">
          <cell r="B378" t="str">
            <v>India - Argentina</v>
          </cell>
          <cell r="C378" t="str">
            <v>LATAM</v>
          </cell>
          <cell r="D378">
            <v>2257</v>
          </cell>
          <cell r="E378">
            <v>5312</v>
          </cell>
          <cell r="F378">
            <v>125</v>
          </cell>
          <cell r="G378">
            <v>30</v>
          </cell>
          <cell r="H378">
            <v>20</v>
          </cell>
          <cell r="I378">
            <v>21</v>
          </cell>
          <cell r="J378">
            <v>28</v>
          </cell>
          <cell r="K378">
            <v>40</v>
          </cell>
        </row>
        <row r="379">
          <cell r="B379" t="str">
            <v>India - Bolivia</v>
          </cell>
          <cell r="C379" t="str">
            <v>LATAM</v>
          </cell>
          <cell r="D379">
            <v>1371</v>
          </cell>
          <cell r="E379">
            <v>3748</v>
          </cell>
          <cell r="F379">
            <v>125</v>
          </cell>
          <cell r="G379">
            <v>30</v>
          </cell>
          <cell r="H379">
            <v>20</v>
          </cell>
          <cell r="I379">
            <v>21</v>
          </cell>
          <cell r="J379">
            <v>28</v>
          </cell>
          <cell r="K379">
            <v>158</v>
          </cell>
        </row>
        <row r="380">
          <cell r="B380" t="str">
            <v>India - Brazil (Brasilia)</v>
          </cell>
          <cell r="C380" t="str">
            <v>LATAM</v>
          </cell>
          <cell r="D380">
            <v>1483</v>
          </cell>
          <cell r="E380">
            <v>4771</v>
          </cell>
          <cell r="F380">
            <v>125</v>
          </cell>
          <cell r="G380">
            <v>30</v>
          </cell>
          <cell r="H380">
            <v>20</v>
          </cell>
          <cell r="I380">
            <v>21</v>
          </cell>
          <cell r="J380">
            <v>28</v>
          </cell>
          <cell r="K380">
            <v>58</v>
          </cell>
        </row>
        <row r="381">
          <cell r="B381" t="str">
            <v>India - Brazil (Sao Paulo)</v>
          </cell>
          <cell r="C381" t="str">
            <v>LATAM</v>
          </cell>
          <cell r="D381">
            <v>1483</v>
          </cell>
          <cell r="E381">
            <v>4771</v>
          </cell>
          <cell r="F381">
            <v>125</v>
          </cell>
          <cell r="G381">
            <v>30</v>
          </cell>
          <cell r="H381">
            <v>20</v>
          </cell>
          <cell r="I381">
            <v>21</v>
          </cell>
          <cell r="J381">
            <v>28</v>
          </cell>
          <cell r="K381">
            <v>58</v>
          </cell>
        </row>
        <row r="382">
          <cell r="B382" t="str">
            <v>India - Chile</v>
          </cell>
          <cell r="C382" t="str">
            <v>LATAM</v>
          </cell>
          <cell r="D382">
            <v>1483</v>
          </cell>
          <cell r="E382">
            <v>4771</v>
          </cell>
          <cell r="F382">
            <v>125</v>
          </cell>
          <cell r="G382">
            <v>30</v>
          </cell>
          <cell r="H382">
            <v>20</v>
          </cell>
          <cell r="I382">
            <v>21</v>
          </cell>
          <cell r="J382">
            <v>28</v>
          </cell>
          <cell r="K382">
            <v>12</v>
          </cell>
        </row>
        <row r="383">
          <cell r="B383" t="str">
            <v>India - Colombia</v>
          </cell>
          <cell r="C383" t="str">
            <v>LATAM</v>
          </cell>
          <cell r="D383">
            <v>1442</v>
          </cell>
          <cell r="E383">
            <v>4604</v>
          </cell>
          <cell r="F383">
            <v>125</v>
          </cell>
          <cell r="G383">
            <v>30</v>
          </cell>
          <cell r="H383">
            <v>20</v>
          </cell>
          <cell r="I383">
            <v>21</v>
          </cell>
          <cell r="J383">
            <v>28</v>
          </cell>
          <cell r="K383">
            <v>250</v>
          </cell>
        </row>
        <row r="384">
          <cell r="B384" t="str">
            <v>India - Costa Rica</v>
          </cell>
          <cell r="C384" t="str">
            <v>LATAM</v>
          </cell>
          <cell r="D384">
            <v>1700</v>
          </cell>
          <cell r="E384">
            <v>4604</v>
          </cell>
          <cell r="F384">
            <v>160</v>
          </cell>
          <cell r="G384">
            <v>38</v>
          </cell>
          <cell r="H384">
            <v>25</v>
          </cell>
          <cell r="I384">
            <v>26</v>
          </cell>
          <cell r="J384">
            <v>36</v>
          </cell>
          <cell r="K384">
            <v>15</v>
          </cell>
        </row>
        <row r="385">
          <cell r="B385" t="str">
            <v>India - Dominican Republic</v>
          </cell>
          <cell r="C385" t="str">
            <v>LATAM</v>
          </cell>
          <cell r="D385">
            <v>1442</v>
          </cell>
          <cell r="E385">
            <v>4604</v>
          </cell>
          <cell r="F385">
            <v>125</v>
          </cell>
          <cell r="G385">
            <v>30</v>
          </cell>
          <cell r="H385">
            <v>20</v>
          </cell>
          <cell r="I385">
            <v>21</v>
          </cell>
          <cell r="J385">
            <v>28</v>
          </cell>
          <cell r="K385">
            <v>140</v>
          </cell>
        </row>
        <row r="386">
          <cell r="B386" t="str">
            <v>India - Ecuador</v>
          </cell>
          <cell r="C386" t="str">
            <v>LATAM</v>
          </cell>
          <cell r="D386">
            <v>1488</v>
          </cell>
          <cell r="E386">
            <v>4382</v>
          </cell>
          <cell r="F386">
            <v>125</v>
          </cell>
          <cell r="G386">
            <v>30</v>
          </cell>
          <cell r="H386">
            <v>20</v>
          </cell>
          <cell r="I386">
            <v>21</v>
          </cell>
          <cell r="J386">
            <v>28</v>
          </cell>
          <cell r="K386">
            <v>45</v>
          </cell>
        </row>
        <row r="387">
          <cell r="B387" t="str">
            <v>India - Guatemala</v>
          </cell>
          <cell r="C387" t="str">
            <v>LATAM</v>
          </cell>
          <cell r="D387">
            <v>1442</v>
          </cell>
          <cell r="E387">
            <v>4604</v>
          </cell>
          <cell r="F387">
            <v>125</v>
          </cell>
          <cell r="G387">
            <v>30</v>
          </cell>
          <cell r="H387">
            <v>20</v>
          </cell>
          <cell r="I387">
            <v>21</v>
          </cell>
          <cell r="J387">
            <v>28</v>
          </cell>
          <cell r="K387">
            <v>158</v>
          </cell>
        </row>
        <row r="388">
          <cell r="B388" t="str">
            <v>India - Honduras</v>
          </cell>
          <cell r="C388" t="str">
            <v>LATAM</v>
          </cell>
          <cell r="D388">
            <v>1517</v>
          </cell>
          <cell r="E388">
            <v>4461</v>
          </cell>
          <cell r="F388">
            <v>125</v>
          </cell>
          <cell r="G388">
            <v>30</v>
          </cell>
          <cell r="H388">
            <v>20</v>
          </cell>
          <cell r="I388">
            <v>21</v>
          </cell>
          <cell r="J388">
            <v>28</v>
          </cell>
          <cell r="K388">
            <v>15</v>
          </cell>
        </row>
        <row r="389">
          <cell r="B389" t="str">
            <v>India - Jamaica</v>
          </cell>
          <cell r="C389" t="str">
            <v>LATAM</v>
          </cell>
          <cell r="D389">
            <v>1250</v>
          </cell>
          <cell r="E389">
            <v>4548</v>
          </cell>
          <cell r="F389">
            <v>125</v>
          </cell>
          <cell r="G389">
            <v>30</v>
          </cell>
          <cell r="H389">
            <v>20</v>
          </cell>
          <cell r="I389">
            <v>21</v>
          </cell>
          <cell r="J389">
            <v>28</v>
          </cell>
          <cell r="K389">
            <v>50</v>
          </cell>
        </row>
        <row r="390">
          <cell r="B390" t="str">
            <v>India - Panama</v>
          </cell>
          <cell r="C390" t="str">
            <v>LATAM</v>
          </cell>
          <cell r="D390">
            <v>1458</v>
          </cell>
          <cell r="E390">
            <v>4667</v>
          </cell>
          <cell r="F390">
            <v>125</v>
          </cell>
          <cell r="G390">
            <v>30</v>
          </cell>
          <cell r="H390">
            <v>20</v>
          </cell>
          <cell r="I390">
            <v>21</v>
          </cell>
          <cell r="J390">
            <v>28</v>
          </cell>
          <cell r="K390">
            <v>75</v>
          </cell>
        </row>
        <row r="391">
          <cell r="B391" t="str">
            <v>India - Paraguay</v>
          </cell>
          <cell r="C391" t="str">
            <v>LATAM</v>
          </cell>
          <cell r="D391">
            <v>1483</v>
          </cell>
          <cell r="E391">
            <v>4771</v>
          </cell>
          <cell r="F391">
            <v>125</v>
          </cell>
          <cell r="G391">
            <v>30</v>
          </cell>
          <cell r="H391">
            <v>20</v>
          </cell>
          <cell r="I391">
            <v>21</v>
          </cell>
          <cell r="J391">
            <v>28</v>
          </cell>
          <cell r="K391">
            <v>60</v>
          </cell>
        </row>
        <row r="392">
          <cell r="B392" t="str">
            <v>India - Peru</v>
          </cell>
          <cell r="C392" t="str">
            <v>LATAM</v>
          </cell>
          <cell r="D392">
            <v>2257</v>
          </cell>
          <cell r="E392">
            <v>5312</v>
          </cell>
          <cell r="F392">
            <v>125</v>
          </cell>
          <cell r="G392">
            <v>30</v>
          </cell>
          <cell r="H392">
            <v>20</v>
          </cell>
          <cell r="I392">
            <v>21</v>
          </cell>
          <cell r="J392">
            <v>28</v>
          </cell>
          <cell r="K392">
            <v>25</v>
          </cell>
        </row>
        <row r="393">
          <cell r="B393" t="str">
            <v>India - Trinidad</v>
          </cell>
          <cell r="C393" t="str">
            <v>LATAM</v>
          </cell>
          <cell r="D393">
            <v>1498</v>
          </cell>
          <cell r="E393">
            <v>4620</v>
          </cell>
          <cell r="F393">
            <v>125</v>
          </cell>
          <cell r="G393">
            <v>30</v>
          </cell>
          <cell r="H393">
            <v>20</v>
          </cell>
          <cell r="I393">
            <v>21</v>
          </cell>
          <cell r="J393">
            <v>28</v>
          </cell>
          <cell r="K393">
            <v>45</v>
          </cell>
        </row>
        <row r="394">
          <cell r="B394" t="str">
            <v>India - Uruguay</v>
          </cell>
          <cell r="C394" t="str">
            <v>LATAM</v>
          </cell>
          <cell r="D394">
            <v>1468</v>
          </cell>
          <cell r="E394">
            <v>4620</v>
          </cell>
          <cell r="F394">
            <v>125</v>
          </cell>
          <cell r="G394">
            <v>30</v>
          </cell>
          <cell r="H394">
            <v>20</v>
          </cell>
          <cell r="I394">
            <v>21</v>
          </cell>
          <cell r="J394">
            <v>28</v>
          </cell>
          <cell r="K394">
            <v>0</v>
          </cell>
        </row>
        <row r="395">
          <cell r="B395" t="str">
            <v>India - Venezuela</v>
          </cell>
          <cell r="C395" t="str">
            <v>LATAM</v>
          </cell>
          <cell r="D395">
            <v>1483</v>
          </cell>
          <cell r="E395">
            <v>4771</v>
          </cell>
          <cell r="F395">
            <v>125</v>
          </cell>
          <cell r="G395">
            <v>30</v>
          </cell>
          <cell r="H395">
            <v>20</v>
          </cell>
          <cell r="I395">
            <v>21</v>
          </cell>
          <cell r="J395">
            <v>28</v>
          </cell>
          <cell r="K395">
            <v>20</v>
          </cell>
        </row>
        <row r="396">
          <cell r="B396" t="str">
            <v>India - El Salvador</v>
          </cell>
          <cell r="C396" t="str">
            <v>LATAM</v>
          </cell>
          <cell r="D396">
            <v>1488</v>
          </cell>
          <cell r="E396">
            <v>4382</v>
          </cell>
          <cell r="F396">
            <v>125</v>
          </cell>
          <cell r="G396">
            <v>30</v>
          </cell>
          <cell r="H396">
            <v>20</v>
          </cell>
          <cell r="I396">
            <v>21</v>
          </cell>
          <cell r="J396">
            <v>28</v>
          </cell>
          <cell r="K396">
            <v>20</v>
          </cell>
        </row>
        <row r="397">
          <cell r="B397" t="str">
            <v>India - Puerto Rico</v>
          </cell>
          <cell r="C397" t="str">
            <v>LATAM</v>
          </cell>
          <cell r="D397">
            <v>1027</v>
          </cell>
          <cell r="E397">
            <v>2788</v>
          </cell>
          <cell r="F397">
            <v>125</v>
          </cell>
          <cell r="G397">
            <v>30</v>
          </cell>
          <cell r="H397">
            <v>20</v>
          </cell>
          <cell r="I397">
            <v>21</v>
          </cell>
          <cell r="J397">
            <v>28</v>
          </cell>
          <cell r="K397">
            <v>75</v>
          </cell>
        </row>
        <row r="398">
          <cell r="B398" t="str">
            <v>India - Africa</v>
          </cell>
          <cell r="C398" t="str">
            <v>Africa</v>
          </cell>
          <cell r="D398">
            <v>933.4</v>
          </cell>
          <cell r="E398">
            <v>1716.6</v>
          </cell>
          <cell r="F398">
            <v>125</v>
          </cell>
          <cell r="G398">
            <v>30</v>
          </cell>
          <cell r="H398">
            <v>20</v>
          </cell>
          <cell r="I398">
            <v>19.492000000000001</v>
          </cell>
          <cell r="J398">
            <v>28</v>
          </cell>
          <cell r="K398">
            <v>19.399999999999999</v>
          </cell>
        </row>
        <row r="399">
          <cell r="B399" t="str">
            <v>India - Egypt</v>
          </cell>
          <cell r="C399" t="str">
            <v>Africa</v>
          </cell>
          <cell r="D399">
            <v>1036</v>
          </cell>
          <cell r="E399">
            <v>1208</v>
          </cell>
          <cell r="F399">
            <v>125</v>
          </cell>
          <cell r="G399">
            <v>30</v>
          </cell>
          <cell r="H399">
            <v>20</v>
          </cell>
          <cell r="I399">
            <v>17.23</v>
          </cell>
          <cell r="J399">
            <v>28</v>
          </cell>
          <cell r="K399">
            <v>22</v>
          </cell>
        </row>
        <row r="400">
          <cell r="B400" t="str">
            <v>India - Lebanon</v>
          </cell>
          <cell r="C400" t="str">
            <v>Africa</v>
          </cell>
          <cell r="D400">
            <v>790</v>
          </cell>
          <cell r="E400">
            <v>1688</v>
          </cell>
          <cell r="F400">
            <v>125</v>
          </cell>
          <cell r="G400">
            <v>30</v>
          </cell>
          <cell r="H400">
            <v>20</v>
          </cell>
          <cell r="I400">
            <v>21</v>
          </cell>
          <cell r="J400">
            <v>28</v>
          </cell>
          <cell r="K400">
            <v>25</v>
          </cell>
        </row>
        <row r="401">
          <cell r="B401" t="str">
            <v>India - Morocco</v>
          </cell>
          <cell r="C401" t="str">
            <v>Africa</v>
          </cell>
          <cell r="D401">
            <v>1102</v>
          </cell>
          <cell r="E401">
            <v>2336</v>
          </cell>
          <cell r="F401">
            <v>125</v>
          </cell>
          <cell r="G401">
            <v>30</v>
          </cell>
          <cell r="H401">
            <v>20</v>
          </cell>
          <cell r="I401">
            <v>21</v>
          </cell>
          <cell r="J401">
            <v>28</v>
          </cell>
          <cell r="K401">
            <v>20</v>
          </cell>
        </row>
        <row r="402">
          <cell r="B402" t="str">
            <v xml:space="preserve">India - South Africa </v>
          </cell>
          <cell r="C402" t="str">
            <v>Africa</v>
          </cell>
          <cell r="D402">
            <v>1049</v>
          </cell>
          <cell r="E402">
            <v>1784</v>
          </cell>
          <cell r="F402">
            <v>125</v>
          </cell>
          <cell r="G402">
            <v>30</v>
          </cell>
          <cell r="H402">
            <v>20</v>
          </cell>
          <cell r="I402">
            <v>17.23</v>
          </cell>
          <cell r="J402">
            <v>28</v>
          </cell>
          <cell r="K402">
            <v>0</v>
          </cell>
        </row>
        <row r="403">
          <cell r="B403" t="str">
            <v>India - Tunisia</v>
          </cell>
          <cell r="C403" t="str">
            <v>Africa</v>
          </cell>
          <cell r="D403">
            <v>690</v>
          </cell>
          <cell r="E403">
            <v>1567</v>
          </cell>
          <cell r="F403">
            <v>125</v>
          </cell>
          <cell r="G403">
            <v>30</v>
          </cell>
          <cell r="H403">
            <v>20</v>
          </cell>
          <cell r="I403">
            <v>21</v>
          </cell>
          <cell r="J403">
            <v>28</v>
          </cell>
          <cell r="K403">
            <v>30</v>
          </cell>
        </row>
        <row r="404">
          <cell r="B404" t="str">
            <v>India - Middle East</v>
          </cell>
          <cell r="C404" t="str">
            <v>Middle East</v>
          </cell>
          <cell r="D404">
            <v>671</v>
          </cell>
          <cell r="E404">
            <v>1048.75</v>
          </cell>
          <cell r="F404">
            <v>125</v>
          </cell>
          <cell r="G404">
            <v>30</v>
          </cell>
          <cell r="H404">
            <v>20</v>
          </cell>
          <cell r="I404">
            <v>17.23</v>
          </cell>
          <cell r="J404">
            <v>28</v>
          </cell>
          <cell r="K404">
            <v>36.5</v>
          </cell>
        </row>
        <row r="405">
          <cell r="B405" t="str">
            <v>India - Israel</v>
          </cell>
          <cell r="C405" t="str">
            <v>Middle East</v>
          </cell>
          <cell r="D405">
            <v>1037</v>
          </cell>
          <cell r="E405">
            <v>1210</v>
          </cell>
          <cell r="F405">
            <v>125</v>
          </cell>
          <cell r="G405">
            <v>30</v>
          </cell>
          <cell r="H405">
            <v>20</v>
          </cell>
          <cell r="I405">
            <v>17.23</v>
          </cell>
          <cell r="J405">
            <v>28</v>
          </cell>
          <cell r="K405">
            <v>13</v>
          </cell>
        </row>
        <row r="406">
          <cell r="B406" t="str">
            <v>India - Jordan</v>
          </cell>
          <cell r="C406" t="str">
            <v>Middle East</v>
          </cell>
          <cell r="D406">
            <v>831</v>
          </cell>
          <cell r="E406">
            <v>1258</v>
          </cell>
          <cell r="F406">
            <v>125</v>
          </cell>
          <cell r="G406">
            <v>30</v>
          </cell>
          <cell r="H406">
            <v>20</v>
          </cell>
          <cell r="I406">
            <v>17.23</v>
          </cell>
          <cell r="J406">
            <v>28</v>
          </cell>
          <cell r="K406">
            <v>16</v>
          </cell>
        </row>
        <row r="407">
          <cell r="B407" t="str">
            <v>India - Kuwait</v>
          </cell>
          <cell r="C407" t="str">
            <v>Middle East</v>
          </cell>
          <cell r="D407">
            <v>691</v>
          </cell>
          <cell r="E407">
            <v>987</v>
          </cell>
          <cell r="F407">
            <v>125</v>
          </cell>
          <cell r="G407">
            <v>30</v>
          </cell>
          <cell r="H407">
            <v>20</v>
          </cell>
          <cell r="I407">
            <v>17.23</v>
          </cell>
          <cell r="J407">
            <v>28</v>
          </cell>
          <cell r="K407">
            <v>120</v>
          </cell>
        </row>
        <row r="408">
          <cell r="B408" t="str">
            <v>India - Oman</v>
          </cell>
          <cell r="C408" t="str">
            <v>Middle East</v>
          </cell>
          <cell r="D408">
            <v>523</v>
          </cell>
          <cell r="E408">
            <v>998</v>
          </cell>
          <cell r="F408">
            <v>125</v>
          </cell>
          <cell r="G408">
            <v>30</v>
          </cell>
          <cell r="H408">
            <v>20</v>
          </cell>
          <cell r="I408">
            <v>17.23</v>
          </cell>
          <cell r="J408">
            <v>28</v>
          </cell>
          <cell r="K408">
            <v>25</v>
          </cell>
        </row>
        <row r="409">
          <cell r="B409" t="str">
            <v>India - Pakistan</v>
          </cell>
          <cell r="C409" t="str">
            <v>Middle East</v>
          </cell>
          <cell r="D409">
            <v>523</v>
          </cell>
          <cell r="E409">
            <v>998</v>
          </cell>
          <cell r="F409">
            <v>125</v>
          </cell>
          <cell r="G409">
            <v>30</v>
          </cell>
          <cell r="H409">
            <v>20</v>
          </cell>
          <cell r="I409">
            <v>17.23</v>
          </cell>
          <cell r="J409">
            <v>28</v>
          </cell>
          <cell r="K409">
            <v>0</v>
          </cell>
        </row>
        <row r="410">
          <cell r="B410" t="str">
            <v>India - Qatar</v>
          </cell>
          <cell r="C410" t="str">
            <v>Middle East</v>
          </cell>
          <cell r="D410">
            <v>523</v>
          </cell>
          <cell r="E410">
            <v>998</v>
          </cell>
          <cell r="F410">
            <v>125</v>
          </cell>
          <cell r="G410">
            <v>30</v>
          </cell>
          <cell r="H410">
            <v>20</v>
          </cell>
          <cell r="I410">
            <v>17.23</v>
          </cell>
          <cell r="J410">
            <v>28</v>
          </cell>
          <cell r="K410">
            <v>20</v>
          </cell>
        </row>
        <row r="411">
          <cell r="B411" t="str">
            <v xml:space="preserve">India - Saudi Arabia </v>
          </cell>
          <cell r="C411" t="str">
            <v>Middle East</v>
          </cell>
          <cell r="D411">
            <v>691</v>
          </cell>
          <cell r="E411">
            <v>987</v>
          </cell>
          <cell r="F411">
            <v>125</v>
          </cell>
          <cell r="G411">
            <v>30</v>
          </cell>
          <cell r="H411">
            <v>20</v>
          </cell>
          <cell r="I411">
            <v>17.23</v>
          </cell>
          <cell r="J411">
            <v>28</v>
          </cell>
          <cell r="K411">
            <v>50</v>
          </cell>
        </row>
        <row r="412">
          <cell r="B412" t="str">
            <v>India - UAE</v>
          </cell>
          <cell r="C412" t="str">
            <v>Middle East</v>
          </cell>
          <cell r="D412">
            <v>549</v>
          </cell>
          <cell r="E412">
            <v>954</v>
          </cell>
          <cell r="F412">
            <v>125</v>
          </cell>
          <cell r="G412">
            <v>30</v>
          </cell>
          <cell r="H412">
            <v>20</v>
          </cell>
          <cell r="I412">
            <v>17.23</v>
          </cell>
          <cell r="J412">
            <v>28</v>
          </cell>
          <cell r="K412">
            <v>48</v>
          </cell>
        </row>
        <row r="413">
          <cell r="B413" t="str">
            <v>Brazil - Europe</v>
          </cell>
          <cell r="C413" t="str">
            <v>Europe</v>
          </cell>
          <cell r="D413">
            <v>799.4</v>
          </cell>
          <cell r="E413">
            <v>2797.6</v>
          </cell>
          <cell r="F413">
            <v>150.804</v>
          </cell>
          <cell r="G413">
            <v>31.762</v>
          </cell>
          <cell r="H413">
            <v>20</v>
          </cell>
          <cell r="I413">
            <v>39</v>
          </cell>
          <cell r="J413">
            <v>28</v>
          </cell>
          <cell r="K413">
            <v>0</v>
          </cell>
        </row>
        <row r="414">
          <cell r="B414" t="str">
            <v>Brazil - France (Paris &amp; "petite couronne")</v>
          </cell>
          <cell r="C414" t="str">
            <v>Europe</v>
          </cell>
          <cell r="D414">
            <v>758</v>
          </cell>
          <cell r="E414">
            <v>2205</v>
          </cell>
          <cell r="F414">
            <v>160</v>
          </cell>
          <cell r="G414">
            <v>30</v>
          </cell>
          <cell r="H414">
            <v>20</v>
          </cell>
          <cell r="I414">
            <v>39</v>
          </cell>
          <cell r="J414">
            <v>28</v>
          </cell>
          <cell r="K414">
            <v>0</v>
          </cell>
        </row>
        <row r="415">
          <cell r="B415" t="str">
            <v>Brazil - France (Province)</v>
          </cell>
          <cell r="C415" t="str">
            <v>Europe</v>
          </cell>
          <cell r="D415">
            <v>758</v>
          </cell>
          <cell r="E415">
            <v>2205</v>
          </cell>
          <cell r="F415">
            <v>100</v>
          </cell>
          <cell r="G415">
            <v>25</v>
          </cell>
          <cell r="H415">
            <v>20</v>
          </cell>
          <cell r="I415">
            <v>39</v>
          </cell>
          <cell r="J415">
            <v>28</v>
          </cell>
          <cell r="K415">
            <v>0</v>
          </cell>
        </row>
        <row r="416">
          <cell r="B416" t="str">
            <v>Brazil - Poland</v>
          </cell>
          <cell r="C416" t="str">
            <v>Europe</v>
          </cell>
          <cell r="D416">
            <v>827</v>
          </cell>
          <cell r="E416">
            <v>3790</v>
          </cell>
          <cell r="F416">
            <v>125</v>
          </cell>
          <cell r="G416">
            <v>30</v>
          </cell>
          <cell r="H416">
            <v>20</v>
          </cell>
          <cell r="I416">
            <v>39</v>
          </cell>
          <cell r="J416">
            <v>28</v>
          </cell>
          <cell r="K416">
            <v>0</v>
          </cell>
        </row>
        <row r="417">
          <cell r="B417" t="str">
            <v>Brazil - UK (London)</v>
          </cell>
          <cell r="C417" t="str">
            <v>Europe</v>
          </cell>
          <cell r="D417">
            <v>827</v>
          </cell>
          <cell r="E417">
            <v>2894</v>
          </cell>
          <cell r="F417">
            <v>201.28</v>
          </cell>
          <cell r="G417">
            <v>40.26</v>
          </cell>
          <cell r="H417">
            <v>20</v>
          </cell>
          <cell r="I417">
            <v>39</v>
          </cell>
          <cell r="J417">
            <v>28</v>
          </cell>
          <cell r="K417">
            <v>0</v>
          </cell>
        </row>
        <row r="418">
          <cell r="B418" t="str">
            <v>Brazil - UK (Others)</v>
          </cell>
          <cell r="C418" t="str">
            <v>Europe</v>
          </cell>
          <cell r="D418">
            <v>827</v>
          </cell>
          <cell r="E418">
            <v>2894</v>
          </cell>
          <cell r="F418">
            <v>167.74</v>
          </cell>
          <cell r="G418">
            <v>33.549999999999997</v>
          </cell>
          <cell r="H418">
            <v>20</v>
          </cell>
          <cell r="I418">
            <v>39</v>
          </cell>
          <cell r="J418">
            <v>28</v>
          </cell>
          <cell r="K418">
            <v>0</v>
          </cell>
        </row>
        <row r="419">
          <cell r="B419" t="str">
            <v>Brazil - APAC</v>
          </cell>
          <cell r="C419" t="str">
            <v>APAC</v>
          </cell>
          <cell r="D419">
            <v>1615</v>
          </cell>
          <cell r="E419">
            <v>5434.875</v>
          </cell>
          <cell r="F419">
            <v>124.88374999999999</v>
          </cell>
          <cell r="G419">
            <v>30.887500000000003</v>
          </cell>
          <cell r="H419">
            <v>20</v>
          </cell>
          <cell r="I419">
            <v>33</v>
          </cell>
          <cell r="J419">
            <v>28</v>
          </cell>
          <cell r="K419">
            <v>67.125</v>
          </cell>
        </row>
        <row r="420">
          <cell r="B420" t="str">
            <v>Brazil - Australia</v>
          </cell>
          <cell r="C420" t="str">
            <v>APAC</v>
          </cell>
          <cell r="D420">
            <v>1860</v>
          </cell>
          <cell r="E420">
            <v>7097</v>
          </cell>
          <cell r="F420">
            <v>123.27</v>
          </cell>
          <cell r="G420">
            <v>30.82</v>
          </cell>
          <cell r="H420">
            <v>20</v>
          </cell>
          <cell r="I420">
            <v>33</v>
          </cell>
          <cell r="J420">
            <v>28</v>
          </cell>
          <cell r="K420">
            <v>47</v>
          </cell>
        </row>
        <row r="421">
          <cell r="B421" t="str">
            <v>Brazil - China (Guangzhou)</v>
          </cell>
          <cell r="C421" t="str">
            <v>APAC</v>
          </cell>
          <cell r="D421">
            <v>1585</v>
          </cell>
          <cell r="E421">
            <v>5306</v>
          </cell>
          <cell r="F421">
            <v>119.86</v>
          </cell>
          <cell r="G421">
            <v>14.38</v>
          </cell>
          <cell r="H421">
            <v>20</v>
          </cell>
          <cell r="I421">
            <v>33</v>
          </cell>
          <cell r="J421">
            <v>28</v>
          </cell>
          <cell r="K421">
            <v>70</v>
          </cell>
        </row>
        <row r="422">
          <cell r="B422" t="str">
            <v>Brazil - China (Hong Kong)</v>
          </cell>
          <cell r="C422" t="str">
            <v>APAC</v>
          </cell>
          <cell r="D422">
            <v>1309</v>
          </cell>
          <cell r="E422">
            <v>6890</v>
          </cell>
          <cell r="F422">
            <v>141.32</v>
          </cell>
          <cell r="G422">
            <v>17.670000000000002</v>
          </cell>
          <cell r="H422">
            <v>20</v>
          </cell>
          <cell r="I422">
            <v>33</v>
          </cell>
          <cell r="J422">
            <v>28</v>
          </cell>
          <cell r="K422">
            <v>70</v>
          </cell>
        </row>
        <row r="423">
          <cell r="B423" t="str">
            <v>Brazil - Taiwan</v>
          </cell>
          <cell r="C423" t="str">
            <v>APAC</v>
          </cell>
          <cell r="D423">
            <v>1378</v>
          </cell>
          <cell r="E423">
            <v>3962</v>
          </cell>
          <cell r="F423">
            <v>92.58</v>
          </cell>
          <cell r="G423">
            <v>10.23</v>
          </cell>
          <cell r="H423">
            <v>20</v>
          </cell>
          <cell r="I423">
            <v>33</v>
          </cell>
          <cell r="J423">
            <v>28</v>
          </cell>
          <cell r="K423">
            <v>70</v>
          </cell>
        </row>
        <row r="424">
          <cell r="B424" t="str">
            <v>Brazil - India (Kolkata)</v>
          </cell>
          <cell r="C424" t="str">
            <v>APAC</v>
          </cell>
          <cell r="D424">
            <v>1792</v>
          </cell>
          <cell r="E424">
            <v>5168</v>
          </cell>
          <cell r="F424">
            <v>130.51</v>
          </cell>
          <cell r="G424">
            <v>43.5</v>
          </cell>
          <cell r="H424">
            <v>20</v>
          </cell>
          <cell r="I424">
            <v>33</v>
          </cell>
          <cell r="J424">
            <v>28</v>
          </cell>
          <cell r="K424">
            <v>70</v>
          </cell>
        </row>
        <row r="425">
          <cell r="B425" t="str">
            <v>Brazil - India (Bangalore)</v>
          </cell>
          <cell r="C425" t="str">
            <v>APAC</v>
          </cell>
          <cell r="D425">
            <v>1585</v>
          </cell>
          <cell r="E425">
            <v>4858</v>
          </cell>
          <cell r="F425">
            <v>130.51</v>
          </cell>
          <cell r="G425">
            <v>43.5</v>
          </cell>
          <cell r="H425">
            <v>20</v>
          </cell>
          <cell r="I425">
            <v>33</v>
          </cell>
          <cell r="J425">
            <v>28</v>
          </cell>
          <cell r="K425">
            <v>70</v>
          </cell>
        </row>
        <row r="426">
          <cell r="B426" t="str">
            <v>Brazil - India (Chennai)</v>
          </cell>
          <cell r="C426" t="str">
            <v>APAC</v>
          </cell>
          <cell r="D426">
            <v>1792</v>
          </cell>
          <cell r="E426">
            <v>5375</v>
          </cell>
          <cell r="F426">
            <v>130.51</v>
          </cell>
          <cell r="G426">
            <v>43.5</v>
          </cell>
          <cell r="H426">
            <v>20</v>
          </cell>
          <cell r="I426">
            <v>33</v>
          </cell>
          <cell r="J426">
            <v>28</v>
          </cell>
          <cell r="K426">
            <v>70</v>
          </cell>
        </row>
        <row r="427">
          <cell r="B427" t="str">
            <v>Brazil - India (Mumbai)</v>
          </cell>
          <cell r="C427" t="str">
            <v>APAC</v>
          </cell>
          <cell r="D427">
            <v>1619</v>
          </cell>
          <cell r="E427">
            <v>4823</v>
          </cell>
          <cell r="F427">
            <v>130.51</v>
          </cell>
          <cell r="G427">
            <v>43.5</v>
          </cell>
          <cell r="H427">
            <v>20</v>
          </cell>
          <cell r="I427">
            <v>33</v>
          </cell>
          <cell r="J427">
            <v>28</v>
          </cell>
          <cell r="K427">
            <v>70</v>
          </cell>
        </row>
        <row r="428">
          <cell r="B428" t="str">
            <v>Brazil - NA</v>
          </cell>
          <cell r="C428" t="str">
            <v>NA</v>
          </cell>
          <cell r="D428">
            <v>842.11111111111109</v>
          </cell>
          <cell r="E428">
            <v>3694</v>
          </cell>
          <cell r="F428">
            <v>170.99555555555554</v>
          </cell>
          <cell r="G428">
            <v>29.11888888888889</v>
          </cell>
          <cell r="H428">
            <v>20</v>
          </cell>
          <cell r="I428">
            <v>33.555555555555557</v>
          </cell>
          <cell r="J428">
            <v>28</v>
          </cell>
          <cell r="K428">
            <v>81.444444444444443</v>
          </cell>
        </row>
        <row r="429">
          <cell r="B429" t="str">
            <v>Brazil - Canada</v>
          </cell>
          <cell r="C429" t="str">
            <v>NA</v>
          </cell>
          <cell r="D429">
            <v>792</v>
          </cell>
          <cell r="E429">
            <v>4479</v>
          </cell>
          <cell r="F429">
            <v>158.62</v>
          </cell>
          <cell r="G429">
            <v>30.82</v>
          </cell>
          <cell r="H429">
            <v>20</v>
          </cell>
          <cell r="I429">
            <v>34</v>
          </cell>
          <cell r="J429">
            <v>28</v>
          </cell>
          <cell r="K429">
            <v>85</v>
          </cell>
        </row>
        <row r="430">
          <cell r="B430" t="str">
            <v>Brazil - Mexico</v>
          </cell>
          <cell r="C430" t="str">
            <v>NA</v>
          </cell>
          <cell r="D430">
            <v>758</v>
          </cell>
          <cell r="E430">
            <v>2756</v>
          </cell>
          <cell r="F430">
            <v>125</v>
          </cell>
          <cell r="G430">
            <v>30</v>
          </cell>
          <cell r="H430">
            <v>20</v>
          </cell>
          <cell r="I430">
            <v>30</v>
          </cell>
          <cell r="J430">
            <v>28</v>
          </cell>
          <cell r="K430">
            <v>18</v>
          </cell>
        </row>
        <row r="431">
          <cell r="B431" t="str">
            <v>Brazil - USA (Chicago)</v>
          </cell>
          <cell r="C431" t="str">
            <v>NA</v>
          </cell>
          <cell r="D431">
            <v>827</v>
          </cell>
          <cell r="E431">
            <v>4134</v>
          </cell>
          <cell r="F431">
            <v>196.38</v>
          </cell>
          <cell r="G431">
            <v>27.56</v>
          </cell>
          <cell r="H431">
            <v>20</v>
          </cell>
          <cell r="I431">
            <v>34</v>
          </cell>
          <cell r="J431">
            <v>28</v>
          </cell>
          <cell r="K431">
            <v>90</v>
          </cell>
        </row>
        <row r="432">
          <cell r="B432" t="str">
            <v>Brazil - USA (LA)</v>
          </cell>
          <cell r="C432" t="str">
            <v>NA</v>
          </cell>
          <cell r="D432">
            <v>758</v>
          </cell>
          <cell r="E432">
            <v>2963</v>
          </cell>
          <cell r="F432">
            <v>177</v>
          </cell>
          <cell r="G432">
            <v>29</v>
          </cell>
          <cell r="H432">
            <v>20</v>
          </cell>
          <cell r="I432">
            <v>34</v>
          </cell>
          <cell r="J432">
            <v>28</v>
          </cell>
          <cell r="K432">
            <v>90</v>
          </cell>
        </row>
        <row r="433">
          <cell r="B433" t="str">
            <v>Brazil - USA (NY)</v>
          </cell>
          <cell r="C433" t="str">
            <v>NA</v>
          </cell>
          <cell r="D433">
            <v>689</v>
          </cell>
          <cell r="E433">
            <v>3307</v>
          </cell>
          <cell r="F433">
            <v>220.49</v>
          </cell>
          <cell r="G433">
            <v>34.450000000000003</v>
          </cell>
          <cell r="H433">
            <v>20</v>
          </cell>
          <cell r="I433">
            <v>34</v>
          </cell>
          <cell r="J433">
            <v>28</v>
          </cell>
          <cell r="K433">
            <v>90</v>
          </cell>
        </row>
        <row r="434">
          <cell r="B434" t="str">
            <v>Brazil - USA (San Francisco)</v>
          </cell>
          <cell r="C434" t="str">
            <v>NA</v>
          </cell>
          <cell r="D434">
            <v>930</v>
          </cell>
          <cell r="E434">
            <v>3996</v>
          </cell>
          <cell r="F434">
            <v>196.38</v>
          </cell>
          <cell r="G434">
            <v>27.56</v>
          </cell>
          <cell r="H434">
            <v>20</v>
          </cell>
          <cell r="I434">
            <v>34</v>
          </cell>
          <cell r="J434">
            <v>28</v>
          </cell>
          <cell r="K434">
            <v>90</v>
          </cell>
        </row>
        <row r="435">
          <cell r="B435" t="str">
            <v>Brazil - USA (Dallas)</v>
          </cell>
          <cell r="C435" t="str">
            <v>NA</v>
          </cell>
          <cell r="D435">
            <v>1109</v>
          </cell>
          <cell r="E435">
            <v>4410</v>
          </cell>
          <cell r="F435">
            <v>155.03</v>
          </cell>
          <cell r="G435">
            <v>27.56</v>
          </cell>
          <cell r="H435">
            <v>20</v>
          </cell>
          <cell r="I435">
            <v>34</v>
          </cell>
          <cell r="J435">
            <v>28</v>
          </cell>
          <cell r="K435">
            <v>90</v>
          </cell>
        </row>
        <row r="436">
          <cell r="B436" t="str">
            <v>Brazil - USA (Houston)</v>
          </cell>
          <cell r="C436" t="str">
            <v>NA</v>
          </cell>
          <cell r="D436">
            <v>1027</v>
          </cell>
          <cell r="E436">
            <v>4410</v>
          </cell>
          <cell r="F436">
            <v>155.03</v>
          </cell>
          <cell r="G436">
            <v>27.56</v>
          </cell>
          <cell r="H436">
            <v>20</v>
          </cell>
          <cell r="I436">
            <v>34</v>
          </cell>
          <cell r="J436">
            <v>28</v>
          </cell>
          <cell r="K436">
            <v>90</v>
          </cell>
        </row>
        <row r="437">
          <cell r="B437" t="str">
            <v>Brazil - USA (Miami)</v>
          </cell>
          <cell r="C437" t="str">
            <v>NA</v>
          </cell>
          <cell r="D437">
            <v>689</v>
          </cell>
          <cell r="E437">
            <v>2791</v>
          </cell>
          <cell r="F437">
            <v>155.03</v>
          </cell>
          <cell r="G437">
            <v>27.56</v>
          </cell>
          <cell r="H437">
            <v>20</v>
          </cell>
          <cell r="I437">
            <v>34</v>
          </cell>
          <cell r="J437">
            <v>28</v>
          </cell>
          <cell r="K437">
            <v>90</v>
          </cell>
        </row>
        <row r="438">
          <cell r="B438" t="str">
            <v>Brazil - LATAM</v>
          </cell>
          <cell r="C438" t="str">
            <v>LATAM</v>
          </cell>
          <cell r="D438">
            <v>658.55555555555554</v>
          </cell>
          <cell r="E438">
            <v>1800.6666666666667</v>
          </cell>
          <cell r="F438">
            <v>125</v>
          </cell>
          <cell r="G438">
            <v>30</v>
          </cell>
          <cell r="H438">
            <v>20</v>
          </cell>
          <cell r="I438">
            <v>30</v>
          </cell>
          <cell r="J438">
            <v>28</v>
          </cell>
          <cell r="K438">
            <v>15.833333333333334</v>
          </cell>
        </row>
        <row r="439">
          <cell r="B439" t="str">
            <v xml:space="preserve">Brazil - Argentina </v>
          </cell>
          <cell r="C439" t="str">
            <v>LATAM</v>
          </cell>
          <cell r="D439">
            <v>227</v>
          </cell>
          <cell r="E439">
            <v>568</v>
          </cell>
          <cell r="F439">
            <v>125</v>
          </cell>
          <cell r="G439">
            <v>30</v>
          </cell>
          <cell r="H439">
            <v>20</v>
          </cell>
          <cell r="I439">
            <v>30</v>
          </cell>
          <cell r="J439">
            <v>28</v>
          </cell>
          <cell r="K439">
            <v>0</v>
          </cell>
        </row>
        <row r="440">
          <cell r="B440" t="str">
            <v xml:space="preserve">Brazil - Bolivia </v>
          </cell>
          <cell r="C440" t="str">
            <v>LATAM</v>
          </cell>
          <cell r="D440">
            <v>659</v>
          </cell>
          <cell r="E440">
            <v>1801</v>
          </cell>
          <cell r="F440">
            <v>125</v>
          </cell>
          <cell r="G440">
            <v>30</v>
          </cell>
          <cell r="H440">
            <v>20</v>
          </cell>
          <cell r="I440">
            <v>30</v>
          </cell>
          <cell r="J440">
            <v>28</v>
          </cell>
          <cell r="K440">
            <v>82</v>
          </cell>
        </row>
        <row r="441">
          <cell r="B441" t="str">
            <v>Brazil - Chile</v>
          </cell>
          <cell r="C441" t="str">
            <v>LATAM</v>
          </cell>
          <cell r="D441">
            <v>220</v>
          </cell>
          <cell r="E441">
            <v>710</v>
          </cell>
          <cell r="F441">
            <v>125</v>
          </cell>
          <cell r="G441">
            <v>30</v>
          </cell>
          <cell r="H441">
            <v>20</v>
          </cell>
          <cell r="I441">
            <v>30</v>
          </cell>
          <cell r="J441">
            <v>28</v>
          </cell>
          <cell r="K441">
            <v>0</v>
          </cell>
        </row>
        <row r="442">
          <cell r="B442" t="str">
            <v>Brazil - Colombia</v>
          </cell>
          <cell r="C442" t="str">
            <v>LATAM</v>
          </cell>
          <cell r="D442">
            <v>572</v>
          </cell>
          <cell r="E442">
            <v>1826</v>
          </cell>
          <cell r="F442">
            <v>125</v>
          </cell>
          <cell r="G442">
            <v>30</v>
          </cell>
          <cell r="H442">
            <v>20</v>
          </cell>
          <cell r="I442">
            <v>30</v>
          </cell>
          <cell r="J442">
            <v>28</v>
          </cell>
          <cell r="K442">
            <v>0</v>
          </cell>
        </row>
        <row r="443">
          <cell r="B443" t="str">
            <v>Brazil - Costa Rica</v>
          </cell>
          <cell r="C443" t="str">
            <v>LATAM</v>
          </cell>
          <cell r="D443">
            <v>655</v>
          </cell>
          <cell r="E443">
            <v>2239</v>
          </cell>
          <cell r="F443">
            <v>125</v>
          </cell>
          <cell r="G443">
            <v>30</v>
          </cell>
          <cell r="H443">
            <v>20</v>
          </cell>
          <cell r="I443">
            <v>30</v>
          </cell>
          <cell r="J443">
            <v>28</v>
          </cell>
          <cell r="K443">
            <v>0</v>
          </cell>
        </row>
        <row r="444">
          <cell r="B444" t="str">
            <v>Brazil - Dominican Republic</v>
          </cell>
          <cell r="C444" t="str">
            <v>LATAM</v>
          </cell>
          <cell r="D444">
            <v>723</v>
          </cell>
          <cell r="E444">
            <v>2274</v>
          </cell>
          <cell r="F444">
            <v>125</v>
          </cell>
          <cell r="G444">
            <v>30</v>
          </cell>
          <cell r="H444">
            <v>20</v>
          </cell>
          <cell r="I444">
            <v>30</v>
          </cell>
          <cell r="J444">
            <v>28</v>
          </cell>
          <cell r="K444">
            <v>15</v>
          </cell>
        </row>
        <row r="445">
          <cell r="B445" t="str">
            <v>Brazil - Ecuador</v>
          </cell>
          <cell r="C445" t="str">
            <v>LATAM</v>
          </cell>
          <cell r="D445">
            <v>606</v>
          </cell>
          <cell r="E445">
            <v>1792</v>
          </cell>
          <cell r="F445">
            <v>125</v>
          </cell>
          <cell r="G445">
            <v>30</v>
          </cell>
          <cell r="H445">
            <v>20</v>
          </cell>
          <cell r="I445">
            <v>30</v>
          </cell>
          <cell r="J445">
            <v>28</v>
          </cell>
          <cell r="K445">
            <v>0</v>
          </cell>
        </row>
        <row r="446">
          <cell r="B446" t="str">
            <v>Brazil - Guatemala</v>
          </cell>
          <cell r="C446" t="str">
            <v>LATAM</v>
          </cell>
          <cell r="D446">
            <v>827</v>
          </cell>
          <cell r="E446">
            <v>2067</v>
          </cell>
          <cell r="F446">
            <v>125</v>
          </cell>
          <cell r="G446">
            <v>30</v>
          </cell>
          <cell r="H446">
            <v>20</v>
          </cell>
          <cell r="I446">
            <v>30</v>
          </cell>
          <cell r="J446">
            <v>28</v>
          </cell>
          <cell r="K446">
            <v>0</v>
          </cell>
        </row>
        <row r="447">
          <cell r="B447" t="str">
            <v>Brazil - Honduras</v>
          </cell>
          <cell r="C447" t="str">
            <v>LATAM</v>
          </cell>
          <cell r="D447">
            <v>827</v>
          </cell>
          <cell r="E447">
            <v>2343</v>
          </cell>
          <cell r="F447">
            <v>125</v>
          </cell>
          <cell r="G447">
            <v>30</v>
          </cell>
          <cell r="H447">
            <v>20</v>
          </cell>
          <cell r="I447">
            <v>30</v>
          </cell>
          <cell r="J447">
            <v>28</v>
          </cell>
          <cell r="K447">
            <v>0</v>
          </cell>
        </row>
        <row r="448">
          <cell r="B448" t="str">
            <v xml:space="preserve">Brazil - Jamaica </v>
          </cell>
          <cell r="C448" t="str">
            <v>LATAM</v>
          </cell>
          <cell r="D448">
            <v>1516</v>
          </cell>
          <cell r="E448">
            <v>3790</v>
          </cell>
          <cell r="F448">
            <v>125</v>
          </cell>
          <cell r="G448">
            <v>30</v>
          </cell>
          <cell r="H448">
            <v>20</v>
          </cell>
          <cell r="I448">
            <v>30</v>
          </cell>
          <cell r="J448">
            <v>28</v>
          </cell>
          <cell r="K448">
            <v>41</v>
          </cell>
        </row>
        <row r="449">
          <cell r="B449" t="str">
            <v xml:space="preserve">Brazil - Panama </v>
          </cell>
          <cell r="C449" t="str">
            <v>LATAM</v>
          </cell>
          <cell r="D449">
            <v>723</v>
          </cell>
          <cell r="E449">
            <v>2205</v>
          </cell>
          <cell r="F449">
            <v>125</v>
          </cell>
          <cell r="G449">
            <v>30</v>
          </cell>
          <cell r="H449">
            <v>20</v>
          </cell>
          <cell r="I449">
            <v>30</v>
          </cell>
          <cell r="J449">
            <v>28</v>
          </cell>
          <cell r="K449">
            <v>0</v>
          </cell>
        </row>
        <row r="450">
          <cell r="B450" t="str">
            <v>Brazil - Paraguay</v>
          </cell>
          <cell r="C450" t="str">
            <v>LATAM</v>
          </cell>
          <cell r="D450">
            <v>220</v>
          </cell>
          <cell r="E450">
            <v>379</v>
          </cell>
          <cell r="F450">
            <v>125</v>
          </cell>
          <cell r="G450">
            <v>30</v>
          </cell>
          <cell r="H450">
            <v>20</v>
          </cell>
          <cell r="I450">
            <v>30</v>
          </cell>
          <cell r="J450">
            <v>28</v>
          </cell>
          <cell r="K450">
            <v>0</v>
          </cell>
        </row>
        <row r="451">
          <cell r="B451" t="str">
            <v>Brazil - Peru</v>
          </cell>
          <cell r="C451" t="str">
            <v>LATAM</v>
          </cell>
          <cell r="D451">
            <v>496</v>
          </cell>
          <cell r="E451">
            <v>1585</v>
          </cell>
          <cell r="F451">
            <v>125</v>
          </cell>
          <cell r="G451">
            <v>30</v>
          </cell>
          <cell r="H451">
            <v>20</v>
          </cell>
          <cell r="I451">
            <v>30</v>
          </cell>
          <cell r="J451">
            <v>28</v>
          </cell>
          <cell r="K451">
            <v>21</v>
          </cell>
        </row>
        <row r="452">
          <cell r="B452" t="str">
            <v>Brazil - Trinidad</v>
          </cell>
          <cell r="C452" t="str">
            <v>LATAM</v>
          </cell>
          <cell r="D452">
            <v>1137</v>
          </cell>
          <cell r="E452">
            <v>2756</v>
          </cell>
          <cell r="F452">
            <v>125</v>
          </cell>
          <cell r="G452">
            <v>30</v>
          </cell>
          <cell r="H452">
            <v>20</v>
          </cell>
          <cell r="I452">
            <v>30</v>
          </cell>
          <cell r="J452">
            <v>28</v>
          </cell>
          <cell r="K452">
            <v>0</v>
          </cell>
        </row>
        <row r="453">
          <cell r="B453" t="str">
            <v>Brazil - Uruguay</v>
          </cell>
          <cell r="C453" t="str">
            <v>LATAM</v>
          </cell>
          <cell r="D453">
            <v>276</v>
          </cell>
          <cell r="E453">
            <v>634</v>
          </cell>
          <cell r="F453">
            <v>125</v>
          </cell>
          <cell r="G453">
            <v>30</v>
          </cell>
          <cell r="H453">
            <v>20</v>
          </cell>
          <cell r="I453">
            <v>30</v>
          </cell>
          <cell r="J453">
            <v>28</v>
          </cell>
          <cell r="K453">
            <v>0</v>
          </cell>
        </row>
        <row r="454">
          <cell r="B454" t="str">
            <v>Brazil - Venezuela</v>
          </cell>
          <cell r="C454" t="str">
            <v>LATAM</v>
          </cell>
          <cell r="D454">
            <v>620</v>
          </cell>
          <cell r="E454">
            <v>1826</v>
          </cell>
          <cell r="F454">
            <v>125</v>
          </cell>
          <cell r="G454">
            <v>30</v>
          </cell>
          <cell r="H454">
            <v>20</v>
          </cell>
          <cell r="I454">
            <v>30</v>
          </cell>
          <cell r="J454">
            <v>28</v>
          </cell>
          <cell r="K454">
            <v>56</v>
          </cell>
        </row>
        <row r="455">
          <cell r="B455" t="str">
            <v>Brazil - El Salvador</v>
          </cell>
          <cell r="C455" t="str">
            <v>LATAM</v>
          </cell>
          <cell r="D455">
            <v>758</v>
          </cell>
          <cell r="E455">
            <v>2239</v>
          </cell>
          <cell r="F455">
            <v>125</v>
          </cell>
          <cell r="G455">
            <v>30</v>
          </cell>
          <cell r="H455">
            <v>20</v>
          </cell>
          <cell r="I455">
            <v>30</v>
          </cell>
          <cell r="J455">
            <v>28</v>
          </cell>
          <cell r="K455">
            <v>0</v>
          </cell>
        </row>
        <row r="456">
          <cell r="B456" t="str">
            <v>Brazil - Puerto Rico</v>
          </cell>
          <cell r="C456" t="str">
            <v>LATAM</v>
          </cell>
          <cell r="D456">
            <v>792</v>
          </cell>
          <cell r="E456">
            <v>1378</v>
          </cell>
          <cell r="F456">
            <v>125</v>
          </cell>
          <cell r="G456">
            <v>30</v>
          </cell>
          <cell r="H456">
            <v>20</v>
          </cell>
          <cell r="I456">
            <v>30</v>
          </cell>
          <cell r="J456">
            <v>28</v>
          </cell>
          <cell r="K456">
            <v>70</v>
          </cell>
        </row>
        <row r="457">
          <cell r="B457" t="str">
            <v>Chile - Europe</v>
          </cell>
          <cell r="C457" t="str">
            <v>Europe</v>
          </cell>
          <cell r="D457">
            <v>1129.8</v>
          </cell>
          <cell r="E457">
            <v>3403.6</v>
          </cell>
          <cell r="F457">
            <v>150.804</v>
          </cell>
          <cell r="G457">
            <v>31.762</v>
          </cell>
          <cell r="H457">
            <v>20</v>
          </cell>
          <cell r="I457">
            <v>39</v>
          </cell>
          <cell r="J457">
            <v>28</v>
          </cell>
          <cell r="K457">
            <v>0</v>
          </cell>
        </row>
        <row r="458">
          <cell r="B458" t="str">
            <v>Chile - France (Paris &amp; "petite couronne")</v>
          </cell>
          <cell r="C458" t="str">
            <v>Europe</v>
          </cell>
          <cell r="D458">
            <v>1102</v>
          </cell>
          <cell r="E458">
            <v>2687</v>
          </cell>
          <cell r="F458">
            <v>160</v>
          </cell>
          <cell r="G458">
            <v>30</v>
          </cell>
          <cell r="H458">
            <v>20</v>
          </cell>
          <cell r="I458">
            <v>39</v>
          </cell>
          <cell r="J458">
            <v>28</v>
          </cell>
          <cell r="K458">
            <v>0</v>
          </cell>
        </row>
        <row r="459">
          <cell r="B459" t="str">
            <v>Chile - France (Province)</v>
          </cell>
          <cell r="C459" t="str">
            <v>Europe</v>
          </cell>
          <cell r="D459">
            <v>1102</v>
          </cell>
          <cell r="E459">
            <v>2687</v>
          </cell>
          <cell r="F459">
            <v>100</v>
          </cell>
          <cell r="G459">
            <v>25</v>
          </cell>
          <cell r="H459">
            <v>20</v>
          </cell>
          <cell r="I459">
            <v>39</v>
          </cell>
          <cell r="J459">
            <v>28</v>
          </cell>
          <cell r="K459">
            <v>0</v>
          </cell>
        </row>
        <row r="460">
          <cell r="B460" t="str">
            <v>Chile - Poland</v>
          </cell>
          <cell r="C460" t="str">
            <v>Europe</v>
          </cell>
          <cell r="D460">
            <v>1447</v>
          </cell>
          <cell r="E460">
            <v>5168</v>
          </cell>
          <cell r="F460">
            <v>125</v>
          </cell>
          <cell r="G460">
            <v>30</v>
          </cell>
          <cell r="H460">
            <v>20</v>
          </cell>
          <cell r="I460">
            <v>39</v>
          </cell>
          <cell r="J460">
            <v>28</v>
          </cell>
          <cell r="K460">
            <v>0</v>
          </cell>
        </row>
        <row r="461">
          <cell r="B461" t="str">
            <v>Chile - UK (London)</v>
          </cell>
          <cell r="C461" t="str">
            <v>Europe</v>
          </cell>
          <cell r="D461">
            <v>999</v>
          </cell>
          <cell r="E461">
            <v>3238</v>
          </cell>
          <cell r="F461">
            <v>201.28</v>
          </cell>
          <cell r="G461">
            <v>40.26</v>
          </cell>
          <cell r="H461">
            <v>20</v>
          </cell>
          <cell r="I461">
            <v>39</v>
          </cell>
          <cell r="J461">
            <v>28</v>
          </cell>
          <cell r="K461">
            <v>0</v>
          </cell>
        </row>
        <row r="462">
          <cell r="B462" t="str">
            <v>Chile - UK (Others)</v>
          </cell>
          <cell r="C462" t="str">
            <v>Europe</v>
          </cell>
          <cell r="D462">
            <v>999</v>
          </cell>
          <cell r="E462">
            <v>3238</v>
          </cell>
          <cell r="F462">
            <v>167.74</v>
          </cell>
          <cell r="G462">
            <v>33.549999999999997</v>
          </cell>
          <cell r="H462">
            <v>20</v>
          </cell>
          <cell r="I462">
            <v>39</v>
          </cell>
          <cell r="J462">
            <v>28</v>
          </cell>
          <cell r="K462">
            <v>0</v>
          </cell>
        </row>
        <row r="463">
          <cell r="B463" t="str">
            <v>Chile - APAC</v>
          </cell>
          <cell r="C463" t="str">
            <v>APAC</v>
          </cell>
          <cell r="D463">
            <v>1804.5</v>
          </cell>
          <cell r="E463">
            <v>5620.375</v>
          </cell>
          <cell r="F463">
            <v>124.88374999999999</v>
          </cell>
          <cell r="G463">
            <v>30.887500000000003</v>
          </cell>
          <cell r="H463">
            <v>20</v>
          </cell>
          <cell r="I463">
            <v>33</v>
          </cell>
          <cell r="J463">
            <v>28</v>
          </cell>
          <cell r="K463">
            <v>67.125</v>
          </cell>
        </row>
        <row r="464">
          <cell r="B464" t="str">
            <v>Chile - Australia</v>
          </cell>
          <cell r="C464" t="str">
            <v>APAC</v>
          </cell>
          <cell r="D464">
            <v>1998</v>
          </cell>
          <cell r="E464">
            <v>5620</v>
          </cell>
          <cell r="F464">
            <v>123.27</v>
          </cell>
          <cell r="G464">
            <v>30.82</v>
          </cell>
          <cell r="H464">
            <v>20</v>
          </cell>
          <cell r="I464">
            <v>33</v>
          </cell>
          <cell r="J464">
            <v>28</v>
          </cell>
          <cell r="K464">
            <v>47</v>
          </cell>
        </row>
        <row r="465">
          <cell r="B465" t="str">
            <v>Chile - China (Guangzhou)</v>
          </cell>
          <cell r="C465" t="str">
            <v>APAC</v>
          </cell>
          <cell r="D465">
            <v>1654</v>
          </cell>
          <cell r="E465">
            <v>6615</v>
          </cell>
          <cell r="F465">
            <v>119.86</v>
          </cell>
          <cell r="G465">
            <v>14.38</v>
          </cell>
          <cell r="H465">
            <v>20</v>
          </cell>
          <cell r="I465">
            <v>33</v>
          </cell>
          <cell r="J465">
            <v>28</v>
          </cell>
          <cell r="K465">
            <v>70</v>
          </cell>
        </row>
        <row r="466">
          <cell r="B466" t="str">
            <v>Chile - China (Hong Kong)</v>
          </cell>
          <cell r="C466" t="str">
            <v>APAC</v>
          </cell>
          <cell r="D466">
            <v>1654</v>
          </cell>
          <cell r="E466">
            <v>4134</v>
          </cell>
          <cell r="F466">
            <v>141.32</v>
          </cell>
          <cell r="G466">
            <v>17.670000000000002</v>
          </cell>
          <cell r="H466">
            <v>20</v>
          </cell>
          <cell r="I466">
            <v>33</v>
          </cell>
          <cell r="J466">
            <v>28</v>
          </cell>
          <cell r="K466">
            <v>70</v>
          </cell>
        </row>
        <row r="467">
          <cell r="B467" t="str">
            <v>Chile - Taiwan</v>
          </cell>
          <cell r="C467" t="str">
            <v>APAC</v>
          </cell>
          <cell r="D467">
            <v>1964</v>
          </cell>
          <cell r="E467">
            <v>3996</v>
          </cell>
          <cell r="F467">
            <v>92.58</v>
          </cell>
          <cell r="G467">
            <v>10.23</v>
          </cell>
          <cell r="H467">
            <v>20</v>
          </cell>
          <cell r="I467">
            <v>33</v>
          </cell>
          <cell r="J467">
            <v>28</v>
          </cell>
          <cell r="K467">
            <v>70</v>
          </cell>
        </row>
        <row r="468">
          <cell r="B468" t="str">
            <v>Chile - India (Kolkata)</v>
          </cell>
          <cell r="C468" t="str">
            <v>APAC</v>
          </cell>
          <cell r="D468">
            <v>1654</v>
          </cell>
          <cell r="E468">
            <v>5512</v>
          </cell>
          <cell r="F468">
            <v>130.51</v>
          </cell>
          <cell r="G468">
            <v>43.5</v>
          </cell>
          <cell r="H468">
            <v>20</v>
          </cell>
          <cell r="I468">
            <v>33</v>
          </cell>
          <cell r="J468">
            <v>28</v>
          </cell>
          <cell r="K468">
            <v>70</v>
          </cell>
        </row>
        <row r="469">
          <cell r="B469" t="str">
            <v>Chile - India (Bangalore)</v>
          </cell>
          <cell r="C469" t="str">
            <v>APAC</v>
          </cell>
          <cell r="D469">
            <v>1860</v>
          </cell>
          <cell r="E469">
            <v>6201</v>
          </cell>
          <cell r="F469">
            <v>130.51</v>
          </cell>
          <cell r="G469">
            <v>43.5</v>
          </cell>
          <cell r="H469">
            <v>20</v>
          </cell>
          <cell r="I469">
            <v>33</v>
          </cell>
          <cell r="J469">
            <v>28</v>
          </cell>
          <cell r="K469">
            <v>70</v>
          </cell>
        </row>
        <row r="470">
          <cell r="B470" t="str">
            <v>Chile - India (Chennai)</v>
          </cell>
          <cell r="C470" t="str">
            <v>APAC</v>
          </cell>
          <cell r="D470">
            <v>1998</v>
          </cell>
          <cell r="E470">
            <v>6684</v>
          </cell>
          <cell r="F470">
            <v>130.51</v>
          </cell>
          <cell r="G470">
            <v>43.5</v>
          </cell>
          <cell r="H470">
            <v>20</v>
          </cell>
          <cell r="I470">
            <v>33</v>
          </cell>
          <cell r="J470">
            <v>28</v>
          </cell>
          <cell r="K470">
            <v>70</v>
          </cell>
        </row>
        <row r="471">
          <cell r="B471" t="str">
            <v>Chile - India (Mumbai)</v>
          </cell>
          <cell r="C471" t="str">
            <v>APAC</v>
          </cell>
          <cell r="D471">
            <v>1654</v>
          </cell>
          <cell r="E471">
            <v>6201</v>
          </cell>
          <cell r="F471">
            <v>130.51</v>
          </cell>
          <cell r="G471">
            <v>43.5</v>
          </cell>
          <cell r="H471">
            <v>20</v>
          </cell>
          <cell r="I471">
            <v>33</v>
          </cell>
          <cell r="J471">
            <v>28</v>
          </cell>
          <cell r="K471">
            <v>70</v>
          </cell>
        </row>
        <row r="472">
          <cell r="B472" t="str">
            <v>Chile - NA</v>
          </cell>
          <cell r="C472" t="str">
            <v>NA</v>
          </cell>
          <cell r="D472">
            <v>889.22222222222217</v>
          </cell>
          <cell r="E472">
            <v>2668.2222222222222</v>
          </cell>
          <cell r="F472">
            <v>170.99555555555554</v>
          </cell>
          <cell r="G472">
            <v>29.11888888888889</v>
          </cell>
          <cell r="H472">
            <v>20</v>
          </cell>
          <cell r="I472">
            <v>33.555555555555557</v>
          </cell>
          <cell r="J472">
            <v>28</v>
          </cell>
          <cell r="K472">
            <v>81.444444444444443</v>
          </cell>
        </row>
        <row r="473">
          <cell r="B473" t="str">
            <v>Chile - Canada</v>
          </cell>
          <cell r="C473" t="str">
            <v>NA</v>
          </cell>
          <cell r="D473">
            <v>1102</v>
          </cell>
          <cell r="E473">
            <v>3170</v>
          </cell>
          <cell r="F473">
            <v>158.62</v>
          </cell>
          <cell r="G473">
            <v>30.82</v>
          </cell>
          <cell r="H473">
            <v>20</v>
          </cell>
          <cell r="I473">
            <v>34</v>
          </cell>
          <cell r="J473">
            <v>28</v>
          </cell>
          <cell r="K473">
            <v>85</v>
          </cell>
        </row>
        <row r="474">
          <cell r="B474" t="str">
            <v>Chile - Mexico</v>
          </cell>
          <cell r="C474" t="str">
            <v>NA</v>
          </cell>
          <cell r="D474">
            <v>827</v>
          </cell>
          <cell r="E474">
            <v>1792</v>
          </cell>
          <cell r="F474">
            <v>125</v>
          </cell>
          <cell r="G474">
            <v>30</v>
          </cell>
          <cell r="H474">
            <v>20</v>
          </cell>
          <cell r="I474">
            <v>30</v>
          </cell>
          <cell r="J474">
            <v>28</v>
          </cell>
          <cell r="K474">
            <v>18</v>
          </cell>
        </row>
        <row r="475">
          <cell r="B475" t="str">
            <v>Chile - USA (Chicago)</v>
          </cell>
          <cell r="C475" t="str">
            <v>NA</v>
          </cell>
          <cell r="D475">
            <v>965</v>
          </cell>
          <cell r="E475">
            <v>3307</v>
          </cell>
          <cell r="F475">
            <v>196.38</v>
          </cell>
          <cell r="G475">
            <v>27.56</v>
          </cell>
          <cell r="H475">
            <v>20</v>
          </cell>
          <cell r="I475">
            <v>34</v>
          </cell>
          <cell r="J475">
            <v>28</v>
          </cell>
          <cell r="K475">
            <v>90</v>
          </cell>
        </row>
        <row r="476">
          <cell r="B476" t="str">
            <v>Chile - USA (LA)</v>
          </cell>
          <cell r="C476" t="str">
            <v>NA</v>
          </cell>
          <cell r="D476">
            <v>689</v>
          </cell>
          <cell r="E476">
            <v>2205</v>
          </cell>
          <cell r="F476">
            <v>177</v>
          </cell>
          <cell r="G476">
            <v>29</v>
          </cell>
          <cell r="H476">
            <v>20</v>
          </cell>
          <cell r="I476">
            <v>34</v>
          </cell>
          <cell r="J476">
            <v>28</v>
          </cell>
          <cell r="K476">
            <v>90</v>
          </cell>
        </row>
        <row r="477">
          <cell r="B477" t="str">
            <v>Chile - USA (NY)</v>
          </cell>
          <cell r="C477" t="str">
            <v>NA</v>
          </cell>
          <cell r="D477">
            <v>861</v>
          </cell>
          <cell r="E477">
            <v>2274</v>
          </cell>
          <cell r="F477">
            <v>220.49</v>
          </cell>
          <cell r="G477">
            <v>34.450000000000003</v>
          </cell>
          <cell r="H477">
            <v>20</v>
          </cell>
          <cell r="I477">
            <v>34</v>
          </cell>
          <cell r="J477">
            <v>28</v>
          </cell>
          <cell r="K477">
            <v>90</v>
          </cell>
        </row>
        <row r="478">
          <cell r="B478" t="str">
            <v>Chile - USA (San Francisco)</v>
          </cell>
          <cell r="C478" t="str">
            <v>NA</v>
          </cell>
          <cell r="D478">
            <v>827</v>
          </cell>
          <cell r="E478">
            <v>3859</v>
          </cell>
          <cell r="F478">
            <v>196.38</v>
          </cell>
          <cell r="G478">
            <v>27.56</v>
          </cell>
          <cell r="H478">
            <v>20</v>
          </cell>
          <cell r="I478">
            <v>34</v>
          </cell>
          <cell r="J478">
            <v>28</v>
          </cell>
          <cell r="K478">
            <v>90</v>
          </cell>
        </row>
        <row r="479">
          <cell r="B479" t="str">
            <v>Chile - USA (Dallas)</v>
          </cell>
          <cell r="C479" t="str">
            <v>NA</v>
          </cell>
          <cell r="D479">
            <v>1044</v>
          </cell>
          <cell r="E479">
            <v>1929</v>
          </cell>
          <cell r="F479">
            <v>155.03</v>
          </cell>
          <cell r="G479">
            <v>27.56</v>
          </cell>
          <cell r="H479">
            <v>20</v>
          </cell>
          <cell r="I479">
            <v>34</v>
          </cell>
          <cell r="J479">
            <v>28</v>
          </cell>
          <cell r="K479">
            <v>90</v>
          </cell>
        </row>
        <row r="480">
          <cell r="B480" t="str">
            <v>Chile - USA (Houston)</v>
          </cell>
          <cell r="C480" t="str">
            <v>NA</v>
          </cell>
          <cell r="D480">
            <v>896</v>
          </cell>
          <cell r="E480">
            <v>3101</v>
          </cell>
          <cell r="F480">
            <v>155.03</v>
          </cell>
          <cell r="G480">
            <v>27.56</v>
          </cell>
          <cell r="H480">
            <v>20</v>
          </cell>
          <cell r="I480">
            <v>34</v>
          </cell>
          <cell r="J480">
            <v>28</v>
          </cell>
          <cell r="K480">
            <v>90</v>
          </cell>
        </row>
        <row r="481">
          <cell r="B481" t="str">
            <v>Chile - USA (Miami)</v>
          </cell>
          <cell r="C481" t="str">
            <v>NA</v>
          </cell>
          <cell r="D481">
            <v>792</v>
          </cell>
          <cell r="E481">
            <v>2377</v>
          </cell>
          <cell r="F481">
            <v>155.03</v>
          </cell>
          <cell r="G481">
            <v>27.56</v>
          </cell>
          <cell r="H481">
            <v>20</v>
          </cell>
          <cell r="I481">
            <v>34</v>
          </cell>
          <cell r="J481">
            <v>28</v>
          </cell>
          <cell r="K481">
            <v>90</v>
          </cell>
        </row>
        <row r="482">
          <cell r="B482" t="str">
            <v>Chile - LATAM</v>
          </cell>
          <cell r="C482" t="str">
            <v>LATAM</v>
          </cell>
          <cell r="D482">
            <v>621.52631578947364</v>
          </cell>
          <cell r="E482">
            <v>1498.1578947368421</v>
          </cell>
          <cell r="F482">
            <v>125</v>
          </cell>
          <cell r="G482">
            <v>30</v>
          </cell>
          <cell r="H482">
            <v>20</v>
          </cell>
          <cell r="I482">
            <v>30</v>
          </cell>
          <cell r="J482">
            <v>28</v>
          </cell>
          <cell r="K482">
            <v>13.947368421052632</v>
          </cell>
        </row>
        <row r="483">
          <cell r="B483" t="str">
            <v xml:space="preserve">Chile - Argentina </v>
          </cell>
          <cell r="C483" t="str">
            <v>LATAM</v>
          </cell>
          <cell r="D483">
            <v>148</v>
          </cell>
          <cell r="E483">
            <v>944</v>
          </cell>
          <cell r="F483">
            <v>125</v>
          </cell>
          <cell r="G483">
            <v>30</v>
          </cell>
          <cell r="H483">
            <v>20</v>
          </cell>
          <cell r="I483">
            <v>30</v>
          </cell>
          <cell r="J483">
            <v>28</v>
          </cell>
          <cell r="K483">
            <v>0</v>
          </cell>
        </row>
        <row r="484">
          <cell r="B484" t="str">
            <v xml:space="preserve">Chile - Bolivia </v>
          </cell>
          <cell r="C484" t="str">
            <v>LATAM</v>
          </cell>
          <cell r="D484">
            <v>622</v>
          </cell>
          <cell r="E484">
            <v>1498</v>
          </cell>
          <cell r="F484">
            <v>125</v>
          </cell>
          <cell r="G484">
            <v>30</v>
          </cell>
          <cell r="H484">
            <v>20</v>
          </cell>
          <cell r="I484">
            <v>30</v>
          </cell>
          <cell r="J484">
            <v>28</v>
          </cell>
          <cell r="K484">
            <v>82</v>
          </cell>
        </row>
        <row r="485">
          <cell r="B485" t="str">
            <v>Chile - Brazil (Brasilia)</v>
          </cell>
          <cell r="C485" t="str">
            <v>LATAM</v>
          </cell>
          <cell r="D485">
            <v>551</v>
          </cell>
          <cell r="E485">
            <v>1498</v>
          </cell>
          <cell r="F485">
            <v>125</v>
          </cell>
          <cell r="G485">
            <v>30</v>
          </cell>
          <cell r="H485">
            <v>20</v>
          </cell>
          <cell r="I485">
            <v>30</v>
          </cell>
          <cell r="J485">
            <v>28</v>
          </cell>
          <cell r="K485">
            <v>0</v>
          </cell>
        </row>
        <row r="486">
          <cell r="B486" t="str">
            <v>Chile - Brazil (Sao Paulo)</v>
          </cell>
          <cell r="C486" t="str">
            <v>LATAM</v>
          </cell>
          <cell r="D486">
            <v>220</v>
          </cell>
          <cell r="E486">
            <v>710</v>
          </cell>
          <cell r="F486">
            <v>125</v>
          </cell>
          <cell r="G486">
            <v>30</v>
          </cell>
          <cell r="H486">
            <v>20</v>
          </cell>
          <cell r="I486">
            <v>30</v>
          </cell>
          <cell r="J486">
            <v>28</v>
          </cell>
          <cell r="K486">
            <v>0</v>
          </cell>
        </row>
        <row r="487">
          <cell r="B487" t="str">
            <v>Chile - Colombia</v>
          </cell>
          <cell r="C487" t="str">
            <v>LATAM</v>
          </cell>
          <cell r="D487">
            <v>541</v>
          </cell>
          <cell r="E487">
            <v>1058</v>
          </cell>
          <cell r="F487">
            <v>125</v>
          </cell>
          <cell r="G487">
            <v>30</v>
          </cell>
          <cell r="H487">
            <v>20</v>
          </cell>
          <cell r="I487">
            <v>30</v>
          </cell>
          <cell r="J487">
            <v>28</v>
          </cell>
          <cell r="K487">
            <v>0</v>
          </cell>
        </row>
        <row r="488">
          <cell r="B488" t="str">
            <v>Chile - Costa Rica</v>
          </cell>
          <cell r="C488" t="str">
            <v>LATAM</v>
          </cell>
          <cell r="D488">
            <v>655</v>
          </cell>
          <cell r="E488">
            <v>1309</v>
          </cell>
          <cell r="F488">
            <v>125</v>
          </cell>
          <cell r="G488">
            <v>30</v>
          </cell>
          <cell r="H488">
            <v>20</v>
          </cell>
          <cell r="I488">
            <v>30</v>
          </cell>
          <cell r="J488">
            <v>28</v>
          </cell>
          <cell r="K488">
            <v>15</v>
          </cell>
        </row>
        <row r="489">
          <cell r="B489" t="str">
            <v>Chile - Dominican Republic</v>
          </cell>
          <cell r="C489" t="str">
            <v>LATAM</v>
          </cell>
          <cell r="D489">
            <v>606</v>
          </cell>
          <cell r="E489">
            <v>1378</v>
          </cell>
          <cell r="F489">
            <v>125</v>
          </cell>
          <cell r="G489">
            <v>30</v>
          </cell>
          <cell r="H489">
            <v>20</v>
          </cell>
          <cell r="I489">
            <v>30</v>
          </cell>
          <cell r="J489">
            <v>28</v>
          </cell>
          <cell r="K489">
            <v>0</v>
          </cell>
        </row>
        <row r="490">
          <cell r="B490" t="str">
            <v>Chile - Ecuador</v>
          </cell>
          <cell r="C490" t="str">
            <v>LATAM</v>
          </cell>
          <cell r="D490">
            <v>510</v>
          </cell>
          <cell r="E490">
            <v>965</v>
          </cell>
          <cell r="F490">
            <v>125</v>
          </cell>
          <cell r="G490">
            <v>30</v>
          </cell>
          <cell r="H490">
            <v>20</v>
          </cell>
          <cell r="I490">
            <v>30</v>
          </cell>
          <cell r="J490">
            <v>28</v>
          </cell>
          <cell r="K490">
            <v>0</v>
          </cell>
        </row>
        <row r="491">
          <cell r="B491" t="str">
            <v>Chile - Guatemala</v>
          </cell>
          <cell r="C491" t="str">
            <v>LATAM</v>
          </cell>
          <cell r="D491">
            <v>965</v>
          </cell>
          <cell r="E491">
            <v>1792</v>
          </cell>
          <cell r="F491">
            <v>125</v>
          </cell>
          <cell r="G491">
            <v>30</v>
          </cell>
          <cell r="H491">
            <v>20</v>
          </cell>
          <cell r="I491">
            <v>30</v>
          </cell>
          <cell r="J491">
            <v>28</v>
          </cell>
          <cell r="K491">
            <v>0</v>
          </cell>
        </row>
        <row r="492">
          <cell r="B492" t="str">
            <v>Chile - Honduras</v>
          </cell>
          <cell r="C492" t="str">
            <v>LATAM</v>
          </cell>
          <cell r="D492">
            <v>827</v>
          </cell>
          <cell r="E492">
            <v>1413</v>
          </cell>
          <cell r="F492">
            <v>125</v>
          </cell>
          <cell r="G492">
            <v>30</v>
          </cell>
          <cell r="H492">
            <v>20</v>
          </cell>
          <cell r="I492">
            <v>30</v>
          </cell>
          <cell r="J492">
            <v>28</v>
          </cell>
          <cell r="K492">
            <v>0</v>
          </cell>
        </row>
        <row r="493">
          <cell r="B493" t="str">
            <v xml:space="preserve">Chile - Jamaica </v>
          </cell>
          <cell r="C493" t="str">
            <v>LATAM</v>
          </cell>
          <cell r="D493">
            <v>1034</v>
          </cell>
          <cell r="E493">
            <v>2791</v>
          </cell>
          <cell r="F493">
            <v>125</v>
          </cell>
          <cell r="G493">
            <v>30</v>
          </cell>
          <cell r="H493">
            <v>20</v>
          </cell>
          <cell r="I493">
            <v>30</v>
          </cell>
          <cell r="J493">
            <v>28</v>
          </cell>
          <cell r="K493">
            <v>0</v>
          </cell>
        </row>
        <row r="494">
          <cell r="B494" t="str">
            <v xml:space="preserve">Chile - Panama </v>
          </cell>
          <cell r="C494" t="str">
            <v>LATAM</v>
          </cell>
          <cell r="D494">
            <v>706</v>
          </cell>
          <cell r="E494">
            <v>1895</v>
          </cell>
          <cell r="F494">
            <v>125</v>
          </cell>
          <cell r="G494">
            <v>30</v>
          </cell>
          <cell r="H494">
            <v>20</v>
          </cell>
          <cell r="I494">
            <v>30</v>
          </cell>
          <cell r="J494">
            <v>28</v>
          </cell>
          <cell r="K494">
            <v>0</v>
          </cell>
        </row>
        <row r="495">
          <cell r="B495" t="str">
            <v>Chile - Paraguay</v>
          </cell>
          <cell r="C495" t="str">
            <v>LATAM</v>
          </cell>
          <cell r="D495">
            <v>441</v>
          </cell>
          <cell r="E495">
            <v>1102</v>
          </cell>
          <cell r="F495">
            <v>125</v>
          </cell>
          <cell r="G495">
            <v>30</v>
          </cell>
          <cell r="H495">
            <v>20</v>
          </cell>
          <cell r="I495">
            <v>30</v>
          </cell>
          <cell r="J495">
            <v>28</v>
          </cell>
          <cell r="K495">
            <v>0</v>
          </cell>
        </row>
        <row r="496">
          <cell r="B496" t="str">
            <v>Chile - Peru</v>
          </cell>
          <cell r="C496" t="str">
            <v>LATAM</v>
          </cell>
          <cell r="D496">
            <v>269</v>
          </cell>
          <cell r="E496">
            <v>999</v>
          </cell>
          <cell r="F496">
            <v>125</v>
          </cell>
          <cell r="G496">
            <v>30</v>
          </cell>
          <cell r="H496">
            <v>20</v>
          </cell>
          <cell r="I496">
            <v>30</v>
          </cell>
          <cell r="J496">
            <v>28</v>
          </cell>
          <cell r="K496">
            <v>21</v>
          </cell>
        </row>
        <row r="497">
          <cell r="B497" t="str">
            <v>Chile - Trinidad</v>
          </cell>
          <cell r="C497" t="str">
            <v>LATAM</v>
          </cell>
          <cell r="D497">
            <v>1034</v>
          </cell>
          <cell r="E497">
            <v>2756</v>
          </cell>
          <cell r="F497">
            <v>125</v>
          </cell>
          <cell r="G497">
            <v>30</v>
          </cell>
          <cell r="H497">
            <v>20</v>
          </cell>
          <cell r="I497">
            <v>30</v>
          </cell>
          <cell r="J497">
            <v>28</v>
          </cell>
          <cell r="K497">
            <v>21</v>
          </cell>
        </row>
        <row r="498">
          <cell r="B498" t="str">
            <v>Chile - Uruguay</v>
          </cell>
          <cell r="C498" t="str">
            <v>LATAM</v>
          </cell>
          <cell r="D498">
            <v>310</v>
          </cell>
          <cell r="E498">
            <v>465</v>
          </cell>
          <cell r="F498">
            <v>125</v>
          </cell>
          <cell r="G498">
            <v>30</v>
          </cell>
          <cell r="H498">
            <v>20</v>
          </cell>
          <cell r="I498">
            <v>30</v>
          </cell>
          <cell r="J498">
            <v>28</v>
          </cell>
          <cell r="K498">
            <v>0</v>
          </cell>
        </row>
        <row r="499">
          <cell r="B499" t="str">
            <v>Chile - Venezuela</v>
          </cell>
          <cell r="C499" t="str">
            <v>LATAM</v>
          </cell>
          <cell r="D499">
            <v>682</v>
          </cell>
          <cell r="E499">
            <v>1413</v>
          </cell>
          <cell r="F499">
            <v>125</v>
          </cell>
          <cell r="G499">
            <v>30</v>
          </cell>
          <cell r="H499">
            <v>20</v>
          </cell>
          <cell r="I499">
            <v>30</v>
          </cell>
          <cell r="J499">
            <v>28</v>
          </cell>
          <cell r="K499">
            <v>56</v>
          </cell>
        </row>
        <row r="500">
          <cell r="B500" t="str">
            <v>Chile - El Salvador</v>
          </cell>
          <cell r="C500" t="str">
            <v>LATAM</v>
          </cell>
          <cell r="D500">
            <v>723</v>
          </cell>
          <cell r="E500">
            <v>1378</v>
          </cell>
          <cell r="F500">
            <v>125</v>
          </cell>
          <cell r="G500">
            <v>30</v>
          </cell>
          <cell r="H500">
            <v>20</v>
          </cell>
          <cell r="I500">
            <v>30</v>
          </cell>
          <cell r="J500">
            <v>28</v>
          </cell>
          <cell r="K500">
            <v>0</v>
          </cell>
        </row>
        <row r="501">
          <cell r="B501" t="str">
            <v>Chile - Puerto Rico</v>
          </cell>
          <cell r="C501" t="str">
            <v>LATAM</v>
          </cell>
          <cell r="D501">
            <v>965</v>
          </cell>
          <cell r="E501">
            <v>3101</v>
          </cell>
          <cell r="F501">
            <v>125</v>
          </cell>
          <cell r="G501">
            <v>30</v>
          </cell>
          <cell r="H501">
            <v>20</v>
          </cell>
          <cell r="I501">
            <v>30</v>
          </cell>
          <cell r="J501">
            <v>28</v>
          </cell>
          <cell r="K501">
            <v>70</v>
          </cell>
        </row>
        <row r="502">
          <cell r="B502" t="str">
            <v>Guatemala - Europe</v>
          </cell>
          <cell r="C502" t="str">
            <v>Europe</v>
          </cell>
          <cell r="D502">
            <v>1074.8</v>
          </cell>
          <cell r="E502">
            <v>3307.2</v>
          </cell>
          <cell r="F502">
            <v>150.804</v>
          </cell>
          <cell r="G502">
            <v>31.762</v>
          </cell>
          <cell r="H502">
            <v>20</v>
          </cell>
          <cell r="I502">
            <v>39</v>
          </cell>
          <cell r="J502">
            <v>28</v>
          </cell>
          <cell r="K502">
            <v>0</v>
          </cell>
        </row>
        <row r="503">
          <cell r="B503" t="str">
            <v>Guatemala - France (Paris &amp; "petite couronne")</v>
          </cell>
          <cell r="C503" t="str">
            <v>Europe</v>
          </cell>
          <cell r="D503">
            <v>1102</v>
          </cell>
          <cell r="E503">
            <v>3652</v>
          </cell>
          <cell r="F503">
            <v>160</v>
          </cell>
          <cell r="G503">
            <v>30</v>
          </cell>
          <cell r="H503">
            <v>20</v>
          </cell>
          <cell r="I503">
            <v>39</v>
          </cell>
          <cell r="J503">
            <v>28</v>
          </cell>
          <cell r="K503">
            <v>0</v>
          </cell>
        </row>
        <row r="504">
          <cell r="B504" t="str">
            <v>Guatemala - France (Province)</v>
          </cell>
          <cell r="C504" t="str">
            <v>Europe</v>
          </cell>
          <cell r="D504">
            <v>1102</v>
          </cell>
          <cell r="E504">
            <v>3652</v>
          </cell>
          <cell r="F504">
            <v>100</v>
          </cell>
          <cell r="G504">
            <v>25</v>
          </cell>
          <cell r="H504">
            <v>20</v>
          </cell>
          <cell r="I504">
            <v>39</v>
          </cell>
          <cell r="J504">
            <v>28</v>
          </cell>
          <cell r="K504">
            <v>0</v>
          </cell>
        </row>
        <row r="505">
          <cell r="B505" t="str">
            <v>Guatemala - Poland</v>
          </cell>
          <cell r="C505" t="str">
            <v>Europe</v>
          </cell>
          <cell r="D505">
            <v>1240</v>
          </cell>
          <cell r="E505">
            <v>4134</v>
          </cell>
          <cell r="F505">
            <v>125</v>
          </cell>
          <cell r="G505">
            <v>30</v>
          </cell>
          <cell r="H505">
            <v>20</v>
          </cell>
          <cell r="I505">
            <v>39</v>
          </cell>
          <cell r="J505">
            <v>28</v>
          </cell>
          <cell r="K505">
            <v>0</v>
          </cell>
        </row>
        <row r="506">
          <cell r="B506" t="str">
            <v>Guatemala - UK (London)</v>
          </cell>
          <cell r="C506" t="str">
            <v>Europe</v>
          </cell>
          <cell r="D506">
            <v>965</v>
          </cell>
          <cell r="E506">
            <v>2549</v>
          </cell>
          <cell r="F506">
            <v>201.28</v>
          </cell>
          <cell r="G506">
            <v>40.26</v>
          </cell>
          <cell r="H506">
            <v>20</v>
          </cell>
          <cell r="I506">
            <v>39</v>
          </cell>
          <cell r="J506">
            <v>28</v>
          </cell>
          <cell r="K506">
            <v>0</v>
          </cell>
        </row>
        <row r="507">
          <cell r="B507" t="str">
            <v>Guatemala - UK (Others)</v>
          </cell>
          <cell r="C507" t="str">
            <v>Europe</v>
          </cell>
          <cell r="D507">
            <v>965</v>
          </cell>
          <cell r="E507">
            <v>2549</v>
          </cell>
          <cell r="F507">
            <v>167.74</v>
          </cell>
          <cell r="G507">
            <v>33.549999999999997</v>
          </cell>
          <cell r="H507">
            <v>20</v>
          </cell>
          <cell r="I507">
            <v>39</v>
          </cell>
          <cell r="J507">
            <v>28</v>
          </cell>
          <cell r="K507">
            <v>0</v>
          </cell>
        </row>
        <row r="508">
          <cell r="B508" t="str">
            <v>Guatemala - APAC</v>
          </cell>
          <cell r="C508" t="str">
            <v>APAC</v>
          </cell>
          <cell r="D508">
            <v>1830.75</v>
          </cell>
          <cell r="E508">
            <v>5947.125</v>
          </cell>
          <cell r="F508">
            <v>124.88374999999999</v>
          </cell>
          <cell r="G508">
            <v>30.887500000000003</v>
          </cell>
          <cell r="H508">
            <v>20</v>
          </cell>
          <cell r="I508">
            <v>33</v>
          </cell>
          <cell r="J508">
            <v>28</v>
          </cell>
          <cell r="K508">
            <v>67.125</v>
          </cell>
        </row>
        <row r="509">
          <cell r="B509" t="str">
            <v>Guatemala - Australia</v>
          </cell>
          <cell r="C509" t="str">
            <v>APAC</v>
          </cell>
          <cell r="D509">
            <v>1860</v>
          </cell>
          <cell r="E509">
            <v>9026</v>
          </cell>
          <cell r="F509">
            <v>123.27</v>
          </cell>
          <cell r="G509">
            <v>30.82</v>
          </cell>
          <cell r="H509">
            <v>20</v>
          </cell>
          <cell r="I509">
            <v>33</v>
          </cell>
          <cell r="J509">
            <v>28</v>
          </cell>
          <cell r="K509">
            <v>47</v>
          </cell>
        </row>
        <row r="510">
          <cell r="B510" t="str">
            <v>Guatemala - China (Guangzhou)</v>
          </cell>
          <cell r="C510" t="str">
            <v>APAC</v>
          </cell>
          <cell r="D510">
            <v>2481</v>
          </cell>
          <cell r="E510">
            <v>5340</v>
          </cell>
          <cell r="F510">
            <v>119.86</v>
          </cell>
          <cell r="G510">
            <v>14.38</v>
          </cell>
          <cell r="H510">
            <v>20</v>
          </cell>
          <cell r="I510">
            <v>33</v>
          </cell>
          <cell r="J510">
            <v>28</v>
          </cell>
          <cell r="K510">
            <v>70</v>
          </cell>
        </row>
        <row r="511">
          <cell r="B511" t="str">
            <v>Guatemala - China (Hong Kong)</v>
          </cell>
          <cell r="C511" t="str">
            <v>APAC</v>
          </cell>
          <cell r="D511">
            <v>1447</v>
          </cell>
          <cell r="E511">
            <v>5512</v>
          </cell>
          <cell r="F511">
            <v>141.32</v>
          </cell>
          <cell r="G511">
            <v>17.670000000000002</v>
          </cell>
          <cell r="H511">
            <v>20</v>
          </cell>
          <cell r="I511">
            <v>33</v>
          </cell>
          <cell r="J511">
            <v>28</v>
          </cell>
          <cell r="K511">
            <v>70</v>
          </cell>
        </row>
        <row r="512">
          <cell r="B512" t="str">
            <v>Guatemala - Taiwan</v>
          </cell>
          <cell r="C512" t="str">
            <v>APAC</v>
          </cell>
          <cell r="D512">
            <v>1516</v>
          </cell>
          <cell r="E512">
            <v>3445</v>
          </cell>
          <cell r="F512">
            <v>92.58</v>
          </cell>
          <cell r="G512">
            <v>10.23</v>
          </cell>
          <cell r="H512">
            <v>20</v>
          </cell>
          <cell r="I512">
            <v>33</v>
          </cell>
          <cell r="J512">
            <v>28</v>
          </cell>
          <cell r="K512">
            <v>70</v>
          </cell>
        </row>
        <row r="513">
          <cell r="B513" t="str">
            <v>Guatemala - India (Kolkata)</v>
          </cell>
          <cell r="C513" t="str">
            <v>APAC</v>
          </cell>
          <cell r="D513">
            <v>2001</v>
          </cell>
          <cell r="E513">
            <v>6546</v>
          </cell>
          <cell r="F513">
            <v>130.51</v>
          </cell>
          <cell r="G513">
            <v>43.5</v>
          </cell>
          <cell r="H513">
            <v>20</v>
          </cell>
          <cell r="I513">
            <v>33</v>
          </cell>
          <cell r="J513">
            <v>28</v>
          </cell>
          <cell r="K513">
            <v>70</v>
          </cell>
        </row>
        <row r="514">
          <cell r="B514" t="str">
            <v>Guatemala - India (Bangalore)</v>
          </cell>
          <cell r="C514" t="str">
            <v>APAC</v>
          </cell>
          <cell r="D514">
            <v>1964</v>
          </cell>
          <cell r="E514">
            <v>6890</v>
          </cell>
          <cell r="F514">
            <v>130.51</v>
          </cell>
          <cell r="G514">
            <v>43.5</v>
          </cell>
          <cell r="H514">
            <v>20</v>
          </cell>
          <cell r="I514">
            <v>33</v>
          </cell>
          <cell r="J514">
            <v>28</v>
          </cell>
          <cell r="K514">
            <v>70</v>
          </cell>
        </row>
        <row r="515">
          <cell r="B515" t="str">
            <v>Guatemala - India (Chennai)</v>
          </cell>
          <cell r="C515" t="str">
            <v>APAC</v>
          </cell>
          <cell r="D515">
            <v>1654</v>
          </cell>
          <cell r="E515">
            <v>4961</v>
          </cell>
          <cell r="F515">
            <v>130.51</v>
          </cell>
          <cell r="G515">
            <v>43.5</v>
          </cell>
          <cell r="H515">
            <v>20</v>
          </cell>
          <cell r="I515">
            <v>33</v>
          </cell>
          <cell r="J515">
            <v>28</v>
          </cell>
          <cell r="K515">
            <v>70</v>
          </cell>
        </row>
        <row r="516">
          <cell r="B516" t="str">
            <v>Guatemala - India (Mumbai)</v>
          </cell>
          <cell r="C516" t="str">
            <v>APAC</v>
          </cell>
          <cell r="D516">
            <v>1723</v>
          </cell>
          <cell r="E516">
            <v>5857</v>
          </cell>
          <cell r="F516">
            <v>130.51</v>
          </cell>
          <cell r="G516">
            <v>43.5</v>
          </cell>
          <cell r="H516">
            <v>20</v>
          </cell>
          <cell r="I516">
            <v>33</v>
          </cell>
          <cell r="J516">
            <v>28</v>
          </cell>
          <cell r="K516">
            <v>70</v>
          </cell>
        </row>
        <row r="517">
          <cell r="B517" t="str">
            <v>Guatemala - NA</v>
          </cell>
          <cell r="C517" t="str">
            <v>NA</v>
          </cell>
          <cell r="D517">
            <v>457.77777777777777</v>
          </cell>
          <cell r="E517">
            <v>633.11111111111109</v>
          </cell>
          <cell r="F517">
            <v>165.8422222222222</v>
          </cell>
          <cell r="G517">
            <v>30.278888888888886</v>
          </cell>
          <cell r="H517">
            <v>20.888888888888889</v>
          </cell>
          <cell r="I517">
            <v>34</v>
          </cell>
          <cell r="J517">
            <v>28.777777777777779</v>
          </cell>
          <cell r="K517">
            <v>81.444444444444443</v>
          </cell>
        </row>
        <row r="518">
          <cell r="B518" t="str">
            <v>Guatemala - Canada</v>
          </cell>
          <cell r="C518" t="str">
            <v>NA</v>
          </cell>
          <cell r="D518">
            <v>620</v>
          </cell>
          <cell r="E518">
            <v>896</v>
          </cell>
          <cell r="F518">
            <v>158.62</v>
          </cell>
          <cell r="G518">
            <v>30.82</v>
          </cell>
          <cell r="H518">
            <v>20</v>
          </cell>
          <cell r="I518">
            <v>34</v>
          </cell>
          <cell r="J518">
            <v>28</v>
          </cell>
          <cell r="K518">
            <v>85</v>
          </cell>
        </row>
        <row r="519">
          <cell r="B519" t="str">
            <v>Guatemala - Mexico</v>
          </cell>
          <cell r="C519" t="str">
            <v>NA</v>
          </cell>
          <cell r="D519">
            <v>413</v>
          </cell>
          <cell r="E519">
            <v>861</v>
          </cell>
          <cell r="F519">
            <v>125</v>
          </cell>
          <cell r="G519">
            <v>30</v>
          </cell>
          <cell r="H519">
            <v>20</v>
          </cell>
          <cell r="I519">
            <v>30</v>
          </cell>
          <cell r="J519">
            <v>28</v>
          </cell>
          <cell r="K519">
            <v>18</v>
          </cell>
        </row>
        <row r="520">
          <cell r="B520" t="str">
            <v>Guatemala - USA (Chicago)</v>
          </cell>
          <cell r="C520" t="str">
            <v>NA</v>
          </cell>
          <cell r="D520">
            <v>800</v>
          </cell>
          <cell r="E520">
            <v>0</v>
          </cell>
          <cell r="F520">
            <v>150</v>
          </cell>
          <cell r="G520">
            <v>38</v>
          </cell>
          <cell r="H520">
            <v>28</v>
          </cell>
          <cell r="I520">
            <v>38</v>
          </cell>
          <cell r="J520">
            <v>35</v>
          </cell>
          <cell r="K520">
            <v>90</v>
          </cell>
        </row>
        <row r="521">
          <cell r="B521" t="str">
            <v>Guatemala - USA (LA)</v>
          </cell>
          <cell r="C521" t="str">
            <v>NA</v>
          </cell>
          <cell r="D521">
            <v>283</v>
          </cell>
          <cell r="E521">
            <v>586</v>
          </cell>
          <cell r="F521">
            <v>177</v>
          </cell>
          <cell r="G521">
            <v>29</v>
          </cell>
          <cell r="H521">
            <v>20</v>
          </cell>
          <cell r="I521">
            <v>34</v>
          </cell>
          <cell r="J521">
            <v>28</v>
          </cell>
          <cell r="K521">
            <v>90</v>
          </cell>
        </row>
        <row r="522">
          <cell r="B522" t="str">
            <v>Guatemala - USA (NY)</v>
          </cell>
          <cell r="C522" t="str">
            <v>NA</v>
          </cell>
          <cell r="D522">
            <v>296</v>
          </cell>
          <cell r="E522">
            <v>723</v>
          </cell>
          <cell r="F522">
            <v>220.49</v>
          </cell>
          <cell r="G522">
            <v>34.450000000000003</v>
          </cell>
          <cell r="H522">
            <v>20</v>
          </cell>
          <cell r="I522">
            <v>34</v>
          </cell>
          <cell r="J522">
            <v>28</v>
          </cell>
          <cell r="K522">
            <v>90</v>
          </cell>
        </row>
        <row r="523">
          <cell r="B523" t="str">
            <v>Guatemala - USA (San Francisco)</v>
          </cell>
          <cell r="C523" t="str">
            <v>NA</v>
          </cell>
          <cell r="D523">
            <v>475</v>
          </cell>
          <cell r="E523">
            <v>723</v>
          </cell>
          <cell r="F523">
            <v>196.38</v>
          </cell>
          <cell r="G523">
            <v>27.56</v>
          </cell>
          <cell r="H523">
            <v>20</v>
          </cell>
          <cell r="I523">
            <v>34</v>
          </cell>
          <cell r="J523">
            <v>28</v>
          </cell>
          <cell r="K523">
            <v>90</v>
          </cell>
        </row>
        <row r="524">
          <cell r="B524" t="str">
            <v>Guatemala - USA (Dallas)</v>
          </cell>
          <cell r="C524" t="str">
            <v>NA</v>
          </cell>
          <cell r="D524">
            <v>496</v>
          </cell>
          <cell r="E524">
            <v>586</v>
          </cell>
          <cell r="F524">
            <v>155.03</v>
          </cell>
          <cell r="G524">
            <v>27.56</v>
          </cell>
          <cell r="H524">
            <v>20</v>
          </cell>
          <cell r="I524">
            <v>34</v>
          </cell>
          <cell r="J524">
            <v>28</v>
          </cell>
          <cell r="K524">
            <v>90</v>
          </cell>
        </row>
        <row r="525">
          <cell r="B525" t="str">
            <v>Guatemala - USA (Houston)</v>
          </cell>
          <cell r="C525" t="str">
            <v>NA</v>
          </cell>
          <cell r="D525">
            <v>434</v>
          </cell>
          <cell r="E525">
            <v>689</v>
          </cell>
          <cell r="F525">
            <v>155.03</v>
          </cell>
          <cell r="G525">
            <v>27.56</v>
          </cell>
          <cell r="H525">
            <v>20</v>
          </cell>
          <cell r="I525">
            <v>34</v>
          </cell>
          <cell r="J525">
            <v>28</v>
          </cell>
          <cell r="K525">
            <v>90</v>
          </cell>
        </row>
        <row r="526">
          <cell r="B526" t="str">
            <v>Guatemala - USA (Miami)</v>
          </cell>
          <cell r="C526" t="str">
            <v>NA</v>
          </cell>
          <cell r="D526">
            <v>303</v>
          </cell>
          <cell r="E526">
            <v>634</v>
          </cell>
          <cell r="F526">
            <v>155.03</v>
          </cell>
          <cell r="G526">
            <v>27.56</v>
          </cell>
          <cell r="H526">
            <v>20</v>
          </cell>
          <cell r="I526">
            <v>34</v>
          </cell>
          <cell r="J526">
            <v>28</v>
          </cell>
          <cell r="K526">
            <v>90</v>
          </cell>
        </row>
        <row r="527">
          <cell r="B527" t="str">
            <v>Guatemala - LATAM</v>
          </cell>
          <cell r="C527" t="str">
            <v>LATAM</v>
          </cell>
          <cell r="D527">
            <v>680.10526315789468</v>
          </cell>
          <cell r="E527">
            <v>1251.421052631579</v>
          </cell>
          <cell r="F527">
            <v>126.84210526315789</v>
          </cell>
          <cell r="G527">
            <v>30.421052631578949</v>
          </cell>
          <cell r="H527">
            <v>20.421052631578949</v>
          </cell>
          <cell r="I527">
            <v>30.421052631578949</v>
          </cell>
          <cell r="J527">
            <v>28.368421052631579</v>
          </cell>
          <cell r="K527">
            <v>15.842105263157896</v>
          </cell>
        </row>
        <row r="528">
          <cell r="B528" t="str">
            <v xml:space="preserve">Guatemala - Argentina </v>
          </cell>
          <cell r="C528" t="str">
            <v>LATAM</v>
          </cell>
          <cell r="D528">
            <v>944</v>
          </cell>
          <cell r="E528">
            <v>1102</v>
          </cell>
          <cell r="F528">
            <v>125</v>
          </cell>
          <cell r="G528">
            <v>30</v>
          </cell>
          <cell r="H528">
            <v>20</v>
          </cell>
          <cell r="I528">
            <v>30</v>
          </cell>
          <cell r="J528">
            <v>28</v>
          </cell>
          <cell r="K528">
            <v>0</v>
          </cell>
        </row>
        <row r="529">
          <cell r="B529" t="str">
            <v xml:space="preserve">Guatemala - Bolivia </v>
          </cell>
          <cell r="C529" t="str">
            <v>LATAM</v>
          </cell>
          <cell r="D529">
            <v>678</v>
          </cell>
          <cell r="E529">
            <v>1251</v>
          </cell>
          <cell r="F529">
            <v>125</v>
          </cell>
          <cell r="G529">
            <v>30</v>
          </cell>
          <cell r="H529">
            <v>20</v>
          </cell>
          <cell r="I529">
            <v>30</v>
          </cell>
          <cell r="J529">
            <v>28</v>
          </cell>
          <cell r="K529">
            <v>82</v>
          </cell>
        </row>
        <row r="530">
          <cell r="B530" t="str">
            <v>Guatemala - Brazil (Brasilia)</v>
          </cell>
          <cell r="C530" t="str">
            <v>LATAM</v>
          </cell>
          <cell r="D530">
            <v>896</v>
          </cell>
          <cell r="E530">
            <v>1516</v>
          </cell>
          <cell r="F530">
            <v>125</v>
          </cell>
          <cell r="G530">
            <v>30</v>
          </cell>
          <cell r="H530">
            <v>20</v>
          </cell>
          <cell r="I530">
            <v>30</v>
          </cell>
          <cell r="J530">
            <v>28</v>
          </cell>
          <cell r="K530">
            <v>0</v>
          </cell>
        </row>
        <row r="531">
          <cell r="B531" t="str">
            <v>Guatemala - Brazil (Sao Paulo)</v>
          </cell>
          <cell r="C531" t="str">
            <v>LATAM</v>
          </cell>
          <cell r="D531">
            <v>827</v>
          </cell>
          <cell r="E531">
            <v>2067</v>
          </cell>
          <cell r="F531">
            <v>125</v>
          </cell>
          <cell r="G531">
            <v>30</v>
          </cell>
          <cell r="H531">
            <v>20</v>
          </cell>
          <cell r="I531">
            <v>30</v>
          </cell>
          <cell r="J531">
            <v>28</v>
          </cell>
          <cell r="K531">
            <v>0</v>
          </cell>
        </row>
        <row r="532">
          <cell r="B532" t="str">
            <v>Guatemala - Chile</v>
          </cell>
          <cell r="C532" t="str">
            <v>LATAM</v>
          </cell>
          <cell r="D532">
            <v>965</v>
          </cell>
          <cell r="E532">
            <v>1792</v>
          </cell>
          <cell r="F532">
            <v>125</v>
          </cell>
          <cell r="G532">
            <v>30</v>
          </cell>
          <cell r="H532">
            <v>20</v>
          </cell>
          <cell r="I532">
            <v>30</v>
          </cell>
          <cell r="J532">
            <v>28</v>
          </cell>
          <cell r="K532">
            <v>0</v>
          </cell>
        </row>
        <row r="533">
          <cell r="B533" t="str">
            <v>Guatemala - Colombia</v>
          </cell>
          <cell r="C533" t="str">
            <v>LATAM</v>
          </cell>
          <cell r="D533">
            <v>637</v>
          </cell>
          <cell r="E533">
            <v>930</v>
          </cell>
          <cell r="F533">
            <v>125</v>
          </cell>
          <cell r="G533">
            <v>30</v>
          </cell>
          <cell r="H533">
            <v>20</v>
          </cell>
          <cell r="I533">
            <v>30</v>
          </cell>
          <cell r="J533">
            <v>28</v>
          </cell>
          <cell r="K533">
            <v>0</v>
          </cell>
        </row>
        <row r="534">
          <cell r="B534" t="str">
            <v>Guatemala - Costa Rica</v>
          </cell>
          <cell r="C534" t="str">
            <v>LATAM</v>
          </cell>
          <cell r="D534">
            <v>230</v>
          </cell>
          <cell r="E534">
            <v>269</v>
          </cell>
          <cell r="F534">
            <v>160</v>
          </cell>
          <cell r="G534">
            <v>38</v>
          </cell>
          <cell r="H534">
            <v>28</v>
          </cell>
          <cell r="I534">
            <v>38</v>
          </cell>
          <cell r="J534">
            <v>35</v>
          </cell>
          <cell r="K534">
            <v>0</v>
          </cell>
        </row>
        <row r="535">
          <cell r="B535" t="str">
            <v>Guatemala - Dominican Republic</v>
          </cell>
          <cell r="C535" t="str">
            <v>LATAM</v>
          </cell>
          <cell r="D535">
            <v>534</v>
          </cell>
          <cell r="E535">
            <v>1113</v>
          </cell>
          <cell r="F535">
            <v>125</v>
          </cell>
          <cell r="G535">
            <v>30</v>
          </cell>
          <cell r="H535">
            <v>20</v>
          </cell>
          <cell r="I535">
            <v>30</v>
          </cell>
          <cell r="J535">
            <v>28</v>
          </cell>
          <cell r="K535">
            <v>15</v>
          </cell>
        </row>
        <row r="536">
          <cell r="B536" t="str">
            <v>Guatemala - Ecuador</v>
          </cell>
          <cell r="C536" t="str">
            <v>LATAM</v>
          </cell>
          <cell r="D536">
            <v>648</v>
          </cell>
          <cell r="E536">
            <v>1206</v>
          </cell>
          <cell r="F536">
            <v>125</v>
          </cell>
          <cell r="G536">
            <v>30</v>
          </cell>
          <cell r="H536">
            <v>20</v>
          </cell>
          <cell r="I536">
            <v>30</v>
          </cell>
          <cell r="J536">
            <v>28</v>
          </cell>
          <cell r="K536">
            <v>28</v>
          </cell>
        </row>
        <row r="537">
          <cell r="B537" t="str">
            <v>Guatemala - Honduras</v>
          </cell>
          <cell r="C537" t="str">
            <v>LATAM</v>
          </cell>
          <cell r="D537">
            <v>207</v>
          </cell>
          <cell r="E537">
            <v>345</v>
          </cell>
          <cell r="F537">
            <v>125</v>
          </cell>
          <cell r="G537">
            <v>30</v>
          </cell>
          <cell r="H537">
            <v>20</v>
          </cell>
          <cell r="I537">
            <v>30</v>
          </cell>
          <cell r="J537">
            <v>28</v>
          </cell>
          <cell r="K537">
            <v>0</v>
          </cell>
        </row>
        <row r="538">
          <cell r="B538" t="str">
            <v xml:space="preserve">Guatemala - Jamaica </v>
          </cell>
          <cell r="C538" t="str">
            <v>LATAM</v>
          </cell>
          <cell r="D538">
            <v>827</v>
          </cell>
          <cell r="E538">
            <v>1309</v>
          </cell>
          <cell r="F538">
            <v>125</v>
          </cell>
          <cell r="G538">
            <v>30</v>
          </cell>
          <cell r="H538">
            <v>20</v>
          </cell>
          <cell r="I538">
            <v>30</v>
          </cell>
          <cell r="J538">
            <v>28</v>
          </cell>
          <cell r="K538">
            <v>8</v>
          </cell>
        </row>
        <row r="539">
          <cell r="B539" t="str">
            <v xml:space="preserve">Guatemala - Panama </v>
          </cell>
          <cell r="C539" t="str">
            <v>LATAM</v>
          </cell>
          <cell r="D539">
            <v>482</v>
          </cell>
          <cell r="E539">
            <v>703</v>
          </cell>
          <cell r="F539">
            <v>125</v>
          </cell>
          <cell r="G539">
            <v>30</v>
          </cell>
          <cell r="H539">
            <v>20</v>
          </cell>
          <cell r="I539">
            <v>30</v>
          </cell>
          <cell r="J539">
            <v>28</v>
          </cell>
          <cell r="K539">
            <v>0</v>
          </cell>
        </row>
        <row r="540">
          <cell r="B540" t="str">
            <v>Guatemala - Paraguay</v>
          </cell>
          <cell r="C540" t="str">
            <v>LATAM</v>
          </cell>
          <cell r="D540">
            <v>1102</v>
          </cell>
          <cell r="E540">
            <v>2549</v>
          </cell>
          <cell r="F540">
            <v>125</v>
          </cell>
          <cell r="G540">
            <v>30</v>
          </cell>
          <cell r="H540">
            <v>20</v>
          </cell>
          <cell r="I540">
            <v>30</v>
          </cell>
          <cell r="J540">
            <v>28</v>
          </cell>
          <cell r="K540">
            <v>0</v>
          </cell>
        </row>
        <row r="541">
          <cell r="B541" t="str">
            <v>Guatemala - Peru</v>
          </cell>
          <cell r="C541" t="str">
            <v>LATAM</v>
          </cell>
          <cell r="D541">
            <v>737</v>
          </cell>
          <cell r="E541">
            <v>1268</v>
          </cell>
          <cell r="F541">
            <v>125</v>
          </cell>
          <cell r="G541">
            <v>30</v>
          </cell>
          <cell r="H541">
            <v>20</v>
          </cell>
          <cell r="I541">
            <v>30</v>
          </cell>
          <cell r="J541">
            <v>28</v>
          </cell>
          <cell r="K541">
            <v>21</v>
          </cell>
        </row>
        <row r="542">
          <cell r="B542" t="str">
            <v>Guatemala - Trinidad</v>
          </cell>
          <cell r="C542" t="str">
            <v>LATAM</v>
          </cell>
          <cell r="D542">
            <v>758</v>
          </cell>
          <cell r="E542">
            <v>1550</v>
          </cell>
          <cell r="F542">
            <v>125</v>
          </cell>
          <cell r="G542">
            <v>30</v>
          </cell>
          <cell r="H542">
            <v>20</v>
          </cell>
          <cell r="I542">
            <v>30</v>
          </cell>
          <cell r="J542">
            <v>28</v>
          </cell>
          <cell r="K542">
            <v>21</v>
          </cell>
        </row>
        <row r="543">
          <cell r="B543" t="str">
            <v>Guatemala - Uruguay</v>
          </cell>
          <cell r="C543" t="str">
            <v>LATAM</v>
          </cell>
          <cell r="D543">
            <v>896</v>
          </cell>
          <cell r="E543">
            <v>1964</v>
          </cell>
          <cell r="F543">
            <v>125</v>
          </cell>
          <cell r="G543">
            <v>30</v>
          </cell>
          <cell r="H543">
            <v>20</v>
          </cell>
          <cell r="I543">
            <v>30</v>
          </cell>
          <cell r="J543">
            <v>28</v>
          </cell>
          <cell r="K543">
            <v>0</v>
          </cell>
        </row>
        <row r="544">
          <cell r="B544" t="str">
            <v>Guatemala - Venezuela</v>
          </cell>
          <cell r="C544" t="str">
            <v>LATAM</v>
          </cell>
          <cell r="D544">
            <v>765</v>
          </cell>
          <cell r="E544">
            <v>1154</v>
          </cell>
          <cell r="F544">
            <v>125</v>
          </cell>
          <cell r="G544">
            <v>30</v>
          </cell>
          <cell r="H544">
            <v>20</v>
          </cell>
          <cell r="I544">
            <v>30</v>
          </cell>
          <cell r="J544">
            <v>28</v>
          </cell>
          <cell r="K544">
            <v>56</v>
          </cell>
        </row>
        <row r="545">
          <cell r="B545" t="str">
            <v>Guatemala - El Salvador</v>
          </cell>
          <cell r="C545" t="str">
            <v>LATAM</v>
          </cell>
          <cell r="D545">
            <v>186</v>
          </cell>
          <cell r="E545">
            <v>345</v>
          </cell>
          <cell r="F545">
            <v>125</v>
          </cell>
          <cell r="G545">
            <v>30</v>
          </cell>
          <cell r="H545">
            <v>20</v>
          </cell>
          <cell r="I545">
            <v>30</v>
          </cell>
          <cell r="J545">
            <v>28</v>
          </cell>
          <cell r="K545">
            <v>0</v>
          </cell>
        </row>
        <row r="546">
          <cell r="B546" t="str">
            <v>Guatemala - Puerto Rico</v>
          </cell>
          <cell r="C546" t="str">
            <v>LATAM</v>
          </cell>
          <cell r="D546">
            <v>603</v>
          </cell>
          <cell r="E546">
            <v>1344</v>
          </cell>
          <cell r="F546">
            <v>125</v>
          </cell>
          <cell r="G546">
            <v>30</v>
          </cell>
          <cell r="H546">
            <v>20</v>
          </cell>
          <cell r="I546">
            <v>30</v>
          </cell>
          <cell r="J546">
            <v>28</v>
          </cell>
          <cell r="K546">
            <v>70</v>
          </cell>
        </row>
        <row r="547">
          <cell r="B547" t="str">
            <v>China - Europe</v>
          </cell>
          <cell r="C547" t="str">
            <v>Europe</v>
          </cell>
          <cell r="D547">
            <v>1219.5999999999999</v>
          </cell>
          <cell r="E547">
            <v>3417.4</v>
          </cell>
          <cell r="F547">
            <v>150.804</v>
          </cell>
          <cell r="G547">
            <v>31.762</v>
          </cell>
          <cell r="H547">
            <v>20</v>
          </cell>
          <cell r="I547">
            <v>37.703999999999994</v>
          </cell>
          <cell r="J547">
            <v>28</v>
          </cell>
          <cell r="K547">
            <v>146</v>
          </cell>
        </row>
        <row r="548">
          <cell r="B548" t="str">
            <v>China - France (Paris &amp; "petite couronne")</v>
          </cell>
          <cell r="C548" t="str">
            <v>Europe</v>
          </cell>
          <cell r="D548">
            <v>1240</v>
          </cell>
          <cell r="E548">
            <v>3500</v>
          </cell>
          <cell r="F548">
            <v>160</v>
          </cell>
          <cell r="G548">
            <v>30</v>
          </cell>
          <cell r="H548">
            <v>20</v>
          </cell>
          <cell r="I548">
            <v>30</v>
          </cell>
          <cell r="J548">
            <v>28</v>
          </cell>
          <cell r="K548">
            <v>130</v>
          </cell>
        </row>
        <row r="549">
          <cell r="B549" t="str">
            <v>China - France (Province)</v>
          </cell>
          <cell r="C549" t="str">
            <v>Europe</v>
          </cell>
          <cell r="D549">
            <v>1240</v>
          </cell>
          <cell r="E549">
            <v>3500</v>
          </cell>
          <cell r="F549">
            <v>100</v>
          </cell>
          <cell r="G549">
            <v>25</v>
          </cell>
          <cell r="H549">
            <v>20</v>
          </cell>
          <cell r="I549">
            <v>30</v>
          </cell>
          <cell r="J549">
            <v>28</v>
          </cell>
          <cell r="K549">
            <v>130</v>
          </cell>
        </row>
        <row r="550">
          <cell r="B550" t="str">
            <v>China - Poland</v>
          </cell>
          <cell r="C550" t="str">
            <v>Europe</v>
          </cell>
          <cell r="D550">
            <v>1278</v>
          </cell>
          <cell r="E550">
            <v>3087</v>
          </cell>
          <cell r="F550">
            <v>125</v>
          </cell>
          <cell r="G550">
            <v>30</v>
          </cell>
          <cell r="H550">
            <v>20</v>
          </cell>
          <cell r="I550">
            <v>48</v>
          </cell>
          <cell r="J550">
            <v>28</v>
          </cell>
          <cell r="K550">
            <v>130</v>
          </cell>
        </row>
        <row r="551">
          <cell r="B551" t="str">
            <v>China - UK (London)</v>
          </cell>
          <cell r="C551" t="str">
            <v>Europe</v>
          </cell>
          <cell r="D551">
            <v>1170</v>
          </cell>
          <cell r="E551">
            <v>3500</v>
          </cell>
          <cell r="F551">
            <v>201.28</v>
          </cell>
          <cell r="G551">
            <v>40.26</v>
          </cell>
          <cell r="H551">
            <v>20</v>
          </cell>
          <cell r="I551">
            <v>40.26</v>
          </cell>
          <cell r="J551">
            <v>28</v>
          </cell>
          <cell r="K551">
            <v>170</v>
          </cell>
        </row>
        <row r="552">
          <cell r="B552" t="str">
            <v>China - UK (Others)</v>
          </cell>
          <cell r="C552" t="str">
            <v>Europe</v>
          </cell>
          <cell r="D552">
            <v>1170</v>
          </cell>
          <cell r="E552">
            <v>3500</v>
          </cell>
          <cell r="F552">
            <v>167.74</v>
          </cell>
          <cell r="G552">
            <v>33.549999999999997</v>
          </cell>
          <cell r="H552">
            <v>20</v>
          </cell>
          <cell r="I552">
            <v>40.26</v>
          </cell>
          <cell r="J552">
            <v>28</v>
          </cell>
          <cell r="K552">
            <v>170</v>
          </cell>
        </row>
        <row r="553">
          <cell r="B553" t="str">
            <v>China - APAC</v>
          </cell>
          <cell r="C553" t="str">
            <v>APAC</v>
          </cell>
          <cell r="D553">
            <v>467.29411764705884</v>
          </cell>
          <cell r="E553">
            <v>1067.8235294117646</v>
          </cell>
          <cell r="F553">
            <v>124</v>
          </cell>
          <cell r="G553">
            <v>29.411764705882351</v>
          </cell>
          <cell r="H553">
            <v>20</v>
          </cell>
          <cell r="I553">
            <v>30.18470588235294</v>
          </cell>
          <cell r="J553">
            <v>28</v>
          </cell>
          <cell r="K553">
            <v>98</v>
          </cell>
        </row>
        <row r="554">
          <cell r="B554" t="str">
            <v>China - Australia</v>
          </cell>
          <cell r="C554" t="str">
            <v>APAC</v>
          </cell>
          <cell r="D554">
            <v>1206</v>
          </cell>
          <cell r="E554">
            <v>3232</v>
          </cell>
          <cell r="F554">
            <v>123</v>
          </cell>
          <cell r="G554">
            <v>31</v>
          </cell>
          <cell r="H554">
            <v>20</v>
          </cell>
          <cell r="I554">
            <v>53.62</v>
          </cell>
          <cell r="J554">
            <v>28</v>
          </cell>
          <cell r="K554">
            <v>100</v>
          </cell>
        </row>
        <row r="555">
          <cell r="B555" t="str">
            <v>China - Bangladesh</v>
          </cell>
          <cell r="C555" t="str">
            <v>Africa</v>
          </cell>
          <cell r="D555">
            <v>130</v>
          </cell>
          <cell r="E555">
            <v>1163</v>
          </cell>
          <cell r="F555">
            <v>125</v>
          </cell>
          <cell r="G555">
            <v>30</v>
          </cell>
          <cell r="H555">
            <v>20</v>
          </cell>
          <cell r="I555">
            <v>27.56</v>
          </cell>
          <cell r="J555">
            <v>28</v>
          </cell>
          <cell r="K555">
            <v>85</v>
          </cell>
        </row>
        <row r="556">
          <cell r="B556" t="str">
            <v>China - China (Hong Kong)</v>
          </cell>
          <cell r="C556" t="str">
            <v>APAC</v>
          </cell>
          <cell r="D556">
            <v>203</v>
          </cell>
          <cell r="E556">
            <v>283</v>
          </cell>
          <cell r="F556">
            <v>141</v>
          </cell>
          <cell r="G556">
            <v>18</v>
          </cell>
          <cell r="H556">
            <v>20</v>
          </cell>
          <cell r="I556">
            <v>17.670000000000002</v>
          </cell>
          <cell r="J556">
            <v>28</v>
          </cell>
          <cell r="K556">
            <v>0</v>
          </cell>
        </row>
        <row r="557">
          <cell r="B557" t="str">
            <v>China - India (Bangalore)</v>
          </cell>
          <cell r="C557" t="str">
            <v>APAC</v>
          </cell>
          <cell r="D557">
            <v>453</v>
          </cell>
          <cell r="E557">
            <v>791</v>
          </cell>
          <cell r="F557">
            <v>131</v>
          </cell>
          <cell r="G557">
            <v>44</v>
          </cell>
          <cell r="H557">
            <v>20</v>
          </cell>
          <cell r="I557">
            <v>28.25</v>
          </cell>
          <cell r="J557">
            <v>28</v>
          </cell>
          <cell r="K557">
            <v>90</v>
          </cell>
        </row>
        <row r="558">
          <cell r="B558" t="str">
            <v>China - India (Chennai)</v>
          </cell>
          <cell r="C558" t="str">
            <v>APAC</v>
          </cell>
          <cell r="D558">
            <v>454</v>
          </cell>
          <cell r="E558">
            <v>792</v>
          </cell>
          <cell r="F558">
            <v>131</v>
          </cell>
          <cell r="G558">
            <v>44</v>
          </cell>
          <cell r="H558">
            <v>20</v>
          </cell>
          <cell r="I558">
            <v>28.25</v>
          </cell>
          <cell r="J558">
            <v>28</v>
          </cell>
          <cell r="K558">
            <v>90</v>
          </cell>
        </row>
        <row r="559">
          <cell r="B559" t="str">
            <v>China - India (Kolkata)</v>
          </cell>
          <cell r="C559" t="str">
            <v>APAC</v>
          </cell>
          <cell r="D559">
            <v>446</v>
          </cell>
          <cell r="E559">
            <v>791</v>
          </cell>
          <cell r="F559">
            <v>131</v>
          </cell>
          <cell r="G559">
            <v>44</v>
          </cell>
          <cell r="H559">
            <v>20</v>
          </cell>
          <cell r="I559">
            <v>28.25</v>
          </cell>
          <cell r="J559">
            <v>28</v>
          </cell>
          <cell r="K559">
            <v>90</v>
          </cell>
        </row>
        <row r="560">
          <cell r="B560" t="str">
            <v>China - India (Mumbai)</v>
          </cell>
          <cell r="C560" t="str">
            <v>APAC</v>
          </cell>
          <cell r="D560">
            <v>455</v>
          </cell>
          <cell r="E560">
            <v>792</v>
          </cell>
          <cell r="F560">
            <v>131</v>
          </cell>
          <cell r="G560">
            <v>44</v>
          </cell>
          <cell r="H560">
            <v>20</v>
          </cell>
          <cell r="I560">
            <v>28.25</v>
          </cell>
          <cell r="J560">
            <v>28</v>
          </cell>
          <cell r="K560">
            <v>90</v>
          </cell>
        </row>
        <row r="561">
          <cell r="B561" t="str">
            <v>China - Indonesia</v>
          </cell>
          <cell r="C561" t="str">
            <v>APAC</v>
          </cell>
          <cell r="D561">
            <v>318</v>
          </cell>
          <cell r="E561">
            <v>993</v>
          </cell>
          <cell r="F561">
            <v>125</v>
          </cell>
          <cell r="G561">
            <v>30</v>
          </cell>
          <cell r="H561">
            <v>20</v>
          </cell>
          <cell r="I561">
            <v>28.25</v>
          </cell>
          <cell r="J561">
            <v>28</v>
          </cell>
          <cell r="K561">
            <v>260</v>
          </cell>
        </row>
        <row r="562">
          <cell r="B562" t="str">
            <v>China - Japan</v>
          </cell>
          <cell r="C562" t="str">
            <v>APAC</v>
          </cell>
          <cell r="D562">
            <v>743</v>
          </cell>
          <cell r="E562">
            <v>1005</v>
          </cell>
          <cell r="F562">
            <v>202</v>
          </cell>
          <cell r="G562">
            <v>32</v>
          </cell>
          <cell r="H562">
            <v>20</v>
          </cell>
          <cell r="I562">
            <v>44.28</v>
          </cell>
          <cell r="J562">
            <v>28</v>
          </cell>
          <cell r="K562">
            <v>95</v>
          </cell>
        </row>
        <row r="563">
          <cell r="B563" t="str">
            <v>China - Malaysia</v>
          </cell>
          <cell r="C563" t="str">
            <v>APAC</v>
          </cell>
          <cell r="D563">
            <v>390</v>
          </cell>
          <cell r="E563">
            <v>886</v>
          </cell>
          <cell r="F563">
            <v>61</v>
          </cell>
          <cell r="G563">
            <v>9</v>
          </cell>
          <cell r="H563">
            <v>20</v>
          </cell>
          <cell r="I563">
            <v>26.87</v>
          </cell>
          <cell r="J563">
            <v>28</v>
          </cell>
          <cell r="K563">
            <v>125</v>
          </cell>
        </row>
        <row r="564">
          <cell r="B564" t="str">
            <v xml:space="preserve">China - New Zeland </v>
          </cell>
          <cell r="C564" t="str">
            <v>APAC</v>
          </cell>
          <cell r="D564">
            <v>1172</v>
          </cell>
          <cell r="E564">
            <v>3556</v>
          </cell>
          <cell r="F564">
            <v>122</v>
          </cell>
          <cell r="G564">
            <v>25</v>
          </cell>
          <cell r="H564">
            <v>20</v>
          </cell>
          <cell r="I564">
            <v>29.63</v>
          </cell>
          <cell r="J564">
            <v>28</v>
          </cell>
          <cell r="K564">
            <v>190</v>
          </cell>
        </row>
        <row r="565">
          <cell r="B565" t="str">
            <v>China - Philippines</v>
          </cell>
          <cell r="C565" t="str">
            <v>APAC</v>
          </cell>
          <cell r="D565">
            <v>338</v>
          </cell>
          <cell r="E565">
            <v>435</v>
          </cell>
          <cell r="F565">
            <v>125</v>
          </cell>
          <cell r="G565">
            <v>30</v>
          </cell>
          <cell r="H565">
            <v>20</v>
          </cell>
          <cell r="I565">
            <v>26.87</v>
          </cell>
          <cell r="J565">
            <v>28</v>
          </cell>
          <cell r="K565">
            <v>90</v>
          </cell>
        </row>
        <row r="566">
          <cell r="B566" t="str">
            <v>China - Singapore</v>
          </cell>
          <cell r="C566" t="str">
            <v>APAC</v>
          </cell>
          <cell r="D566">
            <v>390</v>
          </cell>
          <cell r="E566">
            <v>914</v>
          </cell>
          <cell r="F566">
            <v>92</v>
          </cell>
          <cell r="G566">
            <v>19</v>
          </cell>
          <cell r="H566">
            <v>20</v>
          </cell>
          <cell r="I566">
            <v>31.01</v>
          </cell>
          <cell r="J566">
            <v>28</v>
          </cell>
          <cell r="K566">
            <v>60</v>
          </cell>
        </row>
        <row r="567">
          <cell r="B567" t="str">
            <v>China - South Korea</v>
          </cell>
          <cell r="C567" t="str">
            <v>APAC</v>
          </cell>
          <cell r="D567">
            <v>352</v>
          </cell>
          <cell r="E567">
            <v>710</v>
          </cell>
          <cell r="F567">
            <v>125</v>
          </cell>
          <cell r="G567">
            <v>30</v>
          </cell>
          <cell r="H567">
            <v>20</v>
          </cell>
          <cell r="I567">
            <v>28.25</v>
          </cell>
          <cell r="J567">
            <v>28</v>
          </cell>
          <cell r="K567">
            <v>85</v>
          </cell>
        </row>
        <row r="568">
          <cell r="B568" t="str">
            <v>China - Taiwan</v>
          </cell>
          <cell r="C568" t="str">
            <v>APAC</v>
          </cell>
          <cell r="D568">
            <v>342</v>
          </cell>
          <cell r="E568">
            <v>831</v>
          </cell>
          <cell r="F568">
            <v>93</v>
          </cell>
          <cell r="G568">
            <v>10</v>
          </cell>
          <cell r="H568">
            <v>20</v>
          </cell>
          <cell r="I568">
            <v>31.01</v>
          </cell>
          <cell r="J568">
            <v>28</v>
          </cell>
          <cell r="K568">
            <v>0</v>
          </cell>
        </row>
        <row r="569">
          <cell r="B569" t="str">
            <v>China - Thailand</v>
          </cell>
          <cell r="C569" t="str">
            <v>APAC</v>
          </cell>
          <cell r="D569">
            <v>245</v>
          </cell>
          <cell r="E569">
            <v>438</v>
          </cell>
          <cell r="F569">
            <v>125</v>
          </cell>
          <cell r="G569">
            <v>30</v>
          </cell>
          <cell r="H569">
            <v>20</v>
          </cell>
          <cell r="I569">
            <v>26.18</v>
          </cell>
          <cell r="J569">
            <v>28</v>
          </cell>
          <cell r="K569">
            <v>115</v>
          </cell>
        </row>
        <row r="570">
          <cell r="B570" t="str">
            <v>China - Vietnam</v>
          </cell>
          <cell r="C570" t="str">
            <v>APAC</v>
          </cell>
          <cell r="D570">
            <v>307</v>
          </cell>
          <cell r="E570">
            <v>541</v>
          </cell>
          <cell r="F570">
            <v>125</v>
          </cell>
          <cell r="G570">
            <v>30</v>
          </cell>
          <cell r="H570">
            <v>20</v>
          </cell>
          <cell r="I570">
            <v>28.94</v>
          </cell>
          <cell r="J570">
            <v>28</v>
          </cell>
          <cell r="K570">
            <v>101</v>
          </cell>
        </row>
        <row r="571">
          <cell r="B571" t="str">
            <v>China - NA</v>
          </cell>
          <cell r="C571" t="str">
            <v>NA</v>
          </cell>
          <cell r="D571">
            <v>1175.1899215681321</v>
          </cell>
          <cell r="E571">
            <v>4282.7232582701045</v>
          </cell>
          <cell r="F571">
            <v>170.99555555555557</v>
          </cell>
          <cell r="G571">
            <v>29.11888888888889</v>
          </cell>
          <cell r="H571">
            <v>20</v>
          </cell>
          <cell r="I571">
            <v>33.678888888888885</v>
          </cell>
          <cell r="J571">
            <v>28</v>
          </cell>
          <cell r="K571">
            <v>201.66666666666666</v>
          </cell>
        </row>
        <row r="572">
          <cell r="B572" t="str">
            <v>China - Canada</v>
          </cell>
          <cell r="C572" t="str">
            <v>NA</v>
          </cell>
          <cell r="D572">
            <v>1240.2716194846671</v>
          </cell>
          <cell r="E572">
            <v>3996.4307738950388</v>
          </cell>
          <cell r="F572">
            <v>158.62</v>
          </cell>
          <cell r="G572">
            <v>30.82</v>
          </cell>
          <cell r="H572">
            <v>20</v>
          </cell>
          <cell r="I572">
            <v>46.21</v>
          </cell>
          <cell r="J572">
            <v>28</v>
          </cell>
          <cell r="K572">
            <v>190</v>
          </cell>
        </row>
        <row r="573">
          <cell r="B573" t="str">
            <v>China - Mexico - Mexico City</v>
          </cell>
          <cell r="C573" t="str">
            <v>NA</v>
          </cell>
          <cell r="D573">
            <v>1757</v>
          </cell>
          <cell r="E573">
            <v>3748</v>
          </cell>
          <cell r="F573">
            <v>125</v>
          </cell>
          <cell r="G573">
            <v>30</v>
          </cell>
          <cell r="H573">
            <v>20</v>
          </cell>
          <cell r="I573">
            <v>35</v>
          </cell>
          <cell r="J573">
            <v>28</v>
          </cell>
          <cell r="K573">
            <v>190</v>
          </cell>
        </row>
        <row r="574">
          <cell r="B574" t="str">
            <v>China - USA (Chicago)</v>
          </cell>
          <cell r="C574" t="str">
            <v>NA</v>
          </cell>
          <cell r="D574">
            <v>1171.3676406244078</v>
          </cell>
          <cell r="E574">
            <v>3996.4307738950388</v>
          </cell>
          <cell r="F574">
            <v>196.38</v>
          </cell>
          <cell r="G574">
            <v>27.56</v>
          </cell>
          <cell r="H574">
            <v>20</v>
          </cell>
          <cell r="I574">
            <v>31.7</v>
          </cell>
          <cell r="J574">
            <v>28</v>
          </cell>
          <cell r="K574">
            <v>205</v>
          </cell>
        </row>
        <row r="575">
          <cell r="B575" t="str">
            <v>China - USA (Dallas)</v>
          </cell>
          <cell r="C575" t="str">
            <v>NA</v>
          </cell>
          <cell r="D575">
            <v>1033.5596829038893</v>
          </cell>
          <cell r="E575">
            <v>4134.2387316155573</v>
          </cell>
          <cell r="F575">
            <v>155.03</v>
          </cell>
          <cell r="G575">
            <v>27.56</v>
          </cell>
          <cell r="H575">
            <v>20</v>
          </cell>
          <cell r="I575">
            <v>31.7</v>
          </cell>
          <cell r="J575">
            <v>28</v>
          </cell>
          <cell r="K575">
            <v>205</v>
          </cell>
        </row>
        <row r="576">
          <cell r="B576" t="str">
            <v>China - USA (Houston)</v>
          </cell>
          <cell r="C576" t="str">
            <v>NA</v>
          </cell>
          <cell r="D576">
            <v>1033.5596829038893</v>
          </cell>
          <cell r="E576">
            <v>5994.6461608425579</v>
          </cell>
          <cell r="F576">
            <v>155.03</v>
          </cell>
          <cell r="G576">
            <v>27.56</v>
          </cell>
          <cell r="H576">
            <v>20</v>
          </cell>
          <cell r="I576">
            <v>31.7</v>
          </cell>
          <cell r="J576">
            <v>28</v>
          </cell>
          <cell r="K576">
            <v>205</v>
          </cell>
        </row>
        <row r="577">
          <cell r="B577" t="str">
            <v>China - USA (LA)</v>
          </cell>
          <cell r="C577" t="str">
            <v>NA</v>
          </cell>
          <cell r="D577">
            <v>826.84774632311144</v>
          </cell>
          <cell r="E577">
            <v>3720.8148584540013</v>
          </cell>
          <cell r="F577">
            <v>177</v>
          </cell>
          <cell r="G577">
            <v>29</v>
          </cell>
          <cell r="H577">
            <v>20</v>
          </cell>
          <cell r="I577">
            <v>31.7</v>
          </cell>
          <cell r="J577">
            <v>28</v>
          </cell>
          <cell r="K577">
            <v>205</v>
          </cell>
        </row>
        <row r="578">
          <cell r="B578" t="str">
            <v>China - USA (Miami)</v>
          </cell>
          <cell r="C578" t="str">
            <v>NA</v>
          </cell>
          <cell r="D578">
            <v>1378.0795772051856</v>
          </cell>
          <cell r="E578">
            <v>5374.5103511002244</v>
          </cell>
          <cell r="F578">
            <v>155.03</v>
          </cell>
          <cell r="G578">
            <v>27.56</v>
          </cell>
          <cell r="H578">
            <v>20</v>
          </cell>
          <cell r="I578">
            <v>31.7</v>
          </cell>
          <cell r="J578">
            <v>28</v>
          </cell>
          <cell r="K578">
            <v>205</v>
          </cell>
        </row>
        <row r="579">
          <cell r="B579" t="str">
            <v>China - USA (NY)</v>
          </cell>
          <cell r="C579" t="str">
            <v>NA</v>
          </cell>
          <cell r="D579">
            <v>1102.4636617641486</v>
          </cell>
          <cell r="E579">
            <v>4134.2387316155573</v>
          </cell>
          <cell r="F579">
            <v>220.49</v>
          </cell>
          <cell r="G579">
            <v>34.450000000000003</v>
          </cell>
          <cell r="H579">
            <v>20</v>
          </cell>
          <cell r="I579">
            <v>31.7</v>
          </cell>
          <cell r="J579">
            <v>28</v>
          </cell>
          <cell r="K579">
            <v>205</v>
          </cell>
        </row>
        <row r="580">
          <cell r="B580" t="str">
            <v>China - USA (San Francisco)</v>
          </cell>
          <cell r="C580" t="str">
            <v>NA</v>
          </cell>
          <cell r="D580">
            <v>1033.5596829038893</v>
          </cell>
          <cell r="E580">
            <v>3445.1989430129643</v>
          </cell>
          <cell r="F580">
            <v>196.38</v>
          </cell>
          <cell r="G580">
            <v>27.56</v>
          </cell>
          <cell r="H580">
            <v>20</v>
          </cell>
          <cell r="I580">
            <v>31.7</v>
          </cell>
          <cell r="J580">
            <v>28</v>
          </cell>
          <cell r="K580">
            <v>205</v>
          </cell>
        </row>
        <row r="581">
          <cell r="B581" t="str">
            <v>China - LATAM</v>
          </cell>
          <cell r="C581" t="str">
            <v>LATAM</v>
          </cell>
          <cell r="D581">
            <v>2067.181818181818</v>
          </cell>
          <cell r="E581">
            <v>5014.181818181818</v>
          </cell>
          <cell r="F581">
            <v>125</v>
          </cell>
          <cell r="G581">
            <v>30</v>
          </cell>
          <cell r="H581">
            <v>20</v>
          </cell>
          <cell r="I581">
            <v>35</v>
          </cell>
          <cell r="J581">
            <v>28</v>
          </cell>
          <cell r="K581">
            <v>158</v>
          </cell>
        </row>
        <row r="582">
          <cell r="B582" t="str">
            <v>China - Argentina</v>
          </cell>
          <cell r="C582" t="str">
            <v>LATAM</v>
          </cell>
          <cell r="D582">
            <v>1984</v>
          </cell>
          <cell r="E582">
            <v>3921</v>
          </cell>
          <cell r="F582">
            <v>125</v>
          </cell>
          <cell r="G582">
            <v>30</v>
          </cell>
          <cell r="H582">
            <v>20</v>
          </cell>
          <cell r="I582">
            <v>35</v>
          </cell>
          <cell r="J582">
            <v>28</v>
          </cell>
          <cell r="K582">
            <v>170</v>
          </cell>
        </row>
        <row r="583">
          <cell r="B583" t="str">
            <v>China - Bolivia</v>
          </cell>
          <cell r="C583" t="str">
            <v>LATAM</v>
          </cell>
          <cell r="D583">
            <v>2288</v>
          </cell>
          <cell r="E583">
            <v>4651</v>
          </cell>
          <cell r="F583">
            <v>125</v>
          </cell>
          <cell r="G583">
            <v>30</v>
          </cell>
          <cell r="H583">
            <v>20</v>
          </cell>
          <cell r="I583">
            <v>35</v>
          </cell>
          <cell r="J583">
            <v>28</v>
          </cell>
          <cell r="K583">
            <v>158</v>
          </cell>
        </row>
        <row r="584">
          <cell r="B584" t="str">
            <v>China - Brazil (Brasilia)</v>
          </cell>
          <cell r="C584" t="str">
            <v>LATAM</v>
          </cell>
          <cell r="D584">
            <v>2159</v>
          </cell>
          <cell r="E584">
            <v>6762</v>
          </cell>
          <cell r="F584">
            <v>125</v>
          </cell>
          <cell r="G584">
            <v>30</v>
          </cell>
          <cell r="H584">
            <v>20</v>
          </cell>
          <cell r="I584">
            <v>35</v>
          </cell>
          <cell r="J584">
            <v>28</v>
          </cell>
          <cell r="K584">
            <v>170</v>
          </cell>
        </row>
        <row r="585">
          <cell r="B585" t="str">
            <v>China - Brazil (Sao Paulo)</v>
          </cell>
          <cell r="C585" t="str">
            <v>LATAM</v>
          </cell>
          <cell r="D585">
            <v>1932</v>
          </cell>
          <cell r="E585">
            <v>4054</v>
          </cell>
          <cell r="F585">
            <v>125</v>
          </cell>
          <cell r="G585">
            <v>30</v>
          </cell>
          <cell r="H585">
            <v>20</v>
          </cell>
          <cell r="I585">
            <v>35</v>
          </cell>
          <cell r="J585">
            <v>28</v>
          </cell>
          <cell r="K585">
            <v>170</v>
          </cell>
        </row>
        <row r="586">
          <cell r="B586" t="str">
            <v>China - Chile</v>
          </cell>
          <cell r="C586" t="str">
            <v>LATAM</v>
          </cell>
          <cell r="D586">
            <v>2018</v>
          </cell>
          <cell r="E586">
            <v>4222</v>
          </cell>
          <cell r="F586">
            <v>125</v>
          </cell>
          <cell r="G586">
            <v>30</v>
          </cell>
          <cell r="H586">
            <v>20</v>
          </cell>
          <cell r="I586">
            <v>35</v>
          </cell>
          <cell r="J586">
            <v>28</v>
          </cell>
          <cell r="K586">
            <v>140</v>
          </cell>
        </row>
        <row r="587">
          <cell r="B587" t="str">
            <v>China - Colombia</v>
          </cell>
          <cell r="C587" t="str">
            <v>LATAM</v>
          </cell>
          <cell r="D587">
            <v>1995</v>
          </cell>
          <cell r="E587">
            <v>4056</v>
          </cell>
          <cell r="F587">
            <v>125</v>
          </cell>
          <cell r="G587">
            <v>30</v>
          </cell>
          <cell r="H587">
            <v>20</v>
          </cell>
          <cell r="I587">
            <v>35</v>
          </cell>
          <cell r="J587">
            <v>28</v>
          </cell>
          <cell r="K587">
            <v>158</v>
          </cell>
        </row>
        <row r="588">
          <cell r="B588" t="str">
            <v>China - Ecuador</v>
          </cell>
          <cell r="C588" t="str">
            <v>LATAM</v>
          </cell>
          <cell r="D588">
            <v>1675</v>
          </cell>
          <cell r="E588">
            <v>5878</v>
          </cell>
          <cell r="F588">
            <v>125</v>
          </cell>
          <cell r="G588">
            <v>30</v>
          </cell>
          <cell r="H588">
            <v>20</v>
          </cell>
          <cell r="I588">
            <v>35</v>
          </cell>
          <cell r="J588">
            <v>28</v>
          </cell>
          <cell r="K588">
            <v>158</v>
          </cell>
        </row>
        <row r="589">
          <cell r="B589" t="str">
            <v>China - Guatemala</v>
          </cell>
          <cell r="C589" t="str">
            <v>LATAM</v>
          </cell>
          <cell r="D589">
            <v>2351</v>
          </cell>
          <cell r="E589">
            <v>4625</v>
          </cell>
          <cell r="F589">
            <v>125</v>
          </cell>
          <cell r="G589">
            <v>30</v>
          </cell>
          <cell r="H589">
            <v>20</v>
          </cell>
          <cell r="I589">
            <v>35</v>
          </cell>
          <cell r="J589">
            <v>28</v>
          </cell>
          <cell r="K589">
            <v>158</v>
          </cell>
        </row>
        <row r="590">
          <cell r="B590" t="str">
            <v>China - Panama</v>
          </cell>
          <cell r="C590" t="str">
            <v>LATAM</v>
          </cell>
          <cell r="D590">
            <v>2275</v>
          </cell>
          <cell r="E590">
            <v>5665</v>
          </cell>
          <cell r="F590">
            <v>125</v>
          </cell>
          <cell r="G590">
            <v>30</v>
          </cell>
          <cell r="H590">
            <v>20</v>
          </cell>
          <cell r="I590">
            <v>35</v>
          </cell>
          <cell r="J590">
            <v>28</v>
          </cell>
          <cell r="K590">
            <v>158</v>
          </cell>
        </row>
        <row r="591">
          <cell r="B591" t="str">
            <v>China - Paraguay</v>
          </cell>
          <cell r="C591" t="str">
            <v>LATAM</v>
          </cell>
          <cell r="D591">
            <v>2372</v>
          </cell>
          <cell r="E591">
            <v>5370</v>
          </cell>
          <cell r="F591">
            <v>125</v>
          </cell>
          <cell r="G591">
            <v>30</v>
          </cell>
          <cell r="H591">
            <v>20</v>
          </cell>
          <cell r="I591">
            <v>35</v>
          </cell>
          <cell r="J591">
            <v>28</v>
          </cell>
          <cell r="K591">
            <v>158</v>
          </cell>
        </row>
        <row r="592">
          <cell r="B592" t="str">
            <v>China - Peru</v>
          </cell>
          <cell r="C592" t="str">
            <v>LATAM</v>
          </cell>
          <cell r="D592">
            <v>1690</v>
          </cell>
          <cell r="E592">
            <v>5952</v>
          </cell>
          <cell r="F592">
            <v>125</v>
          </cell>
          <cell r="G592">
            <v>30</v>
          </cell>
          <cell r="H592">
            <v>20</v>
          </cell>
          <cell r="I592">
            <v>35</v>
          </cell>
          <cell r="J592">
            <v>28</v>
          </cell>
          <cell r="K592">
            <v>140</v>
          </cell>
        </row>
        <row r="593">
          <cell r="B593" t="str">
            <v>China - Middle East</v>
          </cell>
          <cell r="C593" t="str">
            <v>Middle East</v>
          </cell>
          <cell r="D593">
            <v>958</v>
          </cell>
          <cell r="E593">
            <v>1517</v>
          </cell>
          <cell r="F593">
            <v>125</v>
          </cell>
          <cell r="G593">
            <v>30</v>
          </cell>
          <cell r="H593">
            <v>20</v>
          </cell>
          <cell r="I593">
            <v>27.56</v>
          </cell>
          <cell r="J593">
            <v>28</v>
          </cell>
          <cell r="K593">
            <v>100</v>
          </cell>
        </row>
        <row r="594">
          <cell r="B594" t="str">
            <v>China - Pakistan</v>
          </cell>
          <cell r="C594" t="str">
            <v>Middle East</v>
          </cell>
          <cell r="D594">
            <v>958</v>
          </cell>
          <cell r="E594">
            <v>1517</v>
          </cell>
          <cell r="F594">
            <v>125</v>
          </cell>
          <cell r="G594">
            <v>30</v>
          </cell>
          <cell r="H594">
            <v>20</v>
          </cell>
          <cell r="I594">
            <v>27.56</v>
          </cell>
          <cell r="J594">
            <v>28</v>
          </cell>
          <cell r="K594">
            <v>100</v>
          </cell>
        </row>
      </sheetData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 Growth"/>
      <sheetName val="Delivery Model"/>
      <sheetName val="Trans Delivery Model"/>
      <sheetName val="Trans Delivery Model Ramp Up"/>
      <sheetName val="Delivery Model with Ramp Up"/>
      <sheetName val="Summary by Region"/>
      <sheetName val="Transition Summary"/>
      <sheetName val="Summary by Centre"/>
      <sheetName val="Language Summary"/>
      <sheetName val="Language Premium Calc"/>
      <sheetName val="Language Premium Orig"/>
      <sheetName val="Language Premium Orig (adj)"/>
      <sheetName val="Language Summary 2"/>
      <sheetName val="Sheet3"/>
      <sheetName val="Baseline"/>
      <sheetName val="Sheet7"/>
      <sheetName val="Baseline Summary"/>
      <sheetName val="Delivery Centres"/>
      <sheetName val="Transitions"/>
      <sheetName val="Scanning and OB10"/>
      <sheetName val="OB10 Pricing"/>
      <sheetName val="OB10 Coverage"/>
      <sheetName val="Volumes"/>
      <sheetName val="Process List"/>
      <sheetName val="Transfer Plan"/>
      <sheetName val="INPUT - Global Variab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A1" t="str">
            <v>Krakow</v>
          </cell>
        </row>
        <row r="2">
          <cell r="A2" t="str">
            <v>Guangzhou</v>
          </cell>
        </row>
        <row r="3">
          <cell r="A3" t="str">
            <v>Kolkata</v>
          </cell>
        </row>
        <row r="4">
          <cell r="A4" t="str">
            <v>Mexico</v>
          </cell>
        </row>
      </sheetData>
      <sheetData sheetId="18" refreshError="1">
        <row r="2">
          <cell r="A2" t="str">
            <v>Wave 1</v>
          </cell>
          <cell r="B2" t="str">
            <v>Beta Pay</v>
          </cell>
          <cell r="D2">
            <v>39173</v>
          </cell>
        </row>
        <row r="3">
          <cell r="A3" t="str">
            <v>Wave 2</v>
          </cell>
          <cell r="B3" t="str">
            <v>Beta Record</v>
          </cell>
          <cell r="D3">
            <v>39264</v>
          </cell>
        </row>
        <row r="4">
          <cell r="A4" t="str">
            <v>Wave 3</v>
          </cell>
          <cell r="B4" t="str">
            <v>Dublin SSC</v>
          </cell>
          <cell r="D4">
            <v>39356</v>
          </cell>
        </row>
        <row r="5">
          <cell r="A5" t="str">
            <v>Wave 4</v>
          </cell>
          <cell r="B5" t="str">
            <v>Baltic SSC</v>
          </cell>
          <cell r="D5">
            <v>39446</v>
          </cell>
        </row>
        <row r="6">
          <cell r="A6" t="str">
            <v>Wave 5</v>
          </cell>
          <cell r="B6" t="str">
            <v>Dubai SSC</v>
          </cell>
          <cell r="D6">
            <v>39536</v>
          </cell>
        </row>
        <row r="7">
          <cell r="A7" t="str">
            <v>Wave 6</v>
          </cell>
        </row>
        <row r="8">
          <cell r="A8" t="str">
            <v>Wave 7</v>
          </cell>
          <cell r="B8" t="str">
            <v>South Africa SSC</v>
          </cell>
          <cell r="D8">
            <v>39626</v>
          </cell>
        </row>
        <row r="9">
          <cell r="A9" t="str">
            <v>Wave 8</v>
          </cell>
          <cell r="B9" t="str">
            <v>Singapore SSC</v>
          </cell>
          <cell r="D9">
            <v>39716</v>
          </cell>
        </row>
        <row r="10">
          <cell r="A10" t="str">
            <v>Wave 9</v>
          </cell>
          <cell r="B10" t="str">
            <v>CCA SSC</v>
          </cell>
          <cell r="D10">
            <v>39806</v>
          </cell>
        </row>
        <row r="11">
          <cell r="A11" t="str">
            <v>Wave 10</v>
          </cell>
          <cell r="B11" t="str">
            <v>EMEA Local</v>
          </cell>
          <cell r="D11">
            <v>39896</v>
          </cell>
        </row>
        <row r="12">
          <cell r="A12" t="str">
            <v>Wave 11</v>
          </cell>
          <cell r="B12" t="str">
            <v>LATAM Local</v>
          </cell>
          <cell r="D12">
            <v>39986</v>
          </cell>
        </row>
        <row r="13">
          <cell r="A13" t="str">
            <v>Wave 12</v>
          </cell>
          <cell r="B13" t="str">
            <v>ASIA Local</v>
          </cell>
          <cell r="D13">
            <v>40076</v>
          </cell>
        </row>
        <row r="14">
          <cell r="A14" t="str">
            <v>Wave 13</v>
          </cell>
          <cell r="B14" t="str">
            <v>NA Local</v>
          </cell>
          <cell r="D14">
            <v>40166</v>
          </cell>
        </row>
        <row r="15">
          <cell r="A15" t="str">
            <v>Wave 14</v>
          </cell>
          <cell r="B15" t="str">
            <v>LATAM Buy Centre</v>
          </cell>
          <cell r="D15">
            <v>40256</v>
          </cell>
        </row>
        <row r="16">
          <cell r="A16" t="str">
            <v>Wave 15</v>
          </cell>
          <cell r="B16" t="str">
            <v>EMEA Buy Centre</v>
          </cell>
          <cell r="D16">
            <v>40346</v>
          </cell>
        </row>
        <row r="17">
          <cell r="A17" t="str">
            <v>Wave 16</v>
          </cell>
          <cell r="B17" t="str">
            <v>ASIA Buy Centre</v>
          </cell>
          <cell r="D17">
            <v>40436</v>
          </cell>
        </row>
        <row r="18">
          <cell r="A18" t="str">
            <v>Wave 17</v>
          </cell>
          <cell r="B18" t="str">
            <v>NA Buy Centre</v>
          </cell>
          <cell r="D18">
            <v>40526</v>
          </cell>
        </row>
        <row r="19">
          <cell r="A19" t="str">
            <v>Wave 18</v>
          </cell>
          <cell r="B19" t="str">
            <v>China</v>
          </cell>
          <cell r="D19">
            <v>39264</v>
          </cell>
        </row>
        <row r="20">
          <cell r="A20" t="str">
            <v>Wave 19</v>
          </cell>
          <cell r="B20" t="str">
            <v>India</v>
          </cell>
          <cell r="D20">
            <v>39264</v>
          </cell>
        </row>
        <row r="21">
          <cell r="A21" t="str">
            <v>Wave 20</v>
          </cell>
          <cell r="B21" t="str">
            <v>Singapore SSC</v>
          </cell>
          <cell r="D21">
            <v>39508</v>
          </cell>
        </row>
        <row r="22">
          <cell r="A22" t="str">
            <v>Wave 21</v>
          </cell>
          <cell r="B22" t="str">
            <v>Asia Others 1</v>
          </cell>
          <cell r="D22">
            <v>39600</v>
          </cell>
        </row>
        <row r="23">
          <cell r="A23" t="str">
            <v>Wave 22</v>
          </cell>
          <cell r="B23" t="str">
            <v>Asia Others 2</v>
          </cell>
          <cell r="D23">
            <v>39692</v>
          </cell>
        </row>
        <row r="24">
          <cell r="A24" t="str">
            <v>Wave 23</v>
          </cell>
          <cell r="B24" t="str">
            <v>Dublin SSC 1</v>
          </cell>
          <cell r="D24">
            <v>39539</v>
          </cell>
        </row>
        <row r="25">
          <cell r="A25" t="str">
            <v>Wave 24</v>
          </cell>
          <cell r="B25" t="str">
            <v>Dublin SSC 2</v>
          </cell>
          <cell r="D25">
            <v>39630</v>
          </cell>
        </row>
        <row r="26">
          <cell r="A26" t="str">
            <v>Wave 25</v>
          </cell>
          <cell r="B26" t="str">
            <v>Dubai SSC</v>
          </cell>
          <cell r="D26">
            <v>39264</v>
          </cell>
        </row>
        <row r="27">
          <cell r="A27" t="str">
            <v>Wave 26</v>
          </cell>
          <cell r="B27" t="str">
            <v>Europe Others 1</v>
          </cell>
          <cell r="D27">
            <v>39692</v>
          </cell>
        </row>
        <row r="28">
          <cell r="A28" t="str">
            <v>Wave 27</v>
          </cell>
          <cell r="B28" t="str">
            <v>Europe Others 2</v>
          </cell>
          <cell r="D28">
            <v>39753</v>
          </cell>
        </row>
        <row r="29">
          <cell r="A29" t="str">
            <v>Wave 28</v>
          </cell>
          <cell r="B29" t="str">
            <v>Europe Others 3</v>
          </cell>
          <cell r="D29">
            <v>39814</v>
          </cell>
        </row>
        <row r="30">
          <cell r="A30" t="str">
            <v>Wave 29</v>
          </cell>
          <cell r="B30" t="str">
            <v>Mexico</v>
          </cell>
          <cell r="D30">
            <v>39264</v>
          </cell>
        </row>
        <row r="31">
          <cell r="A31" t="str">
            <v>Wave 30</v>
          </cell>
          <cell r="B31" t="str">
            <v>CCA SSC</v>
          </cell>
          <cell r="D31">
            <v>39264</v>
          </cell>
        </row>
        <row r="32">
          <cell r="A32" t="str">
            <v>Wave 31</v>
          </cell>
          <cell r="B32" t="str">
            <v>Uruguay</v>
          </cell>
          <cell r="D32">
            <v>39264</v>
          </cell>
        </row>
        <row r="33">
          <cell r="A33" t="str">
            <v>Wave 32</v>
          </cell>
          <cell r="B33" t="str">
            <v>US</v>
          </cell>
          <cell r="D33">
            <v>39264</v>
          </cell>
        </row>
        <row r="34">
          <cell r="A34" t="str">
            <v>Wave 33</v>
          </cell>
          <cell r="B34" t="str">
            <v>LATAM Others 1</v>
          </cell>
          <cell r="D34">
            <v>39539</v>
          </cell>
        </row>
        <row r="35">
          <cell r="A35" t="str">
            <v>Wave 34</v>
          </cell>
          <cell r="B35" t="str">
            <v>LATAM Others 2</v>
          </cell>
          <cell r="D35">
            <v>39630</v>
          </cell>
        </row>
        <row r="36">
          <cell r="A36" t="str">
            <v>Wave 35</v>
          </cell>
        </row>
        <row r="37">
          <cell r="A37" t="str">
            <v>Wave 36</v>
          </cell>
        </row>
        <row r="38">
          <cell r="A38" t="str">
            <v>Wave 37</v>
          </cell>
        </row>
        <row r="39">
          <cell r="A39" t="str">
            <v>Wave 38</v>
          </cell>
        </row>
        <row r="40">
          <cell r="A40" t="str">
            <v>Wave 39</v>
          </cell>
        </row>
        <row r="41">
          <cell r="A41" t="str">
            <v>Wave 40</v>
          </cell>
        </row>
      </sheetData>
      <sheetData sheetId="19"/>
      <sheetData sheetId="20" refreshError="1">
        <row r="1">
          <cell r="A1" t="str">
            <v>Annual Volume</v>
          </cell>
          <cell r="B1" t="str">
            <v>Monthly Volume</v>
          </cell>
          <cell r="C1" t="str">
            <v>Per Transaction (£)</v>
          </cell>
          <cell r="D1" t="str">
            <v>Per Transaction (€)</v>
          </cell>
        </row>
        <row r="2">
          <cell r="A2" t="str">
            <v>+ 20 million</v>
          </cell>
          <cell r="B2" t="str">
            <v>In excess of 1,666,667</v>
          </cell>
          <cell r="C2">
            <v>0.159135</v>
          </cell>
          <cell r="D2">
            <v>0.23233709999999999</v>
          </cell>
        </row>
        <row r="3">
          <cell r="A3" t="str">
            <v>15,000,001 - 20 million</v>
          </cell>
          <cell r="B3" t="str">
            <v>1,250,001 to 1,666,667</v>
          </cell>
          <cell r="C3">
            <v>0.159135</v>
          </cell>
          <cell r="D3">
            <v>0.23233709999999999</v>
          </cell>
        </row>
        <row r="4">
          <cell r="A4" t="str">
            <v>10,000,001 - 15 million</v>
          </cell>
          <cell r="B4" t="str">
            <v>833,334 to 1,250,000</v>
          </cell>
          <cell r="C4">
            <v>0.16974400000000001</v>
          </cell>
          <cell r="D4">
            <v>0.24782624</v>
          </cell>
        </row>
        <row r="5">
          <cell r="A5" t="str">
            <v>8,000,001 - 10 million</v>
          </cell>
          <cell r="B5" t="str">
            <v>666,668 to 833,333</v>
          </cell>
          <cell r="C5">
            <v>0.18035300000000001</v>
          </cell>
          <cell r="D5">
            <v>0.26331537999999999</v>
          </cell>
        </row>
        <row r="6">
          <cell r="A6" t="str">
            <v>6,000,001 - 8 million</v>
          </cell>
          <cell r="B6" t="str">
            <v>500,001 to 666,667</v>
          </cell>
          <cell r="C6">
            <v>0.20157100000000003</v>
          </cell>
          <cell r="D6">
            <v>0.29429366000000001</v>
          </cell>
        </row>
        <row r="7">
          <cell r="A7" t="str">
            <v>4,000,001 - 6 million</v>
          </cell>
          <cell r="B7" t="str">
            <v>333,334 to 500,000</v>
          </cell>
          <cell r="C7">
            <v>0.21218000000000004</v>
          </cell>
          <cell r="D7">
            <v>0.30978280000000002</v>
          </cell>
        </row>
        <row r="8">
          <cell r="A8" t="str">
            <v>3,000,001 - 4 million</v>
          </cell>
          <cell r="B8" t="str">
            <v>250,001 to 333,333</v>
          </cell>
          <cell r="C8">
            <v>0.23339799999999999</v>
          </cell>
          <cell r="D8">
            <v>0.34076107999999999</v>
          </cell>
        </row>
        <row r="9">
          <cell r="A9" t="str">
            <v>1 - 3 million</v>
          </cell>
          <cell r="B9" t="str">
            <v>1 to 250,000</v>
          </cell>
          <cell r="C9">
            <v>0.25461600000000001</v>
          </cell>
          <cell r="D9">
            <v>0.37173936000000002</v>
          </cell>
        </row>
      </sheetData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 Growth"/>
      <sheetName val="Delivery Model"/>
      <sheetName val="Trans Delivery Model"/>
      <sheetName val="Trans Delivery Model Ramp Up"/>
      <sheetName val="Delivery Model with Ramp Up"/>
      <sheetName val="Summary by Region"/>
      <sheetName val="Transition Summary"/>
      <sheetName val="Summary by Centre"/>
      <sheetName val="Language Summary"/>
      <sheetName val="Language Premium Calc"/>
      <sheetName val="Language Premium Orig"/>
      <sheetName val="Language Premium Orig (adj)"/>
      <sheetName val="Language Summary 2"/>
      <sheetName val="Sheet3"/>
      <sheetName val="Baseline"/>
      <sheetName val="Sheet7"/>
      <sheetName val="Baseline Summary"/>
      <sheetName val="Delivery Centres"/>
      <sheetName val="Transitions"/>
      <sheetName val="Scanning and OB10"/>
      <sheetName val="OB10 Pricing"/>
      <sheetName val="OB10 Coverage"/>
      <sheetName val="Volumes"/>
      <sheetName val="Process List"/>
      <sheetName val="Transfer Plan"/>
      <sheetName val="INPUT - Global Variab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A1" t="str">
            <v>Krakow</v>
          </cell>
        </row>
        <row r="2">
          <cell r="A2" t="str">
            <v>Guangzhou</v>
          </cell>
        </row>
        <row r="3">
          <cell r="A3" t="str">
            <v>Kolkata</v>
          </cell>
        </row>
        <row r="4">
          <cell r="A4" t="str">
            <v>Mexico</v>
          </cell>
        </row>
      </sheetData>
      <sheetData sheetId="18" refreshError="1">
        <row r="2">
          <cell r="A2" t="str">
            <v>Wave 1</v>
          </cell>
          <cell r="B2" t="str">
            <v>Beta Pay</v>
          </cell>
          <cell r="D2">
            <v>39173</v>
          </cell>
        </row>
        <row r="3">
          <cell r="A3" t="str">
            <v>Wave 2</v>
          </cell>
          <cell r="B3" t="str">
            <v>Beta Record</v>
          </cell>
          <cell r="D3">
            <v>39264</v>
          </cell>
        </row>
        <row r="4">
          <cell r="A4" t="str">
            <v>Wave 3</v>
          </cell>
          <cell r="B4" t="str">
            <v>Dublin SSC</v>
          </cell>
          <cell r="D4">
            <v>39356</v>
          </cell>
        </row>
        <row r="5">
          <cell r="A5" t="str">
            <v>Wave 4</v>
          </cell>
          <cell r="B5" t="str">
            <v>Baltic SSC</v>
          </cell>
          <cell r="D5">
            <v>39446</v>
          </cell>
        </row>
        <row r="6">
          <cell r="A6" t="str">
            <v>Wave 5</v>
          </cell>
          <cell r="B6" t="str">
            <v>Dubai SSC</v>
          </cell>
          <cell r="D6">
            <v>39536</v>
          </cell>
        </row>
        <row r="7">
          <cell r="A7" t="str">
            <v>Wave 6</v>
          </cell>
        </row>
        <row r="8">
          <cell r="A8" t="str">
            <v>Wave 7</v>
          </cell>
          <cell r="B8" t="str">
            <v>South Africa SSC</v>
          </cell>
          <cell r="D8">
            <v>39626</v>
          </cell>
        </row>
        <row r="9">
          <cell r="A9" t="str">
            <v>Wave 8</v>
          </cell>
          <cell r="B9" t="str">
            <v>Singapore SSC</v>
          </cell>
          <cell r="D9">
            <v>39716</v>
          </cell>
        </row>
        <row r="10">
          <cell r="A10" t="str">
            <v>Wave 9</v>
          </cell>
          <cell r="B10" t="str">
            <v>CCA SSC</v>
          </cell>
          <cell r="D10">
            <v>39806</v>
          </cell>
        </row>
        <row r="11">
          <cell r="A11" t="str">
            <v>Wave 10</v>
          </cell>
          <cell r="B11" t="str">
            <v>EMEA Local</v>
          </cell>
          <cell r="D11">
            <v>39896</v>
          </cell>
        </row>
        <row r="12">
          <cell r="A12" t="str">
            <v>Wave 11</v>
          </cell>
          <cell r="B12" t="str">
            <v>LATAM Local</v>
          </cell>
          <cell r="D12">
            <v>39986</v>
          </cell>
        </row>
        <row r="13">
          <cell r="A13" t="str">
            <v>Wave 12</v>
          </cell>
          <cell r="B13" t="str">
            <v>ASIA Local</v>
          </cell>
          <cell r="D13">
            <v>40076</v>
          </cell>
        </row>
        <row r="14">
          <cell r="A14" t="str">
            <v>Wave 13</v>
          </cell>
          <cell r="B14" t="str">
            <v>NA Local</v>
          </cell>
          <cell r="D14">
            <v>40166</v>
          </cell>
        </row>
        <row r="15">
          <cell r="A15" t="str">
            <v>Wave 14</v>
          </cell>
          <cell r="B15" t="str">
            <v>LATAM Buy Centre</v>
          </cell>
          <cell r="D15">
            <v>40256</v>
          </cell>
        </row>
        <row r="16">
          <cell r="A16" t="str">
            <v>Wave 15</v>
          </cell>
          <cell r="B16" t="str">
            <v>EMEA Buy Centre</v>
          </cell>
          <cell r="D16">
            <v>40346</v>
          </cell>
        </row>
        <row r="17">
          <cell r="A17" t="str">
            <v>Wave 16</v>
          </cell>
          <cell r="B17" t="str">
            <v>ASIA Buy Centre</v>
          </cell>
          <cell r="D17">
            <v>40436</v>
          </cell>
        </row>
        <row r="18">
          <cell r="A18" t="str">
            <v>Wave 17</v>
          </cell>
          <cell r="B18" t="str">
            <v>NA Buy Centre</v>
          </cell>
          <cell r="D18">
            <v>40526</v>
          </cell>
        </row>
        <row r="19">
          <cell r="A19" t="str">
            <v>Wave 18</v>
          </cell>
          <cell r="B19" t="str">
            <v>China</v>
          </cell>
          <cell r="D19">
            <v>39264</v>
          </cell>
        </row>
        <row r="20">
          <cell r="A20" t="str">
            <v>Wave 19</v>
          </cell>
          <cell r="B20" t="str">
            <v>India</v>
          </cell>
          <cell r="D20">
            <v>39264</v>
          </cell>
        </row>
        <row r="21">
          <cell r="A21" t="str">
            <v>Wave 20</v>
          </cell>
          <cell r="B21" t="str">
            <v>Singapore SSC</v>
          </cell>
          <cell r="D21">
            <v>39508</v>
          </cell>
        </row>
        <row r="22">
          <cell r="A22" t="str">
            <v>Wave 21</v>
          </cell>
          <cell r="B22" t="str">
            <v>Asia Others 1</v>
          </cell>
          <cell r="D22">
            <v>39600</v>
          </cell>
        </row>
        <row r="23">
          <cell r="A23" t="str">
            <v>Wave 22</v>
          </cell>
          <cell r="B23" t="str">
            <v>Asia Others 2</v>
          </cell>
          <cell r="D23">
            <v>39692</v>
          </cell>
        </row>
        <row r="24">
          <cell r="A24" t="str">
            <v>Wave 23</v>
          </cell>
          <cell r="B24" t="str">
            <v>Dublin SSC 1</v>
          </cell>
          <cell r="D24">
            <v>39539</v>
          </cell>
        </row>
        <row r="25">
          <cell r="A25" t="str">
            <v>Wave 24</v>
          </cell>
          <cell r="B25" t="str">
            <v>Dublin SSC 2</v>
          </cell>
          <cell r="D25">
            <v>39630</v>
          </cell>
        </row>
        <row r="26">
          <cell r="A26" t="str">
            <v>Wave 25</v>
          </cell>
          <cell r="B26" t="str">
            <v>Dubai SSC</v>
          </cell>
          <cell r="D26">
            <v>39264</v>
          </cell>
        </row>
        <row r="27">
          <cell r="A27" t="str">
            <v>Wave 26</v>
          </cell>
          <cell r="B27" t="str">
            <v>Europe Others 1</v>
          </cell>
          <cell r="D27">
            <v>39692</v>
          </cell>
        </row>
        <row r="28">
          <cell r="A28" t="str">
            <v>Wave 27</v>
          </cell>
          <cell r="B28" t="str">
            <v>Europe Others 2</v>
          </cell>
          <cell r="D28">
            <v>39753</v>
          </cell>
        </row>
        <row r="29">
          <cell r="A29" t="str">
            <v>Wave 28</v>
          </cell>
          <cell r="B29" t="str">
            <v>Europe Others 3</v>
          </cell>
          <cell r="D29">
            <v>39814</v>
          </cell>
        </row>
        <row r="30">
          <cell r="A30" t="str">
            <v>Wave 29</v>
          </cell>
          <cell r="B30" t="str">
            <v>Mexico</v>
          </cell>
          <cell r="D30">
            <v>39264</v>
          </cell>
        </row>
        <row r="31">
          <cell r="A31" t="str">
            <v>Wave 30</v>
          </cell>
          <cell r="B31" t="str">
            <v>CCA SSC</v>
          </cell>
          <cell r="D31">
            <v>39264</v>
          </cell>
        </row>
        <row r="32">
          <cell r="A32" t="str">
            <v>Wave 31</v>
          </cell>
          <cell r="B32" t="str">
            <v>Uruguay</v>
          </cell>
          <cell r="D32">
            <v>39264</v>
          </cell>
        </row>
        <row r="33">
          <cell r="A33" t="str">
            <v>Wave 32</v>
          </cell>
          <cell r="B33" t="str">
            <v>US</v>
          </cell>
          <cell r="D33">
            <v>39264</v>
          </cell>
        </row>
        <row r="34">
          <cell r="A34" t="str">
            <v>Wave 33</v>
          </cell>
          <cell r="B34" t="str">
            <v>LATAM Others 1</v>
          </cell>
          <cell r="D34">
            <v>39539</v>
          </cell>
        </row>
        <row r="35">
          <cell r="A35" t="str">
            <v>Wave 34</v>
          </cell>
          <cell r="B35" t="str">
            <v>LATAM Others 2</v>
          </cell>
          <cell r="D35">
            <v>39630</v>
          </cell>
        </row>
        <row r="36">
          <cell r="A36" t="str">
            <v>Wave 35</v>
          </cell>
        </row>
        <row r="37">
          <cell r="A37" t="str">
            <v>Wave 36</v>
          </cell>
        </row>
        <row r="38">
          <cell r="A38" t="str">
            <v>Wave 37</v>
          </cell>
        </row>
        <row r="39">
          <cell r="A39" t="str">
            <v>Wave 38</v>
          </cell>
        </row>
        <row r="40">
          <cell r="A40" t="str">
            <v>Wave 39</v>
          </cell>
        </row>
        <row r="41">
          <cell r="A41" t="str">
            <v>Wave 40</v>
          </cell>
        </row>
      </sheetData>
      <sheetData sheetId="19"/>
      <sheetData sheetId="20" refreshError="1">
        <row r="1">
          <cell r="A1" t="str">
            <v>Annual Volume</v>
          </cell>
          <cell r="B1" t="str">
            <v>Monthly Volume</v>
          </cell>
          <cell r="C1" t="str">
            <v>Per Transaction (£)</v>
          </cell>
          <cell r="D1" t="str">
            <v>Per Transaction (€)</v>
          </cell>
        </row>
        <row r="2">
          <cell r="A2" t="str">
            <v>+ 20 million</v>
          </cell>
          <cell r="B2" t="str">
            <v>In excess of 1,666,667</v>
          </cell>
          <cell r="C2">
            <v>0.159135</v>
          </cell>
          <cell r="D2">
            <v>0.23233709999999999</v>
          </cell>
        </row>
        <row r="3">
          <cell r="A3" t="str">
            <v>15,000,001 - 20 million</v>
          </cell>
          <cell r="B3" t="str">
            <v>1,250,001 to 1,666,667</v>
          </cell>
          <cell r="C3">
            <v>0.159135</v>
          </cell>
          <cell r="D3">
            <v>0.23233709999999999</v>
          </cell>
        </row>
        <row r="4">
          <cell r="A4" t="str">
            <v>10,000,001 - 15 million</v>
          </cell>
          <cell r="B4" t="str">
            <v>833,334 to 1,250,000</v>
          </cell>
          <cell r="C4">
            <v>0.16974400000000001</v>
          </cell>
          <cell r="D4">
            <v>0.24782624</v>
          </cell>
        </row>
        <row r="5">
          <cell r="A5" t="str">
            <v>8,000,001 - 10 million</v>
          </cell>
          <cell r="B5" t="str">
            <v>666,668 to 833,333</v>
          </cell>
          <cell r="C5">
            <v>0.18035300000000001</v>
          </cell>
          <cell r="D5">
            <v>0.26331537999999999</v>
          </cell>
        </row>
        <row r="6">
          <cell r="A6" t="str">
            <v>6,000,001 - 8 million</v>
          </cell>
          <cell r="B6" t="str">
            <v>500,001 to 666,667</v>
          </cell>
          <cell r="C6">
            <v>0.20157100000000003</v>
          </cell>
          <cell r="D6">
            <v>0.29429366000000001</v>
          </cell>
        </row>
        <row r="7">
          <cell r="A7" t="str">
            <v>4,000,001 - 6 million</v>
          </cell>
          <cell r="B7" t="str">
            <v>333,334 to 500,000</v>
          </cell>
          <cell r="C7">
            <v>0.21218000000000004</v>
          </cell>
          <cell r="D7">
            <v>0.30978280000000002</v>
          </cell>
        </row>
        <row r="8">
          <cell r="A8" t="str">
            <v>3,000,001 - 4 million</v>
          </cell>
          <cell r="B8" t="str">
            <v>250,001 to 333,333</v>
          </cell>
          <cell r="C8">
            <v>0.23339799999999999</v>
          </cell>
          <cell r="D8">
            <v>0.34076107999999999</v>
          </cell>
        </row>
        <row r="9">
          <cell r="A9" t="str">
            <v>1 - 3 million</v>
          </cell>
          <cell r="B9" t="str">
            <v>1 to 250,000</v>
          </cell>
          <cell r="C9">
            <v>0.25461600000000001</v>
          </cell>
          <cell r="D9">
            <v>0.37173936000000002</v>
          </cell>
        </row>
      </sheetData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PF - Summary"/>
      <sheetName val="OUTPUT - Revenue"/>
      <sheetName val="OUTPUT - Direct  Expenses"/>
      <sheetName val="OUTPUT - Contribution Margin %"/>
      <sheetName val="OUTPUT - Staffing Plan"/>
      <sheetName val="OUTPUT - Delivery Center Rates"/>
      <sheetName val="----------- INPUTS -----------&gt;"/>
      <sheetName val="INPUT - Global Variabl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Transform INPUT"/>
      <sheetName val="Transform 22-06-06 Adjusted 14%"/>
      <sheetName val="Transform 15-06-06"/>
      <sheetName val="Prog +"/>
      <sheetName val="Gover. Dave"/>
      <sheetName val="Prog. Team"/>
      <sheetName val="Transfer Plan"/>
      <sheetName val="Transition"/>
      <sheetName val="Delivery Model"/>
      <sheetName val="Scanning"/>
      <sheetName val="Expenses CODEc (USD)"/>
      <sheetName val="Expenses CODEc (USD) 12"/>
      <sheetName val="P2P_Asia"/>
      <sheetName val="P2P_EMEA"/>
      <sheetName val="P2P_NA"/>
      <sheetName val="P2P Run Transition"/>
      <sheetName val="IM"/>
      <sheetName val="AM"/>
      <sheetName val="Buy-center"/>
      <sheetName val="Scratch Sheet"/>
      <sheetName val="Delivery Centres"/>
      <sheetName val="OB10 Pricing"/>
      <sheetName val="Transition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/>
      <sheetData sheetId="8"/>
      <sheetData sheetId="9"/>
      <sheetData sheetId="10"/>
      <sheetData sheetId="11" refreshError="1"/>
      <sheetData sheetId="12"/>
      <sheetData sheetId="13"/>
      <sheetData sheetId="14" refreshError="1"/>
      <sheetData sheetId="15" refreshError="1"/>
      <sheetData sheetId="16"/>
      <sheetData sheetId="17" refreshError="1"/>
      <sheetData sheetId="18" refreshError="1"/>
      <sheetData sheetId="19"/>
      <sheetData sheetId="20" refreshError="1"/>
      <sheetData sheetId="21" refreshError="1"/>
      <sheetData sheetId="22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PF - Summary"/>
      <sheetName val="OUTPUT - Revenue"/>
      <sheetName val="OUTPUT - Direct  Expenses"/>
      <sheetName val="OUTPUT - Contribution Margin %"/>
      <sheetName val="OUTPUT - Staffing Plan"/>
      <sheetName val="OUTPUT - Delivery Center Rates"/>
      <sheetName val="----------- INPUTS -----------&gt;"/>
      <sheetName val="INPUT - Global Variabl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Transform INPUT"/>
      <sheetName val="Transform 22-06-06 Adjusted 14%"/>
      <sheetName val="Transform 15-06-06"/>
      <sheetName val="Prog +"/>
      <sheetName val="Gover. Dave"/>
      <sheetName val="Prog. Team"/>
      <sheetName val="Transfer Plan"/>
      <sheetName val="Transition"/>
      <sheetName val="Delivery Model"/>
      <sheetName val="Scanning"/>
      <sheetName val="Expenses CODEc (USD)"/>
      <sheetName val="Expenses CODEc (USD) 12"/>
      <sheetName val="P2P_Asia"/>
      <sheetName val="P2P_EMEA"/>
      <sheetName val="P2P_NA"/>
      <sheetName val="P2P Run Transition"/>
      <sheetName val="IM"/>
      <sheetName val="AM"/>
      <sheetName val="Buy-center"/>
      <sheetName val="Scratch Sheet"/>
      <sheetName val="Delivery Centres"/>
      <sheetName val="OB10 Pricing"/>
      <sheetName val="Transition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/>
      <sheetData sheetId="8"/>
      <sheetData sheetId="9"/>
      <sheetData sheetId="10"/>
      <sheetData sheetId="11" refreshError="1"/>
      <sheetData sheetId="12"/>
      <sheetData sheetId="13"/>
      <sheetData sheetId="14" refreshError="1"/>
      <sheetData sheetId="15" refreshError="1"/>
      <sheetData sheetId="16"/>
      <sheetData sheetId="17" refreshError="1"/>
      <sheetData sheetId="18" refreshError="1"/>
      <sheetData sheetId="19"/>
      <sheetData sheetId="20" refreshError="1"/>
      <sheetData sheetId="21" refreshError="1"/>
      <sheetData sheetId="22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CALCULATION - Globals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----------- INPUTS -----------&gt;"/>
      <sheetName val="INPUT - Global Variables"/>
      <sheetName val="Rat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Scratch Sheet"/>
      <sheetName val="Expenses Calc Template"/>
      <sheetName val="Titl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1">
          <cell r="X1" t="b">
            <v>1</v>
          </cell>
        </row>
        <row r="2">
          <cell r="X2" t="b">
            <v>1</v>
          </cell>
        </row>
        <row r="3">
          <cell r="X3" t="b">
            <v>1</v>
          </cell>
        </row>
        <row r="4">
          <cell r="X4" t="b">
            <v>1</v>
          </cell>
        </row>
        <row r="5">
          <cell r="X5" t="b">
            <v>1</v>
          </cell>
        </row>
        <row r="6">
          <cell r="X6" t="b">
            <v>1</v>
          </cell>
        </row>
        <row r="7">
          <cell r="X7" t="b">
            <v>1</v>
          </cell>
        </row>
        <row r="8">
          <cell r="X8" t="b">
            <v>1</v>
          </cell>
        </row>
        <row r="9">
          <cell r="X9" t="b">
            <v>1</v>
          </cell>
        </row>
        <row r="10">
          <cell r="X10" t="b">
            <v>1</v>
          </cell>
        </row>
        <row r="11">
          <cell r="X11" t="b">
            <v>1</v>
          </cell>
        </row>
        <row r="12">
          <cell r="X12" t="b">
            <v>1</v>
          </cell>
        </row>
        <row r="13">
          <cell r="X13" t="b">
            <v>1</v>
          </cell>
        </row>
        <row r="14">
          <cell r="X14" t="b">
            <v>1</v>
          </cell>
        </row>
        <row r="15">
          <cell r="X15" t="b">
            <v>1</v>
          </cell>
        </row>
        <row r="16">
          <cell r="X16" t="b">
            <v>1</v>
          </cell>
        </row>
        <row r="17">
          <cell r="X17" t="b">
            <v>1</v>
          </cell>
        </row>
        <row r="18">
          <cell r="X18" t="b">
            <v>1</v>
          </cell>
        </row>
        <row r="19">
          <cell r="X19" t="b">
            <v>1</v>
          </cell>
        </row>
        <row r="20">
          <cell r="X20" t="b">
            <v>1</v>
          </cell>
        </row>
        <row r="21">
          <cell r="X21" t="b">
            <v>1</v>
          </cell>
        </row>
        <row r="22">
          <cell r="X22" t="b">
            <v>1</v>
          </cell>
        </row>
        <row r="23">
          <cell r="X23" t="b">
            <v>1</v>
          </cell>
        </row>
        <row r="24">
          <cell r="X24" t="b">
            <v>1</v>
          </cell>
        </row>
        <row r="25">
          <cell r="X25" t="b">
            <v>1</v>
          </cell>
        </row>
        <row r="26">
          <cell r="X26" t="b">
            <v>1</v>
          </cell>
        </row>
        <row r="27">
          <cell r="X27" t="b">
            <v>1</v>
          </cell>
        </row>
        <row r="28">
          <cell r="X28" t="b">
            <v>1</v>
          </cell>
        </row>
        <row r="29">
          <cell r="X29" t="b">
            <v>1</v>
          </cell>
        </row>
        <row r="30">
          <cell r="X30" t="b">
            <v>1</v>
          </cell>
        </row>
        <row r="31">
          <cell r="X31" t="b">
            <v>1</v>
          </cell>
        </row>
      </sheetData>
      <sheetData sheetId="6"/>
      <sheetData sheetId="7" refreshError="1"/>
      <sheetData sheetId="8"/>
      <sheetData sheetId="9"/>
      <sheetData sheetId="10"/>
      <sheetData sheetId="11"/>
      <sheetData sheetId="12" refreshError="1"/>
      <sheetData sheetId="13"/>
      <sheetData sheetId="14" refreshError="1"/>
      <sheetData sheetId="15"/>
      <sheetData sheetId="16" refreshError="1"/>
      <sheetData sheetId="17" refreshError="1"/>
      <sheetData sheetId="18" refreshError="1"/>
      <sheetData sheetId="19"/>
      <sheetData sheetId="20" refreshError="1"/>
      <sheetData sheetId="2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  <sheetData sheetId="34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Page"/>
      <sheetName val="RevisionSignoff"/>
      <sheetName val="Rsk Mgmt Process Flow"/>
      <sheetName val="Risk Log Lite"/>
      <sheetName val="Risk Log"/>
      <sheetName val="Risk Ranking Process (2)"/>
      <sheetName val="Data Precision Ranking Chart"/>
      <sheetName val="Rsk Id Forms"/>
      <sheetName val="DataSheet"/>
    </sheetNames>
    <sheetDataSet>
      <sheetData sheetId="0">
        <row r="11">
          <cell r="A11" t="str">
            <v>[DIVISION NAME]</v>
          </cell>
        </row>
        <row r="15">
          <cell r="A15" t="str">
            <v>Version: [Version Number]</v>
          </cell>
          <cell r="C15" t="str">
            <v>Revision Date: [MM/DD/YYYY]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P"/>
      <sheetName val="Output - Forecast Summary"/>
      <sheetName val="Output - Forecast Detail"/>
      <sheetName val="POV"/>
      <sheetName val="Drop_Down_Lists"/>
      <sheetName val="Cost_Rates"/>
      <sheetName val="Input_-_US_AP"/>
      <sheetName val="Output_-_Forecast_Summary"/>
      <sheetName val="Output_-_Forecast_Detail"/>
    </sheetNames>
    <sheetDataSet>
      <sheetData sheetId="0" refreshError="1">
        <row r="8">
          <cell r="E8" t="str">
            <v>CG US</v>
          </cell>
          <cell r="I8" t="str">
            <v>Basic Europe</v>
          </cell>
          <cell r="J8" t="str">
            <v>USD</v>
          </cell>
        </row>
        <row r="9">
          <cell r="E9" t="str">
            <v>CG Poland</v>
          </cell>
          <cell r="I9" t="str">
            <v>French</v>
          </cell>
          <cell r="J9" t="str">
            <v>GTQ</v>
          </cell>
        </row>
        <row r="10">
          <cell r="E10" t="str">
            <v>CG India</v>
          </cell>
          <cell r="I10" t="str">
            <v>Dutch</v>
          </cell>
          <cell r="J10" t="str">
            <v>PLN</v>
          </cell>
        </row>
        <row r="11">
          <cell r="E11" t="str">
            <v>CG Guatemala</v>
          </cell>
          <cell r="I11" t="str">
            <v>English</v>
          </cell>
          <cell r="J11" t="str">
            <v>INR</v>
          </cell>
        </row>
        <row r="12">
          <cell r="E12" t="str">
            <v>CG Germany</v>
          </cell>
          <cell r="J12" t="str">
            <v>EUR</v>
          </cell>
        </row>
        <row r="13">
          <cell r="E13" t="str">
            <v>Capgent</v>
          </cell>
          <cell r="J13" t="str">
            <v>GBP</v>
          </cell>
        </row>
        <row r="14">
          <cell r="E14" t="str">
            <v>Ecredit</v>
          </cell>
        </row>
        <row r="15">
          <cell r="E15" t="str">
            <v>Xerox</v>
          </cell>
        </row>
        <row r="16">
          <cell r="E16" t="str">
            <v>Transactel</v>
          </cell>
        </row>
        <row r="17">
          <cell r="E17" t="str">
            <v>Other 3rd Party</v>
          </cell>
        </row>
        <row r="18">
          <cell r="E18" t="str">
            <v>Passthrough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P"/>
      <sheetName val="Output - Forecast Summary"/>
      <sheetName val="Output - Forecast Detail"/>
      <sheetName val="POV"/>
      <sheetName val="Drop_Down_Lists"/>
      <sheetName val="Cost_Rates"/>
      <sheetName val="Input_-_US_AP"/>
      <sheetName val="Output_-_Forecast_Summary"/>
      <sheetName val="Output_-_Forecast_Detail"/>
    </sheetNames>
    <sheetDataSet>
      <sheetData sheetId="0" refreshError="1">
        <row r="8">
          <cell r="E8" t="str">
            <v>CG US</v>
          </cell>
          <cell r="I8" t="str">
            <v>Basic Europe</v>
          </cell>
          <cell r="J8" t="str">
            <v>USD</v>
          </cell>
        </row>
        <row r="9">
          <cell r="E9" t="str">
            <v>CG Poland</v>
          </cell>
          <cell r="I9" t="str">
            <v>French</v>
          </cell>
          <cell r="J9" t="str">
            <v>GTQ</v>
          </cell>
        </row>
        <row r="10">
          <cell r="E10" t="str">
            <v>CG India</v>
          </cell>
          <cell r="I10" t="str">
            <v>Dutch</v>
          </cell>
          <cell r="J10" t="str">
            <v>PLN</v>
          </cell>
        </row>
        <row r="11">
          <cell r="E11" t="str">
            <v>CG Guatemala</v>
          </cell>
          <cell r="I11" t="str">
            <v>English</v>
          </cell>
          <cell r="J11" t="str">
            <v>INR</v>
          </cell>
        </row>
        <row r="12">
          <cell r="E12" t="str">
            <v>CG Germany</v>
          </cell>
          <cell r="J12" t="str">
            <v>EUR</v>
          </cell>
        </row>
        <row r="13">
          <cell r="E13" t="str">
            <v>Capgent</v>
          </cell>
          <cell r="J13" t="str">
            <v>GBP</v>
          </cell>
        </row>
        <row r="14">
          <cell r="E14" t="str">
            <v>Ecredit</v>
          </cell>
        </row>
        <row r="15">
          <cell r="E15" t="str">
            <v>Xerox</v>
          </cell>
        </row>
        <row r="16">
          <cell r="E16" t="str">
            <v>Transactel</v>
          </cell>
        </row>
        <row r="17">
          <cell r="E17" t="str">
            <v>Other 3rd Party</v>
          </cell>
        </row>
        <row r="18">
          <cell r="E18" t="str">
            <v>Passthrough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Y03EYE CY02 Data Entry"/>
      <sheetName val="People Cost by Activity"/>
      <sheetName val="Definitions"/>
    </sheetNames>
    <sheetDataSet>
      <sheetData sheetId="0" refreshError="1"/>
      <sheetData sheetId="1" refreshError="1"/>
      <sheetData sheetId="2" refreshError="1">
        <row r="2">
          <cell r="F2" t="str">
            <v>Accounts Payable</v>
          </cell>
        </row>
        <row r="3">
          <cell r="F3" t="str">
            <v>Time &amp; Expense</v>
          </cell>
        </row>
        <row r="4">
          <cell r="F4" t="str">
            <v>Fixed Assets</v>
          </cell>
        </row>
        <row r="5">
          <cell r="F5" t="str">
            <v>General Ledger</v>
          </cell>
        </row>
        <row r="6">
          <cell r="F6" t="str">
            <v>Tax</v>
          </cell>
        </row>
        <row r="7">
          <cell r="F7" t="str">
            <v>Credit&amp;Collections</v>
          </cell>
        </row>
        <row r="8">
          <cell r="F8" t="str">
            <v>Treasury</v>
          </cell>
        </row>
        <row r="9">
          <cell r="F9" t="str">
            <v>FP&amp;A</v>
          </cell>
        </row>
        <row r="10">
          <cell r="F10" t="str">
            <v>Operations Finance Staff</v>
          </cell>
        </row>
        <row r="11">
          <cell r="F11" t="str">
            <v>BU Finance</v>
          </cell>
        </row>
        <row r="12">
          <cell r="F12" t="str">
            <v>Other - Please Describe</v>
          </cell>
        </row>
      </sheetData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Y03EYE CY02 Data Entry"/>
      <sheetName val="People Cost by Activity"/>
      <sheetName val="Definitions"/>
    </sheetNames>
    <sheetDataSet>
      <sheetData sheetId="0" refreshError="1"/>
      <sheetData sheetId="1" refreshError="1"/>
      <sheetData sheetId="2" refreshError="1">
        <row r="2">
          <cell r="F2" t="str">
            <v>Accounts Payable</v>
          </cell>
        </row>
        <row r="3">
          <cell r="F3" t="str">
            <v>Time &amp; Expense</v>
          </cell>
        </row>
        <row r="4">
          <cell r="F4" t="str">
            <v>Fixed Assets</v>
          </cell>
        </row>
        <row r="5">
          <cell r="F5" t="str">
            <v>General Ledger</v>
          </cell>
        </row>
        <row r="6">
          <cell r="F6" t="str">
            <v>Tax</v>
          </cell>
        </row>
        <row r="7">
          <cell r="F7" t="str">
            <v>Credit&amp;Collections</v>
          </cell>
        </row>
        <row r="8">
          <cell r="F8" t="str">
            <v>Treasury</v>
          </cell>
        </row>
        <row r="9">
          <cell r="F9" t="str">
            <v>FP&amp;A</v>
          </cell>
        </row>
        <row r="10">
          <cell r="F10" t="str">
            <v>Operations Finance Staff</v>
          </cell>
        </row>
        <row r="11">
          <cell r="F11" t="str">
            <v>BU Finance</v>
          </cell>
        </row>
        <row r="12">
          <cell r="F12" t="str">
            <v>Other - Please Describe</v>
          </cell>
        </row>
      </sheetData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 (Scenario 1)"/>
      <sheetName val="BPO run FTE (Scenario 2)"/>
      <sheetName val="Costs per BPO FTE"/>
      <sheetName val="BPO FTE run costs"/>
      <sheetName val="BPO FTE run price"/>
      <sheetName val="Data input_not linked_ Delivery"/>
      <sheetName val="Data input_not linked_Transitio"/>
      <sheetName val="Transition FTE"/>
      <sheetName val="Prog mandays"/>
      <sheetName val="Transition staff costs"/>
      <sheetName val="Costs per Prog staff"/>
      <sheetName val="Prog staff costs"/>
      <sheetName val="Other costs"/>
      <sheetName val="Capex"/>
      <sheetName val="Total costs"/>
      <sheetName val="Pricing"/>
      <sheetName val="Deal summary"/>
      <sheetName val="Deal summary (@ DRB 2nd June)"/>
      <sheetName val="Deal summary (@ DRB 11 June)"/>
      <sheetName val="Vol measure"/>
      <sheetName val="Economic parameters"/>
      <sheetName val="Business parameters"/>
      <sheetName val="Lists"/>
      <sheetName val="___Data"/>
      <sheetName val="Parameter"/>
      <sheetName val="Expenses Calc"/>
      <sheetName val="Sum price calc"/>
      <sheetName val="Summary"/>
      <sheetName val="Output"/>
      <sheetName val="BPO run FTE (Scenario 3-no use)"/>
      <sheetName val="CALCULATION - List Lookup"/>
    </sheetNames>
    <sheetDataSet>
      <sheetData sheetId="0"/>
      <sheetData sheetId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/>
      <sheetData sheetId="22"/>
      <sheetData sheetId="23"/>
      <sheetData sheetId="24"/>
      <sheetData sheetId="25" refreshError="1"/>
      <sheetData sheetId="26">
        <row r="5">
          <cell r="C5" t="str">
            <v>FTE Model (Scenario 2)</v>
          </cell>
        </row>
        <row r="8">
          <cell r="C8" t="str">
            <v>FTE Model (Scenario 1)</v>
          </cell>
        </row>
        <row r="9">
          <cell r="C9" t="str">
            <v>FTE Model (Scenario 2)</v>
          </cell>
        </row>
      </sheetData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Flame Control Investment"/>
      <sheetName val="Flame Control CRAR"/>
      <sheetName val="Flame Control - SAVINGS"/>
      <sheetName val="SMC Investment"/>
      <sheetName val="SMC CRAR"/>
      <sheetName val="SMC - SAVINGS"/>
      <sheetName val="Werner Investment"/>
      <sheetName val="Werner CRAR"/>
      <sheetName val="Werner - SAVINGS"/>
      <sheetName val="Nord Investment"/>
      <sheetName val="Nord CRAR"/>
      <sheetName val="Nord - SAVINGS"/>
      <sheetName val="Sicli Ext Investment"/>
      <sheetName val="Sicli Ext CRAR"/>
      <sheetName val="Sicli Ext - SAVINGS"/>
      <sheetName val="Securite Investment"/>
      <sheetName val="Securite CRAR"/>
      <sheetName val="Securite - SAVINGS"/>
      <sheetName val="Belgium Investment"/>
      <sheetName val="Belgium CRAR"/>
      <sheetName val="Belgium - SAVINGS"/>
      <sheetName val="Spain Investment"/>
      <sheetName val="Spain CRAR"/>
      <sheetName val="Spain - SAVINGS"/>
      <sheetName val="Sicli Div Investment"/>
      <sheetName val="Sicli Div CRAR"/>
      <sheetName val="Sicli Div - SAVINGS"/>
      <sheetName val="Summary Invest"/>
      <sheetName val="Total Investment 2"/>
      <sheetName val="TOTAL Investment"/>
      <sheetName val="TOTAL - SAVINGS &amp; Restructuring"/>
      <sheetName val="Scenario Analyser"/>
      <sheetName val="ERP&amp;BPO breakdown"/>
      <sheetName val="BPR and BPO Savings"/>
      <sheetName val="BPR and BPO Reduction"/>
      <sheetName val="CF&amp;PL Impact"/>
      <sheetName val="Benchmark by process"/>
      <sheetName val="BPR projects breakdown"/>
      <sheetName val="BIPs breakdown"/>
      <sheetName val="I Many"/>
      <sheetName val="VPS"/>
      <sheetName val="Sales_Field Summary"/>
      <sheetName val="Connectivity"/>
      <sheetName val="Inflator-Deflator"/>
      <sheetName val="Severance calculation"/>
      <sheetName val="New baseline FTE"/>
      <sheetName val="New baseline cost"/>
      <sheetName val="New baseline Outsource"/>
      <sheetName val="CE Total New base line"/>
      <sheetName val="P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>
        <row r="5">
          <cell r="A5" t="str">
            <v>Data</v>
          </cell>
          <cell r="B5" t="str">
            <v>Chubb Flame Control</v>
          </cell>
          <cell r="C5" t="str">
            <v>SMC Holland</v>
          </cell>
          <cell r="D5" t="str">
            <v>Werner GMBH</v>
          </cell>
          <cell r="E5" t="str">
            <v>Chubb Nord Alarm</v>
          </cell>
          <cell r="F5" t="str">
            <v>Sicli Extinguishers</v>
          </cell>
          <cell r="G5" t="str">
            <v>Chubb Securite France</v>
          </cell>
          <cell r="H5" t="str">
            <v>Chubb Lips Belgium</v>
          </cell>
          <cell r="I5" t="str">
            <v>Chubb Spain</v>
          </cell>
          <cell r="J5" t="str">
            <v>Sicli Divisional Costs</v>
          </cell>
          <cell r="K5" t="str">
            <v>Grand Total</v>
          </cell>
        </row>
        <row r="6">
          <cell r="A6">
            <v>1</v>
          </cell>
          <cell r="B6">
            <v>2</v>
          </cell>
          <cell r="C6">
            <v>3</v>
          </cell>
          <cell r="D6">
            <v>4</v>
          </cell>
          <cell r="E6">
            <v>5</v>
          </cell>
          <cell r="F6">
            <v>6</v>
          </cell>
          <cell r="G6">
            <v>7</v>
          </cell>
          <cell r="H6">
            <v>8</v>
          </cell>
          <cell r="I6">
            <v>9</v>
          </cell>
          <cell r="J6">
            <v>10</v>
          </cell>
        </row>
        <row r="7">
          <cell r="A7" t="str">
            <v>AP/Freight Payments</v>
          </cell>
          <cell r="B7">
            <v>1.48</v>
          </cell>
          <cell r="C7">
            <v>3.2</v>
          </cell>
          <cell r="D7">
            <v>1.8639999999999999</v>
          </cell>
          <cell r="E7">
            <v>0</v>
          </cell>
          <cell r="F7">
            <v>3</v>
          </cell>
          <cell r="G7">
            <v>21.31</v>
          </cell>
          <cell r="H7">
            <v>1</v>
          </cell>
          <cell r="I7">
            <v>1</v>
          </cell>
          <cell r="J7">
            <v>0</v>
          </cell>
          <cell r="K7">
            <v>32.853999999999999</v>
          </cell>
        </row>
        <row r="8">
          <cell r="A8" t="str">
            <v>T&amp;E Payments</v>
          </cell>
          <cell r="B8">
            <v>0</v>
          </cell>
          <cell r="C8">
            <v>0.3</v>
          </cell>
          <cell r="D8">
            <v>0</v>
          </cell>
          <cell r="E8">
            <v>0</v>
          </cell>
          <cell r="F8">
            <v>3</v>
          </cell>
          <cell r="G8">
            <v>5.6749999999999936</v>
          </cell>
          <cell r="H8">
            <v>0</v>
          </cell>
          <cell r="I8">
            <v>0.3</v>
          </cell>
          <cell r="J8">
            <v>0</v>
          </cell>
          <cell r="K8">
            <v>9.274999999999995</v>
          </cell>
        </row>
        <row r="9">
          <cell r="A9" t="str">
            <v>Cash Disbursements</v>
          </cell>
        </row>
        <row r="10">
          <cell r="A10" t="str">
            <v>AR</v>
          </cell>
          <cell r="B10">
            <v>0.8</v>
          </cell>
          <cell r="C10">
            <v>0.9</v>
          </cell>
          <cell r="D10">
            <v>8.9910000000000014</v>
          </cell>
          <cell r="E10">
            <v>0</v>
          </cell>
          <cell r="F10">
            <v>12</v>
          </cell>
          <cell r="G10">
            <v>19.925000000000001</v>
          </cell>
          <cell r="H10">
            <v>0.6</v>
          </cell>
          <cell r="I10">
            <v>1.21</v>
          </cell>
          <cell r="J10">
            <v>0</v>
          </cell>
          <cell r="K10">
            <v>44.426000000000002</v>
          </cell>
        </row>
        <row r="11">
          <cell r="A11" t="str">
            <v>Credit</v>
          </cell>
          <cell r="B11">
            <v>0.8</v>
          </cell>
          <cell r="C11">
            <v>0.3</v>
          </cell>
          <cell r="D11">
            <v>0</v>
          </cell>
          <cell r="E11">
            <v>0</v>
          </cell>
          <cell r="F11">
            <v>0.3</v>
          </cell>
          <cell r="G11">
            <v>1.7</v>
          </cell>
          <cell r="H11">
            <v>0.3</v>
          </cell>
          <cell r="I11">
            <v>0</v>
          </cell>
          <cell r="J11">
            <v>0</v>
          </cell>
          <cell r="K11">
            <v>3.4</v>
          </cell>
        </row>
        <row r="12">
          <cell r="A12" t="str">
            <v>Collections</v>
          </cell>
          <cell r="B12">
            <v>0.12</v>
          </cell>
          <cell r="C12">
            <v>4.5125000000000002</v>
          </cell>
          <cell r="D12">
            <v>1.2760000000000002</v>
          </cell>
          <cell r="E12">
            <v>0.65</v>
          </cell>
          <cell r="F12">
            <v>8.6999999999999993</v>
          </cell>
          <cell r="G12">
            <v>32.54</v>
          </cell>
          <cell r="H12">
            <v>0.4</v>
          </cell>
          <cell r="I12">
            <v>2.8</v>
          </cell>
          <cell r="J12">
            <v>0</v>
          </cell>
          <cell r="K12">
            <v>50.998499999999993</v>
          </cell>
        </row>
        <row r="13">
          <cell r="A13" t="str">
            <v>Customer Billing</v>
          </cell>
          <cell r="B13">
            <v>5.9375</v>
          </cell>
          <cell r="C13">
            <v>7.42</v>
          </cell>
          <cell r="D13">
            <v>0.98</v>
          </cell>
          <cell r="E13">
            <v>0.5</v>
          </cell>
          <cell r="F13">
            <v>51.389999999999873</v>
          </cell>
          <cell r="G13">
            <v>27.02</v>
          </cell>
          <cell r="H13">
            <v>1.59</v>
          </cell>
          <cell r="I13">
            <v>2.76</v>
          </cell>
          <cell r="J13">
            <v>0</v>
          </cell>
          <cell r="K13">
            <v>97.597499999999883</v>
          </cell>
        </row>
        <row r="14">
          <cell r="A14" t="str">
            <v>Revenue Cycle</v>
          </cell>
        </row>
        <row r="15">
          <cell r="A15" t="str">
            <v>Fixed Assets</v>
          </cell>
          <cell r="B15">
            <v>0</v>
          </cell>
          <cell r="C15">
            <v>0.3</v>
          </cell>
          <cell r="D15">
            <v>0</v>
          </cell>
          <cell r="E15">
            <v>0</v>
          </cell>
          <cell r="F15">
            <v>0.3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1.6</v>
          </cell>
        </row>
        <row r="16">
          <cell r="A16" t="str">
            <v>General Accounting / Consolidations</v>
          </cell>
          <cell r="B16">
            <v>0.3</v>
          </cell>
          <cell r="C16">
            <v>1.8</v>
          </cell>
          <cell r="D16">
            <v>2.56</v>
          </cell>
          <cell r="E16">
            <v>3</v>
          </cell>
          <cell r="F16">
            <v>4.4000000000000004</v>
          </cell>
          <cell r="G16">
            <v>11.88</v>
          </cell>
          <cell r="H16">
            <v>0.4</v>
          </cell>
          <cell r="I16">
            <v>1.68</v>
          </cell>
          <cell r="J16">
            <v>0</v>
          </cell>
          <cell r="K16">
            <v>26.02</v>
          </cell>
        </row>
        <row r="17">
          <cell r="A17" t="str">
            <v>Project Accounting</v>
          </cell>
          <cell r="B17">
            <v>0.3</v>
          </cell>
          <cell r="C17">
            <v>1.64</v>
          </cell>
          <cell r="D17">
            <v>0</v>
          </cell>
          <cell r="E17">
            <v>0.15</v>
          </cell>
          <cell r="F17">
            <v>0.6</v>
          </cell>
          <cell r="G17">
            <v>0</v>
          </cell>
          <cell r="H17">
            <v>0</v>
          </cell>
          <cell r="I17">
            <v>3.2</v>
          </cell>
          <cell r="J17">
            <v>0</v>
          </cell>
          <cell r="K17">
            <v>5.8900000000000006</v>
          </cell>
        </row>
        <row r="18">
          <cell r="A18" t="str">
            <v>Cost Accounting</v>
          </cell>
          <cell r="B18">
            <v>0.3</v>
          </cell>
          <cell r="C18">
            <v>0.8</v>
          </cell>
          <cell r="D18">
            <v>0</v>
          </cell>
          <cell r="E18">
            <v>0</v>
          </cell>
          <cell r="F18">
            <v>2.1</v>
          </cell>
          <cell r="G18">
            <v>0.6</v>
          </cell>
          <cell r="H18">
            <v>0.3</v>
          </cell>
          <cell r="I18">
            <v>0.6</v>
          </cell>
          <cell r="J18">
            <v>0</v>
          </cell>
          <cell r="K18">
            <v>4.7</v>
          </cell>
        </row>
        <row r="19">
          <cell r="A19" t="str">
            <v>External Reporting</v>
          </cell>
          <cell r="B19">
            <v>0</v>
          </cell>
          <cell r="C19">
            <v>1.1000000000000001</v>
          </cell>
          <cell r="D19">
            <v>0</v>
          </cell>
          <cell r="E19">
            <v>0.3</v>
          </cell>
          <cell r="F19">
            <v>0.3</v>
          </cell>
          <cell r="G19">
            <v>0.3</v>
          </cell>
          <cell r="H19">
            <v>0.3</v>
          </cell>
          <cell r="I19">
            <v>0</v>
          </cell>
          <cell r="J19">
            <v>0</v>
          </cell>
          <cell r="K19">
            <v>2.2999999999999998</v>
          </cell>
        </row>
        <row r="20">
          <cell r="A20" t="str">
            <v>General Accounting and External Reporting</v>
          </cell>
        </row>
        <row r="21">
          <cell r="A21" t="str">
            <v>Finance - Tax Management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0.3</v>
          </cell>
          <cell r="G21">
            <v>0.6</v>
          </cell>
          <cell r="H21">
            <v>0</v>
          </cell>
          <cell r="I21">
            <v>0</v>
          </cell>
          <cell r="J21">
            <v>3</v>
          </cell>
          <cell r="K21">
            <v>3.9</v>
          </cell>
        </row>
        <row r="22">
          <cell r="A22" t="str">
            <v>Finance - Treasury Management</v>
          </cell>
          <cell r="B22">
            <v>0</v>
          </cell>
          <cell r="C22">
            <v>0.3</v>
          </cell>
          <cell r="D22">
            <v>0</v>
          </cell>
          <cell r="E22">
            <v>0.3</v>
          </cell>
          <cell r="F22">
            <v>0</v>
          </cell>
          <cell r="G22">
            <v>6</v>
          </cell>
          <cell r="H22">
            <v>0</v>
          </cell>
          <cell r="I22">
            <v>0</v>
          </cell>
          <cell r="J22">
            <v>0</v>
          </cell>
          <cell r="K22">
            <v>6.6</v>
          </cell>
        </row>
        <row r="23">
          <cell r="A23" t="str">
            <v>Finance - Compliance Management</v>
          </cell>
          <cell r="B23">
            <v>0</v>
          </cell>
          <cell r="C23">
            <v>0</v>
          </cell>
          <cell r="D23">
            <v>0</v>
          </cell>
          <cell r="E23">
            <v>0.4</v>
          </cell>
          <cell r="F23">
            <v>0.6</v>
          </cell>
          <cell r="G23">
            <v>0.4</v>
          </cell>
          <cell r="H23">
            <v>0</v>
          </cell>
          <cell r="I23">
            <v>0</v>
          </cell>
          <cell r="J23">
            <v>1</v>
          </cell>
          <cell r="K23">
            <v>2.4</v>
          </cell>
        </row>
        <row r="24">
          <cell r="A24" t="str">
            <v>Finance - Planning and Performance Management</v>
          </cell>
          <cell r="B24">
            <v>0</v>
          </cell>
          <cell r="C24">
            <v>2.9</v>
          </cell>
          <cell r="D24">
            <v>0</v>
          </cell>
          <cell r="E24">
            <v>0.4</v>
          </cell>
          <cell r="F24">
            <v>8.1999999999999993</v>
          </cell>
          <cell r="G24">
            <v>24.13</v>
          </cell>
          <cell r="H24">
            <v>0</v>
          </cell>
          <cell r="I24">
            <v>0</v>
          </cell>
          <cell r="J24">
            <v>0.3</v>
          </cell>
          <cell r="K24">
            <v>35.929999999999993</v>
          </cell>
        </row>
        <row r="25">
          <cell r="A25" t="str">
            <v>Finance - Business Analysis</v>
          </cell>
          <cell r="B25">
            <v>0</v>
          </cell>
          <cell r="C25">
            <v>1.5</v>
          </cell>
          <cell r="D25">
            <v>0</v>
          </cell>
          <cell r="E25">
            <v>0.8</v>
          </cell>
          <cell r="F25">
            <v>1</v>
          </cell>
          <cell r="G25">
            <v>0.9</v>
          </cell>
          <cell r="H25">
            <v>0</v>
          </cell>
          <cell r="I25">
            <v>0.3</v>
          </cell>
          <cell r="J25">
            <v>2</v>
          </cell>
          <cell r="K25">
            <v>6.5</v>
          </cell>
        </row>
        <row r="26">
          <cell r="A26" t="str">
            <v>Finance - Management and Administration- Performance Improvement</v>
          </cell>
          <cell r="B26">
            <v>0.3</v>
          </cell>
          <cell r="C26">
            <v>0.3</v>
          </cell>
          <cell r="D26">
            <v>0</v>
          </cell>
          <cell r="E26">
            <v>0.8</v>
          </cell>
          <cell r="F26">
            <v>1</v>
          </cell>
          <cell r="G26">
            <v>0.3</v>
          </cell>
          <cell r="H26">
            <v>0</v>
          </cell>
          <cell r="I26">
            <v>0.3</v>
          </cell>
          <cell r="J26">
            <v>0</v>
          </cell>
          <cell r="K26">
            <v>2.9999999999999996</v>
          </cell>
        </row>
        <row r="27">
          <cell r="A27" t="str">
            <v>Finance - Management and Administration General</v>
          </cell>
          <cell r="B27">
            <v>1.4</v>
          </cell>
          <cell r="C27">
            <v>1.5</v>
          </cell>
          <cell r="D27">
            <v>3</v>
          </cell>
          <cell r="E27">
            <v>0.2</v>
          </cell>
          <cell r="F27">
            <v>0.3</v>
          </cell>
          <cell r="G27">
            <v>0.7</v>
          </cell>
          <cell r="H27">
            <v>2.8</v>
          </cell>
          <cell r="I27">
            <v>0.3</v>
          </cell>
          <cell r="J27">
            <v>3.7</v>
          </cell>
          <cell r="K27">
            <v>13.900000000000002</v>
          </cell>
        </row>
        <row r="28">
          <cell r="A28" t="str">
            <v>HR - Total Rewards Administration</v>
          </cell>
          <cell r="B28">
            <v>0</v>
          </cell>
          <cell r="C28">
            <v>0.8</v>
          </cell>
          <cell r="D28">
            <v>0</v>
          </cell>
          <cell r="E28">
            <v>0.5</v>
          </cell>
          <cell r="F28">
            <v>4.5999999999999996</v>
          </cell>
          <cell r="G28">
            <v>1</v>
          </cell>
          <cell r="H28">
            <v>0</v>
          </cell>
          <cell r="I28">
            <v>0</v>
          </cell>
          <cell r="J28">
            <v>0</v>
          </cell>
          <cell r="K28">
            <v>6.8999999999999995</v>
          </cell>
        </row>
        <row r="29">
          <cell r="A29" t="str">
            <v>HR - Payroll Services - Time Collections</v>
          </cell>
          <cell r="B29">
            <v>0</v>
          </cell>
          <cell r="C29">
            <v>1.085</v>
          </cell>
          <cell r="D29">
            <v>0</v>
          </cell>
          <cell r="E29">
            <v>0</v>
          </cell>
          <cell r="F29">
            <v>0.5</v>
          </cell>
          <cell r="G29">
            <v>11.065</v>
          </cell>
          <cell r="H29">
            <v>0.21</v>
          </cell>
          <cell r="I29">
            <v>0.8</v>
          </cell>
          <cell r="J29">
            <v>0</v>
          </cell>
          <cell r="K29">
            <v>13.66</v>
          </cell>
        </row>
        <row r="30">
          <cell r="A30" t="str">
            <v>HR-Payroll Services - Payroll</v>
          </cell>
          <cell r="B30">
            <v>0</v>
          </cell>
          <cell r="C30">
            <v>1.7649999999999999</v>
          </cell>
          <cell r="D30">
            <v>1.33</v>
          </cell>
          <cell r="E30">
            <v>0.5</v>
          </cell>
          <cell r="F30">
            <v>6.3</v>
          </cell>
          <cell r="G30">
            <v>15.79</v>
          </cell>
          <cell r="H30">
            <v>0.87368421052631584</v>
          </cell>
          <cell r="I30">
            <v>0.8</v>
          </cell>
          <cell r="J30">
            <v>0</v>
          </cell>
          <cell r="K30">
            <v>27.358684210526317</v>
          </cell>
        </row>
        <row r="31">
          <cell r="A31" t="str">
            <v>HR - Data Management, Reporting &amp; Compliance</v>
          </cell>
          <cell r="B31">
            <v>0</v>
          </cell>
          <cell r="C31">
            <v>1.5</v>
          </cell>
          <cell r="D31">
            <v>2.2400000000000002</v>
          </cell>
          <cell r="E31">
            <v>0</v>
          </cell>
          <cell r="F31">
            <v>5.0999999999999996</v>
          </cell>
          <cell r="G31">
            <v>2.9</v>
          </cell>
          <cell r="H31">
            <v>0</v>
          </cell>
          <cell r="I31">
            <v>0.4</v>
          </cell>
          <cell r="J31">
            <v>0</v>
          </cell>
          <cell r="K31">
            <v>12.14</v>
          </cell>
        </row>
        <row r="32">
          <cell r="A32" t="str">
            <v>HR - Staffing Services</v>
          </cell>
          <cell r="B32">
            <v>0</v>
          </cell>
          <cell r="C32">
            <v>0.8</v>
          </cell>
          <cell r="D32">
            <v>0</v>
          </cell>
          <cell r="E32">
            <v>0</v>
          </cell>
          <cell r="F32">
            <v>1.1000000000000001</v>
          </cell>
          <cell r="G32">
            <v>2.2999999999999998</v>
          </cell>
          <cell r="H32">
            <v>0</v>
          </cell>
          <cell r="I32">
            <v>0</v>
          </cell>
          <cell r="J32">
            <v>0</v>
          </cell>
          <cell r="K32">
            <v>4.2</v>
          </cell>
        </row>
        <row r="33">
          <cell r="A33" t="str">
            <v>HR-Workforce Development Services</v>
          </cell>
          <cell r="B33">
            <v>0.3</v>
          </cell>
          <cell r="C33">
            <v>1.9</v>
          </cell>
          <cell r="D33">
            <v>0.3</v>
          </cell>
          <cell r="E33">
            <v>0</v>
          </cell>
          <cell r="F33">
            <v>2.1</v>
          </cell>
          <cell r="G33">
            <v>3.3</v>
          </cell>
          <cell r="H33">
            <v>0</v>
          </cell>
          <cell r="I33">
            <v>0</v>
          </cell>
          <cell r="J33">
            <v>0</v>
          </cell>
          <cell r="K33">
            <v>7.8999999999999995</v>
          </cell>
        </row>
        <row r="34">
          <cell r="A34" t="str">
            <v>HR - Organizational Effectiveness Services</v>
          </cell>
          <cell r="B34">
            <v>0.3</v>
          </cell>
          <cell r="C34">
            <v>0.3</v>
          </cell>
          <cell r="D34">
            <v>0</v>
          </cell>
          <cell r="E34">
            <v>0</v>
          </cell>
          <cell r="F34">
            <v>1.6</v>
          </cell>
          <cell r="G34">
            <v>12.6</v>
          </cell>
          <cell r="H34">
            <v>0</v>
          </cell>
          <cell r="I34">
            <v>0</v>
          </cell>
          <cell r="J34">
            <v>0</v>
          </cell>
          <cell r="K34">
            <v>14.8</v>
          </cell>
        </row>
        <row r="35">
          <cell r="A35" t="str">
            <v>HR - Labor Relations</v>
          </cell>
          <cell r="B35">
            <v>0</v>
          </cell>
          <cell r="C35">
            <v>1</v>
          </cell>
          <cell r="D35">
            <v>0</v>
          </cell>
          <cell r="E35">
            <v>0</v>
          </cell>
          <cell r="F35">
            <v>0.6</v>
          </cell>
          <cell r="G35">
            <v>0.7</v>
          </cell>
          <cell r="H35">
            <v>0.3</v>
          </cell>
          <cell r="I35">
            <v>0.3</v>
          </cell>
          <cell r="J35">
            <v>0</v>
          </cell>
          <cell r="K35">
            <v>2.8999999999999995</v>
          </cell>
        </row>
        <row r="36">
          <cell r="A36" t="str">
            <v>HR - Total Rewards Planning</v>
          </cell>
          <cell r="B36">
            <v>0</v>
          </cell>
          <cell r="C36">
            <v>0.3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0.3</v>
          </cell>
        </row>
        <row r="37">
          <cell r="A37" t="str">
            <v>HR - Strategic Workforce Planning</v>
          </cell>
          <cell r="B37">
            <v>0</v>
          </cell>
          <cell r="C37">
            <v>0.4</v>
          </cell>
          <cell r="D37">
            <v>0</v>
          </cell>
          <cell r="E37">
            <v>0</v>
          </cell>
          <cell r="F37">
            <v>0.3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0.7</v>
          </cell>
        </row>
        <row r="38">
          <cell r="A38" t="str">
            <v>HR - Management &amp; Administration</v>
          </cell>
          <cell r="B38">
            <v>0.4</v>
          </cell>
          <cell r="C38">
            <v>2.4</v>
          </cell>
          <cell r="D38">
            <v>0.33</v>
          </cell>
          <cell r="E38">
            <v>1</v>
          </cell>
          <cell r="F38">
            <v>0.7</v>
          </cell>
          <cell r="G38">
            <v>0.3</v>
          </cell>
          <cell r="H38">
            <v>0.9</v>
          </cell>
          <cell r="I38">
            <v>0.3</v>
          </cell>
          <cell r="J38">
            <v>0</v>
          </cell>
          <cell r="K38">
            <v>6.33</v>
          </cell>
        </row>
        <row r="39">
          <cell r="A39" t="str">
            <v>Procurement - Purchase Order - Processing - Direct</v>
          </cell>
          <cell r="B39">
            <v>1</v>
          </cell>
          <cell r="C39">
            <v>2.2000000000000002</v>
          </cell>
          <cell r="D39">
            <v>0.9</v>
          </cell>
          <cell r="E39">
            <v>1.1000000000000001</v>
          </cell>
          <cell r="F39">
            <v>4.9000000000000004</v>
          </cell>
          <cell r="G39">
            <v>21.18</v>
          </cell>
          <cell r="H39">
            <v>0.55000000000000004</v>
          </cell>
          <cell r="I39">
            <v>0</v>
          </cell>
          <cell r="J39">
            <v>1</v>
          </cell>
          <cell r="K39">
            <v>32.83</v>
          </cell>
        </row>
        <row r="40">
          <cell r="A40" t="str">
            <v>Procurement - Purchase Order - Processing - Indirect</v>
          </cell>
          <cell r="B40">
            <v>0</v>
          </cell>
          <cell r="C40">
            <v>0.5</v>
          </cell>
          <cell r="D40">
            <v>0</v>
          </cell>
          <cell r="E40">
            <v>0</v>
          </cell>
          <cell r="F40">
            <v>5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5.5</v>
          </cell>
        </row>
        <row r="41">
          <cell r="A41" t="str">
            <v>Procurement - Scheduling - Direct</v>
          </cell>
          <cell r="B41">
            <v>0</v>
          </cell>
          <cell r="C41">
            <v>1.7</v>
          </cell>
          <cell r="D41">
            <v>0.3</v>
          </cell>
          <cell r="E41">
            <v>0</v>
          </cell>
          <cell r="F41">
            <v>0.7</v>
          </cell>
          <cell r="G41">
            <v>0</v>
          </cell>
          <cell r="H41">
            <v>0.4</v>
          </cell>
          <cell r="I41">
            <v>0</v>
          </cell>
          <cell r="J41">
            <v>0</v>
          </cell>
          <cell r="K41">
            <v>3.1</v>
          </cell>
        </row>
        <row r="42">
          <cell r="A42" t="str">
            <v>Procurement - Scheduling - Indirect</v>
          </cell>
          <cell r="B42">
            <v>0</v>
          </cell>
          <cell r="C42">
            <v>0.8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0.8</v>
          </cell>
        </row>
        <row r="43">
          <cell r="A43" t="str">
            <v>Procurement - Supply Data Management Direct</v>
          </cell>
          <cell r="B43">
            <v>0</v>
          </cell>
          <cell r="C43">
            <v>3.2</v>
          </cell>
          <cell r="D43">
            <v>0.6</v>
          </cell>
          <cell r="E43">
            <v>0.5</v>
          </cell>
          <cell r="F43">
            <v>0</v>
          </cell>
          <cell r="G43">
            <v>4</v>
          </cell>
          <cell r="H43">
            <v>0</v>
          </cell>
          <cell r="I43">
            <v>0.3</v>
          </cell>
          <cell r="J43">
            <v>0</v>
          </cell>
          <cell r="K43">
            <v>8.6000000000000014</v>
          </cell>
        </row>
        <row r="44">
          <cell r="A44" t="str">
            <v>Procurement - Supply Data Management Indirect</v>
          </cell>
          <cell r="B44">
            <v>0</v>
          </cell>
          <cell r="C44">
            <v>0.8</v>
          </cell>
          <cell r="D44">
            <v>0</v>
          </cell>
          <cell r="E44">
            <v>0</v>
          </cell>
          <cell r="F44">
            <v>0.3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1.1000000000000001</v>
          </cell>
        </row>
        <row r="45">
          <cell r="A45" t="str">
            <v>Procurement Receipt - Processing Direct</v>
          </cell>
          <cell r="B45">
            <v>1.9</v>
          </cell>
          <cell r="C45">
            <v>8.5</v>
          </cell>
          <cell r="D45">
            <v>0</v>
          </cell>
          <cell r="E45">
            <v>1.4</v>
          </cell>
          <cell r="F45">
            <v>23.4</v>
          </cell>
          <cell r="G45">
            <v>3.4649999999999999</v>
          </cell>
          <cell r="H45">
            <v>0.25</v>
          </cell>
          <cell r="I45">
            <v>1</v>
          </cell>
          <cell r="J45">
            <v>0</v>
          </cell>
          <cell r="K45">
            <v>39.915000000000006</v>
          </cell>
        </row>
        <row r="46">
          <cell r="A46" t="str">
            <v>Procurement Receipt - Processing Indirect</v>
          </cell>
          <cell r="B46">
            <v>0</v>
          </cell>
          <cell r="C46">
            <v>1.2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1.2</v>
          </cell>
        </row>
        <row r="47">
          <cell r="A47" t="str">
            <v>Procurement Compliance Management Direct</v>
          </cell>
          <cell r="B47">
            <v>0</v>
          </cell>
          <cell r="C47">
            <v>0.4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0.3</v>
          </cell>
          <cell r="I47">
            <v>0</v>
          </cell>
          <cell r="J47">
            <v>0</v>
          </cell>
          <cell r="K47">
            <v>0.7</v>
          </cell>
        </row>
        <row r="48">
          <cell r="A48" t="str">
            <v>Procurement Compliance Management Indirect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</row>
        <row r="49">
          <cell r="A49" t="str">
            <v>Procurement Sourcing Execution - Direct</v>
          </cell>
          <cell r="B49">
            <v>0.3</v>
          </cell>
          <cell r="C49">
            <v>0.3</v>
          </cell>
          <cell r="D49">
            <v>0</v>
          </cell>
          <cell r="E49">
            <v>0.4</v>
          </cell>
          <cell r="F49">
            <v>2.2999999999999998</v>
          </cell>
          <cell r="G49">
            <v>5.6</v>
          </cell>
          <cell r="H49">
            <v>0</v>
          </cell>
          <cell r="I49">
            <v>0.4</v>
          </cell>
          <cell r="J49">
            <v>0.5</v>
          </cell>
          <cell r="K49">
            <v>9.7999999999999989</v>
          </cell>
        </row>
        <row r="50">
          <cell r="A50" t="str">
            <v>Procurement Sourcing Execution Indirect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</row>
        <row r="51">
          <cell r="A51" t="str">
            <v>Procurement Sourcing Strategy and Analysis Direct</v>
          </cell>
          <cell r="B51">
            <v>0</v>
          </cell>
          <cell r="C51">
            <v>0.3</v>
          </cell>
          <cell r="D51">
            <v>0</v>
          </cell>
          <cell r="E51">
            <v>0.3</v>
          </cell>
          <cell r="F51">
            <v>0</v>
          </cell>
          <cell r="G51">
            <v>1.5</v>
          </cell>
          <cell r="H51">
            <v>0</v>
          </cell>
          <cell r="I51">
            <v>0.3</v>
          </cell>
          <cell r="J51">
            <v>0.5</v>
          </cell>
          <cell r="K51">
            <v>2.9</v>
          </cell>
        </row>
        <row r="52">
          <cell r="A52" t="str">
            <v>Procurement Sourcing Strategy and Analysis Indirect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</row>
        <row r="53">
          <cell r="A53" t="str">
            <v>Procurement Supplier Management and Development Direct</v>
          </cell>
          <cell r="B53">
            <v>0.3</v>
          </cell>
          <cell r="C53">
            <v>0.4</v>
          </cell>
          <cell r="D53">
            <v>0.5</v>
          </cell>
          <cell r="E53">
            <v>0.3</v>
          </cell>
          <cell r="F53">
            <v>0</v>
          </cell>
          <cell r="G53">
            <v>1.5</v>
          </cell>
          <cell r="H53">
            <v>0.3</v>
          </cell>
          <cell r="I53">
            <v>0</v>
          </cell>
          <cell r="J53">
            <v>1</v>
          </cell>
          <cell r="K53">
            <v>4.3</v>
          </cell>
        </row>
        <row r="54">
          <cell r="A54" t="str">
            <v>Procurement Supplier Management and Development Indirect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</row>
        <row r="55">
          <cell r="A55" t="str">
            <v>Procurement Product Development Support Direct</v>
          </cell>
          <cell r="B55">
            <v>0</v>
          </cell>
          <cell r="C55">
            <v>1.2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1.2</v>
          </cell>
        </row>
        <row r="56">
          <cell r="A56" t="str">
            <v>Procurement Product Development Support Indirect</v>
          </cell>
          <cell r="B56">
            <v>0</v>
          </cell>
          <cell r="C56">
            <v>1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</v>
          </cell>
        </row>
        <row r="57">
          <cell r="A57" t="str">
            <v>Procurement Function Management and Administration Direct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0.6</v>
          </cell>
          <cell r="G57">
            <v>0.7</v>
          </cell>
          <cell r="H57">
            <v>0</v>
          </cell>
          <cell r="I57">
            <v>0</v>
          </cell>
          <cell r="J57">
            <v>0</v>
          </cell>
          <cell r="K57">
            <v>1.2999999999999998</v>
          </cell>
        </row>
        <row r="58">
          <cell r="A58" t="str">
            <v>Procurement Function Management and Administration Indirect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</row>
        <row r="59">
          <cell r="A59" t="str">
            <v>Sales-CC</v>
          </cell>
          <cell r="B59">
            <v>0</v>
          </cell>
          <cell r="C59">
            <v>0.65</v>
          </cell>
          <cell r="D59">
            <v>0.3</v>
          </cell>
          <cell r="E59">
            <v>0</v>
          </cell>
          <cell r="F59">
            <v>0</v>
          </cell>
          <cell r="G59">
            <v>22.03</v>
          </cell>
          <cell r="H59">
            <v>3.01</v>
          </cell>
          <cell r="I59">
            <v>0</v>
          </cell>
          <cell r="J59">
            <v>0</v>
          </cell>
          <cell r="K59">
            <v>25.990000000000002</v>
          </cell>
        </row>
        <row r="60">
          <cell r="A60" t="str">
            <v>Sales-CR</v>
          </cell>
          <cell r="B60">
            <v>0</v>
          </cell>
          <cell r="C60">
            <v>0</v>
          </cell>
          <cell r="D60">
            <v>0.7</v>
          </cell>
          <cell r="E60">
            <v>0</v>
          </cell>
          <cell r="F60">
            <v>0</v>
          </cell>
          <cell r="G60">
            <v>0.5</v>
          </cell>
          <cell r="H60">
            <v>0.4</v>
          </cell>
          <cell r="I60">
            <v>2.58</v>
          </cell>
          <cell r="J60">
            <v>0</v>
          </cell>
          <cell r="K60">
            <v>4.18</v>
          </cell>
        </row>
        <row r="61">
          <cell r="A61" t="str">
            <v>Sales - Order Entry</v>
          </cell>
          <cell r="B61">
            <v>0.6</v>
          </cell>
          <cell r="C61">
            <v>9.3800000000000008</v>
          </cell>
          <cell r="D61">
            <v>3.29</v>
          </cell>
          <cell r="E61">
            <v>0</v>
          </cell>
          <cell r="F61">
            <v>51.389999999999873</v>
          </cell>
          <cell r="G61">
            <v>10.53</v>
          </cell>
          <cell r="H61">
            <v>3.5</v>
          </cell>
          <cell r="I61">
            <v>2.8</v>
          </cell>
          <cell r="J61">
            <v>0</v>
          </cell>
          <cell r="K61">
            <v>81.489999999999867</v>
          </cell>
        </row>
        <row r="62">
          <cell r="A62" t="str">
            <v>Sales- Customer service</v>
          </cell>
          <cell r="B62">
            <v>1.4</v>
          </cell>
          <cell r="C62">
            <v>30.148600000000009</v>
          </cell>
          <cell r="D62">
            <v>0</v>
          </cell>
          <cell r="E62">
            <v>0</v>
          </cell>
          <cell r="F62">
            <v>81.52</v>
          </cell>
          <cell r="G62">
            <v>31.26</v>
          </cell>
          <cell r="H62">
            <v>2.34</v>
          </cell>
          <cell r="I62">
            <v>5.17</v>
          </cell>
          <cell r="J62">
            <v>0</v>
          </cell>
          <cell r="K62">
            <v>151.83859999999999</v>
          </cell>
        </row>
        <row r="63">
          <cell r="A63" t="str">
            <v>Sales Performance Management and Administration</v>
          </cell>
          <cell r="B63">
            <v>0.4</v>
          </cell>
          <cell r="C63">
            <v>7</v>
          </cell>
          <cell r="D63">
            <v>1.5</v>
          </cell>
          <cell r="E63">
            <v>0.7</v>
          </cell>
          <cell r="F63">
            <v>1.5</v>
          </cell>
          <cell r="G63">
            <v>4</v>
          </cell>
          <cell r="H63">
            <v>3.8236842105263156</v>
          </cell>
          <cell r="I63">
            <v>0</v>
          </cell>
          <cell r="J63">
            <v>0</v>
          </cell>
          <cell r="K63">
            <v>18.923684210526314</v>
          </cell>
        </row>
        <row r="64">
          <cell r="A64" t="str">
            <v>Marketing Demand Stimulation / Lead Generation</v>
          </cell>
          <cell r="B64">
            <v>0</v>
          </cell>
          <cell r="C64">
            <v>2.1</v>
          </cell>
          <cell r="D64">
            <v>0</v>
          </cell>
          <cell r="E64">
            <v>0</v>
          </cell>
          <cell r="F64">
            <v>1.8</v>
          </cell>
          <cell r="G64">
            <v>1.5</v>
          </cell>
          <cell r="H64">
            <v>0</v>
          </cell>
          <cell r="I64">
            <v>0</v>
          </cell>
          <cell r="J64">
            <v>0</v>
          </cell>
          <cell r="K64">
            <v>5.4</v>
          </cell>
        </row>
        <row r="65">
          <cell r="A65" t="str">
            <v>Marketing - Marketing Communications</v>
          </cell>
          <cell r="B65">
            <v>0</v>
          </cell>
          <cell r="C65">
            <v>0.3</v>
          </cell>
          <cell r="D65">
            <v>0</v>
          </cell>
          <cell r="E65">
            <v>0</v>
          </cell>
          <cell r="F65">
            <v>1.3</v>
          </cell>
          <cell r="G65">
            <v>1.8</v>
          </cell>
          <cell r="H65">
            <v>0.3</v>
          </cell>
          <cell r="I65">
            <v>0</v>
          </cell>
          <cell r="J65">
            <v>0</v>
          </cell>
          <cell r="K65">
            <v>3.7</v>
          </cell>
        </row>
        <row r="66">
          <cell r="A66" t="str">
            <v>Marketing Marketing Operations</v>
          </cell>
          <cell r="B66">
            <v>0.5</v>
          </cell>
          <cell r="C66">
            <v>0.4</v>
          </cell>
          <cell r="D66">
            <v>0</v>
          </cell>
          <cell r="E66">
            <v>0</v>
          </cell>
          <cell r="F66">
            <v>1.9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2.8</v>
          </cell>
        </row>
        <row r="67">
          <cell r="A67" t="str">
            <v>Marketing Marketing Strategy and Planning</v>
          </cell>
          <cell r="B67">
            <v>0</v>
          </cell>
          <cell r="C67">
            <v>1.3</v>
          </cell>
          <cell r="D67">
            <v>0.3</v>
          </cell>
          <cell r="E67">
            <v>0</v>
          </cell>
          <cell r="F67">
            <v>0</v>
          </cell>
          <cell r="G67">
            <v>0.3</v>
          </cell>
          <cell r="H67">
            <v>0</v>
          </cell>
          <cell r="I67">
            <v>0</v>
          </cell>
          <cell r="J67">
            <v>0</v>
          </cell>
          <cell r="K67">
            <v>1.9000000000000001</v>
          </cell>
        </row>
        <row r="68">
          <cell r="A68" t="str">
            <v>Marketing Management Administration</v>
          </cell>
          <cell r="B68">
            <v>0.5</v>
          </cell>
          <cell r="C68">
            <v>0</v>
          </cell>
          <cell r="D68">
            <v>0</v>
          </cell>
          <cell r="E68">
            <v>0.3</v>
          </cell>
          <cell r="F68">
            <v>1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1.8</v>
          </cell>
        </row>
        <row r="69">
          <cell r="A69" t="str">
            <v>Corporate Services - Administrative Services</v>
          </cell>
          <cell r="B69">
            <v>0.8</v>
          </cell>
          <cell r="C69">
            <v>8.32</v>
          </cell>
          <cell r="D69">
            <v>5.979000000000001</v>
          </cell>
          <cell r="E69">
            <v>26.85</v>
          </cell>
          <cell r="F69">
            <v>7.9</v>
          </cell>
          <cell r="G69">
            <v>1</v>
          </cell>
          <cell r="H69">
            <v>1</v>
          </cell>
          <cell r="I69">
            <v>6.2</v>
          </cell>
          <cell r="J69">
            <v>0</v>
          </cell>
          <cell r="K69">
            <v>58.049000000000007</v>
          </cell>
        </row>
        <row r="70">
          <cell r="A70" t="str">
            <v>Corporate Services - Corporate Communications</v>
          </cell>
          <cell r="B70">
            <v>1</v>
          </cell>
          <cell r="C70">
            <v>0.875</v>
          </cell>
          <cell r="D70">
            <v>0</v>
          </cell>
          <cell r="E70">
            <v>0</v>
          </cell>
          <cell r="F70">
            <v>0</v>
          </cell>
          <cell r="G70">
            <v>1</v>
          </cell>
          <cell r="H70">
            <v>0</v>
          </cell>
          <cell r="I70">
            <v>0</v>
          </cell>
          <cell r="J70">
            <v>0</v>
          </cell>
          <cell r="K70">
            <v>2.875</v>
          </cell>
        </row>
        <row r="71">
          <cell r="A71" t="str">
            <v>Corporate Services - Environmental Affairs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Corporate Services - Facilities Management</v>
          </cell>
          <cell r="B72">
            <v>0.8</v>
          </cell>
          <cell r="C72">
            <v>2.8</v>
          </cell>
          <cell r="D72">
            <v>2.16</v>
          </cell>
          <cell r="E72">
            <v>1.3</v>
          </cell>
          <cell r="F72">
            <v>4.0999999999999996</v>
          </cell>
          <cell r="G72">
            <v>2.2999999999999998</v>
          </cell>
          <cell r="H72">
            <v>0</v>
          </cell>
          <cell r="I72">
            <v>0</v>
          </cell>
          <cell r="J72">
            <v>0.6</v>
          </cell>
          <cell r="K72">
            <v>14.06</v>
          </cell>
        </row>
        <row r="73">
          <cell r="A73" t="str">
            <v>Corporate Services -Government Affairs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0.3</v>
          </cell>
          <cell r="H73">
            <v>0</v>
          </cell>
          <cell r="I73">
            <v>0</v>
          </cell>
          <cell r="J73">
            <v>0</v>
          </cell>
          <cell r="K73">
            <v>0.3</v>
          </cell>
        </row>
        <row r="74">
          <cell r="A74" t="str">
            <v>Corporate Services - Legal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0.7</v>
          </cell>
          <cell r="H74">
            <v>0</v>
          </cell>
          <cell r="I74">
            <v>0</v>
          </cell>
          <cell r="J74">
            <v>4.8</v>
          </cell>
          <cell r="K74">
            <v>5.5</v>
          </cell>
        </row>
        <row r="75">
          <cell r="A75" t="str">
            <v>Corporate Services - New Product Development</v>
          </cell>
          <cell r="B75">
            <v>0</v>
          </cell>
          <cell r="C75">
            <v>0</v>
          </cell>
          <cell r="D75">
            <v>1.2</v>
          </cell>
          <cell r="E75">
            <v>0</v>
          </cell>
          <cell r="F75">
            <v>4</v>
          </cell>
          <cell r="G75">
            <v>32.9</v>
          </cell>
          <cell r="H75">
            <v>0</v>
          </cell>
          <cell r="I75">
            <v>0</v>
          </cell>
          <cell r="J75">
            <v>0</v>
          </cell>
          <cell r="K75">
            <v>38.1</v>
          </cell>
        </row>
        <row r="76">
          <cell r="A76" t="str">
            <v>Corporate Services - Risk Management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0.6</v>
          </cell>
          <cell r="K76">
            <v>0.6</v>
          </cell>
        </row>
        <row r="77">
          <cell r="A77" t="str">
            <v>Corporate Services - Security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 xml:space="preserve">Corporate Services - Travel </v>
          </cell>
          <cell r="B78">
            <v>0</v>
          </cell>
          <cell r="C78">
            <v>0</v>
          </cell>
          <cell r="D78">
            <v>0</v>
          </cell>
          <cell r="E78">
            <v>0.3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0.3</v>
          </cell>
        </row>
        <row r="79">
          <cell r="A79" t="str">
            <v>Corporate Services Other Operation Management</v>
          </cell>
          <cell r="B79">
            <v>8.6</v>
          </cell>
          <cell r="C79">
            <v>27.1</v>
          </cell>
          <cell r="D79">
            <v>15.58</v>
          </cell>
          <cell r="E79">
            <v>19</v>
          </cell>
          <cell r="F79">
            <v>37</v>
          </cell>
          <cell r="G79">
            <v>61.14</v>
          </cell>
          <cell r="H79">
            <v>2.7</v>
          </cell>
          <cell r="I79">
            <v>3.5</v>
          </cell>
          <cell r="J79">
            <v>2</v>
          </cell>
          <cell r="K79">
            <v>176.62</v>
          </cell>
        </row>
        <row r="80">
          <cell r="A80" t="str">
            <v>Non Benchmarked Other</v>
          </cell>
          <cell r="B80">
            <v>0.3</v>
          </cell>
          <cell r="C80">
            <v>12.56</v>
          </cell>
          <cell r="D80">
            <v>0.76</v>
          </cell>
          <cell r="E80">
            <v>0</v>
          </cell>
          <cell r="F80">
            <v>0.4</v>
          </cell>
          <cell r="G80">
            <v>27.66</v>
          </cell>
          <cell r="H80">
            <v>0.8</v>
          </cell>
          <cell r="I80">
            <v>3.6</v>
          </cell>
          <cell r="J80">
            <v>0</v>
          </cell>
          <cell r="K80">
            <v>46.08</v>
          </cell>
        </row>
      </sheetData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Flame Control Investment"/>
      <sheetName val="Flame Control CRAR"/>
      <sheetName val="Flame Control - SAVINGS"/>
      <sheetName val="SMC Investment"/>
      <sheetName val="SMC CRAR"/>
      <sheetName val="SMC - SAVINGS"/>
      <sheetName val="Werner Investment"/>
      <sheetName val="Werner CRAR"/>
      <sheetName val="Werner - SAVINGS"/>
      <sheetName val="Nord Investment"/>
      <sheetName val="Nord CRAR"/>
      <sheetName val="Nord - SAVINGS"/>
      <sheetName val="Sicli Ext Investment"/>
      <sheetName val="Sicli Ext CRAR"/>
      <sheetName val="Sicli Ext - SAVINGS"/>
      <sheetName val="Securite Investment"/>
      <sheetName val="Securite CRAR"/>
      <sheetName val="Securite - SAVINGS"/>
      <sheetName val="Belgium Investment"/>
      <sheetName val="Belgium CRAR"/>
      <sheetName val="Belgium - SAVINGS"/>
      <sheetName val="Spain Investment"/>
      <sheetName val="Spain CRAR"/>
      <sheetName val="Spain - SAVINGS"/>
      <sheetName val="Sicli Div Investment"/>
      <sheetName val="Sicli Div CRAR"/>
      <sheetName val="Sicli Div - SAVINGS"/>
      <sheetName val="Summary Invest"/>
      <sheetName val="Total Investment 2"/>
      <sheetName val="TOTAL Investment"/>
      <sheetName val="TOTAL - SAVINGS &amp; Restructuring"/>
      <sheetName val="Scenario Analyser"/>
      <sheetName val="ERP&amp;BPO breakdown"/>
      <sheetName val="BPR and BPO Savings"/>
      <sheetName val="BPR and BPO Reduction"/>
      <sheetName val="CF&amp;PL Impact"/>
      <sheetName val="Benchmark by process"/>
      <sheetName val="BPR projects breakdown"/>
      <sheetName val="BIPs breakdown"/>
      <sheetName val="I Many"/>
      <sheetName val="VPS"/>
      <sheetName val="Sales_Field Summary"/>
      <sheetName val="Connectivity"/>
      <sheetName val="Inflator-Deflator"/>
      <sheetName val="Severance calculation"/>
      <sheetName val="New baseline FTE"/>
      <sheetName val="New baseline cost"/>
      <sheetName val="New baseline Outsource"/>
      <sheetName val="CE Total New base line"/>
      <sheetName val="P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>
        <row r="5">
          <cell r="A5" t="str">
            <v>Data</v>
          </cell>
          <cell r="B5" t="str">
            <v>Chubb Flame Control</v>
          </cell>
          <cell r="C5" t="str">
            <v>SMC Holland</v>
          </cell>
          <cell r="D5" t="str">
            <v>Werner GMBH</v>
          </cell>
          <cell r="E5" t="str">
            <v>Chubb Nord Alarm</v>
          </cell>
          <cell r="F5" t="str">
            <v>Sicli Extinguishers</v>
          </cell>
          <cell r="G5" t="str">
            <v>Chubb Securite France</v>
          </cell>
          <cell r="H5" t="str">
            <v>Chubb Lips Belgium</v>
          </cell>
          <cell r="I5" t="str">
            <v>Chubb Spain</v>
          </cell>
          <cell r="J5" t="str">
            <v>Sicli Divisional Costs</v>
          </cell>
          <cell r="K5" t="str">
            <v>Grand Total</v>
          </cell>
        </row>
        <row r="6">
          <cell r="A6">
            <v>1</v>
          </cell>
          <cell r="B6">
            <v>2</v>
          </cell>
          <cell r="C6">
            <v>3</v>
          </cell>
          <cell r="D6">
            <v>4</v>
          </cell>
          <cell r="E6">
            <v>5</v>
          </cell>
          <cell r="F6">
            <v>6</v>
          </cell>
          <cell r="G6">
            <v>7</v>
          </cell>
          <cell r="H6">
            <v>8</v>
          </cell>
          <cell r="I6">
            <v>9</v>
          </cell>
          <cell r="J6">
            <v>10</v>
          </cell>
        </row>
        <row r="7">
          <cell r="A7" t="str">
            <v>AP/Freight Payments</v>
          </cell>
          <cell r="B7">
            <v>1.48</v>
          </cell>
          <cell r="C7">
            <v>3.2</v>
          </cell>
          <cell r="D7">
            <v>1.8639999999999999</v>
          </cell>
          <cell r="E7">
            <v>0</v>
          </cell>
          <cell r="F7">
            <v>3</v>
          </cell>
          <cell r="G7">
            <v>21.31</v>
          </cell>
          <cell r="H7">
            <v>1</v>
          </cell>
          <cell r="I7">
            <v>1</v>
          </cell>
          <cell r="J7">
            <v>0</v>
          </cell>
          <cell r="K7">
            <v>32.853999999999999</v>
          </cell>
        </row>
        <row r="8">
          <cell r="A8" t="str">
            <v>T&amp;E Payments</v>
          </cell>
          <cell r="B8">
            <v>0</v>
          </cell>
          <cell r="C8">
            <v>0.3</v>
          </cell>
          <cell r="D8">
            <v>0</v>
          </cell>
          <cell r="E8">
            <v>0</v>
          </cell>
          <cell r="F8">
            <v>3</v>
          </cell>
          <cell r="G8">
            <v>5.6749999999999936</v>
          </cell>
          <cell r="H8">
            <v>0</v>
          </cell>
          <cell r="I8">
            <v>0.3</v>
          </cell>
          <cell r="J8">
            <v>0</v>
          </cell>
          <cell r="K8">
            <v>9.274999999999995</v>
          </cell>
        </row>
        <row r="9">
          <cell r="A9" t="str">
            <v>Cash Disbursements</v>
          </cell>
        </row>
        <row r="10">
          <cell r="A10" t="str">
            <v>AR</v>
          </cell>
          <cell r="B10">
            <v>0.8</v>
          </cell>
          <cell r="C10">
            <v>0.9</v>
          </cell>
          <cell r="D10">
            <v>8.9910000000000014</v>
          </cell>
          <cell r="E10">
            <v>0</v>
          </cell>
          <cell r="F10">
            <v>12</v>
          </cell>
          <cell r="G10">
            <v>19.925000000000001</v>
          </cell>
          <cell r="H10">
            <v>0.6</v>
          </cell>
          <cell r="I10">
            <v>1.21</v>
          </cell>
          <cell r="J10">
            <v>0</v>
          </cell>
          <cell r="K10">
            <v>44.426000000000002</v>
          </cell>
        </row>
        <row r="11">
          <cell r="A11" t="str">
            <v>Credit</v>
          </cell>
          <cell r="B11">
            <v>0.8</v>
          </cell>
          <cell r="C11">
            <v>0.3</v>
          </cell>
          <cell r="D11">
            <v>0</v>
          </cell>
          <cell r="E11">
            <v>0</v>
          </cell>
          <cell r="F11">
            <v>0.3</v>
          </cell>
          <cell r="G11">
            <v>1.7</v>
          </cell>
          <cell r="H11">
            <v>0.3</v>
          </cell>
          <cell r="I11">
            <v>0</v>
          </cell>
          <cell r="J11">
            <v>0</v>
          </cell>
          <cell r="K11">
            <v>3.4</v>
          </cell>
        </row>
        <row r="12">
          <cell r="A12" t="str">
            <v>Collections</v>
          </cell>
          <cell r="B12">
            <v>0.12</v>
          </cell>
          <cell r="C12">
            <v>4.5125000000000002</v>
          </cell>
          <cell r="D12">
            <v>1.2760000000000002</v>
          </cell>
          <cell r="E12">
            <v>0.65</v>
          </cell>
          <cell r="F12">
            <v>8.6999999999999993</v>
          </cell>
          <cell r="G12">
            <v>32.54</v>
          </cell>
          <cell r="H12">
            <v>0.4</v>
          </cell>
          <cell r="I12">
            <v>2.8</v>
          </cell>
          <cell r="J12">
            <v>0</v>
          </cell>
          <cell r="K12">
            <v>50.998499999999993</v>
          </cell>
        </row>
        <row r="13">
          <cell r="A13" t="str">
            <v>Customer Billing</v>
          </cell>
          <cell r="B13">
            <v>5.9375</v>
          </cell>
          <cell r="C13">
            <v>7.42</v>
          </cell>
          <cell r="D13">
            <v>0.98</v>
          </cell>
          <cell r="E13">
            <v>0.5</v>
          </cell>
          <cell r="F13">
            <v>51.389999999999873</v>
          </cell>
          <cell r="G13">
            <v>27.02</v>
          </cell>
          <cell r="H13">
            <v>1.59</v>
          </cell>
          <cell r="I13">
            <v>2.76</v>
          </cell>
          <cell r="J13">
            <v>0</v>
          </cell>
          <cell r="K13">
            <v>97.597499999999883</v>
          </cell>
        </row>
        <row r="14">
          <cell r="A14" t="str">
            <v>Revenue Cycle</v>
          </cell>
        </row>
        <row r="15">
          <cell r="A15" t="str">
            <v>Fixed Assets</v>
          </cell>
          <cell r="B15">
            <v>0</v>
          </cell>
          <cell r="C15">
            <v>0.3</v>
          </cell>
          <cell r="D15">
            <v>0</v>
          </cell>
          <cell r="E15">
            <v>0</v>
          </cell>
          <cell r="F15">
            <v>0.3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1.6</v>
          </cell>
        </row>
        <row r="16">
          <cell r="A16" t="str">
            <v>General Accounting / Consolidations</v>
          </cell>
          <cell r="B16">
            <v>0.3</v>
          </cell>
          <cell r="C16">
            <v>1.8</v>
          </cell>
          <cell r="D16">
            <v>2.56</v>
          </cell>
          <cell r="E16">
            <v>3</v>
          </cell>
          <cell r="F16">
            <v>4.4000000000000004</v>
          </cell>
          <cell r="G16">
            <v>11.88</v>
          </cell>
          <cell r="H16">
            <v>0.4</v>
          </cell>
          <cell r="I16">
            <v>1.68</v>
          </cell>
          <cell r="J16">
            <v>0</v>
          </cell>
          <cell r="K16">
            <v>26.02</v>
          </cell>
        </row>
        <row r="17">
          <cell r="A17" t="str">
            <v>Project Accounting</v>
          </cell>
          <cell r="B17">
            <v>0.3</v>
          </cell>
          <cell r="C17">
            <v>1.64</v>
          </cell>
          <cell r="D17">
            <v>0</v>
          </cell>
          <cell r="E17">
            <v>0.15</v>
          </cell>
          <cell r="F17">
            <v>0.6</v>
          </cell>
          <cell r="G17">
            <v>0</v>
          </cell>
          <cell r="H17">
            <v>0</v>
          </cell>
          <cell r="I17">
            <v>3.2</v>
          </cell>
          <cell r="J17">
            <v>0</v>
          </cell>
          <cell r="K17">
            <v>5.8900000000000006</v>
          </cell>
        </row>
        <row r="18">
          <cell r="A18" t="str">
            <v>Cost Accounting</v>
          </cell>
          <cell r="B18">
            <v>0.3</v>
          </cell>
          <cell r="C18">
            <v>0.8</v>
          </cell>
          <cell r="D18">
            <v>0</v>
          </cell>
          <cell r="E18">
            <v>0</v>
          </cell>
          <cell r="F18">
            <v>2.1</v>
          </cell>
          <cell r="G18">
            <v>0.6</v>
          </cell>
          <cell r="H18">
            <v>0.3</v>
          </cell>
          <cell r="I18">
            <v>0.6</v>
          </cell>
          <cell r="J18">
            <v>0</v>
          </cell>
          <cell r="K18">
            <v>4.7</v>
          </cell>
        </row>
        <row r="19">
          <cell r="A19" t="str">
            <v>External Reporting</v>
          </cell>
          <cell r="B19">
            <v>0</v>
          </cell>
          <cell r="C19">
            <v>1.1000000000000001</v>
          </cell>
          <cell r="D19">
            <v>0</v>
          </cell>
          <cell r="E19">
            <v>0.3</v>
          </cell>
          <cell r="F19">
            <v>0.3</v>
          </cell>
          <cell r="G19">
            <v>0.3</v>
          </cell>
          <cell r="H19">
            <v>0.3</v>
          </cell>
          <cell r="I19">
            <v>0</v>
          </cell>
          <cell r="J19">
            <v>0</v>
          </cell>
          <cell r="K19">
            <v>2.2999999999999998</v>
          </cell>
        </row>
        <row r="20">
          <cell r="A20" t="str">
            <v>General Accounting and External Reporting</v>
          </cell>
        </row>
        <row r="21">
          <cell r="A21" t="str">
            <v>Finance - Tax Management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0.3</v>
          </cell>
          <cell r="G21">
            <v>0.6</v>
          </cell>
          <cell r="H21">
            <v>0</v>
          </cell>
          <cell r="I21">
            <v>0</v>
          </cell>
          <cell r="J21">
            <v>3</v>
          </cell>
          <cell r="K21">
            <v>3.9</v>
          </cell>
        </row>
        <row r="22">
          <cell r="A22" t="str">
            <v>Finance - Treasury Management</v>
          </cell>
          <cell r="B22">
            <v>0</v>
          </cell>
          <cell r="C22">
            <v>0.3</v>
          </cell>
          <cell r="D22">
            <v>0</v>
          </cell>
          <cell r="E22">
            <v>0.3</v>
          </cell>
          <cell r="F22">
            <v>0</v>
          </cell>
          <cell r="G22">
            <v>6</v>
          </cell>
          <cell r="H22">
            <v>0</v>
          </cell>
          <cell r="I22">
            <v>0</v>
          </cell>
          <cell r="J22">
            <v>0</v>
          </cell>
          <cell r="K22">
            <v>6.6</v>
          </cell>
        </row>
        <row r="23">
          <cell r="A23" t="str">
            <v>Finance - Compliance Management</v>
          </cell>
          <cell r="B23">
            <v>0</v>
          </cell>
          <cell r="C23">
            <v>0</v>
          </cell>
          <cell r="D23">
            <v>0</v>
          </cell>
          <cell r="E23">
            <v>0.4</v>
          </cell>
          <cell r="F23">
            <v>0.6</v>
          </cell>
          <cell r="G23">
            <v>0.4</v>
          </cell>
          <cell r="H23">
            <v>0</v>
          </cell>
          <cell r="I23">
            <v>0</v>
          </cell>
          <cell r="J23">
            <v>1</v>
          </cell>
          <cell r="K23">
            <v>2.4</v>
          </cell>
        </row>
        <row r="24">
          <cell r="A24" t="str">
            <v>Finance - Planning and Performance Management</v>
          </cell>
          <cell r="B24">
            <v>0</v>
          </cell>
          <cell r="C24">
            <v>2.9</v>
          </cell>
          <cell r="D24">
            <v>0</v>
          </cell>
          <cell r="E24">
            <v>0.4</v>
          </cell>
          <cell r="F24">
            <v>8.1999999999999993</v>
          </cell>
          <cell r="G24">
            <v>24.13</v>
          </cell>
          <cell r="H24">
            <v>0</v>
          </cell>
          <cell r="I24">
            <v>0</v>
          </cell>
          <cell r="J24">
            <v>0.3</v>
          </cell>
          <cell r="K24">
            <v>35.929999999999993</v>
          </cell>
        </row>
        <row r="25">
          <cell r="A25" t="str">
            <v>Finance - Business Analysis</v>
          </cell>
          <cell r="B25">
            <v>0</v>
          </cell>
          <cell r="C25">
            <v>1.5</v>
          </cell>
          <cell r="D25">
            <v>0</v>
          </cell>
          <cell r="E25">
            <v>0.8</v>
          </cell>
          <cell r="F25">
            <v>1</v>
          </cell>
          <cell r="G25">
            <v>0.9</v>
          </cell>
          <cell r="H25">
            <v>0</v>
          </cell>
          <cell r="I25">
            <v>0.3</v>
          </cell>
          <cell r="J25">
            <v>2</v>
          </cell>
          <cell r="K25">
            <v>6.5</v>
          </cell>
        </row>
        <row r="26">
          <cell r="A26" t="str">
            <v>Finance - Management and Administration- Performance Improvement</v>
          </cell>
          <cell r="B26">
            <v>0.3</v>
          </cell>
          <cell r="C26">
            <v>0.3</v>
          </cell>
          <cell r="D26">
            <v>0</v>
          </cell>
          <cell r="E26">
            <v>0.8</v>
          </cell>
          <cell r="F26">
            <v>1</v>
          </cell>
          <cell r="G26">
            <v>0.3</v>
          </cell>
          <cell r="H26">
            <v>0</v>
          </cell>
          <cell r="I26">
            <v>0.3</v>
          </cell>
          <cell r="J26">
            <v>0</v>
          </cell>
          <cell r="K26">
            <v>2.9999999999999996</v>
          </cell>
        </row>
        <row r="27">
          <cell r="A27" t="str">
            <v>Finance - Management and Administration General</v>
          </cell>
          <cell r="B27">
            <v>1.4</v>
          </cell>
          <cell r="C27">
            <v>1.5</v>
          </cell>
          <cell r="D27">
            <v>3</v>
          </cell>
          <cell r="E27">
            <v>0.2</v>
          </cell>
          <cell r="F27">
            <v>0.3</v>
          </cell>
          <cell r="G27">
            <v>0.7</v>
          </cell>
          <cell r="H27">
            <v>2.8</v>
          </cell>
          <cell r="I27">
            <v>0.3</v>
          </cell>
          <cell r="J27">
            <v>3.7</v>
          </cell>
          <cell r="K27">
            <v>13.900000000000002</v>
          </cell>
        </row>
        <row r="28">
          <cell r="A28" t="str">
            <v>HR - Total Rewards Administration</v>
          </cell>
          <cell r="B28">
            <v>0</v>
          </cell>
          <cell r="C28">
            <v>0.8</v>
          </cell>
          <cell r="D28">
            <v>0</v>
          </cell>
          <cell r="E28">
            <v>0.5</v>
          </cell>
          <cell r="F28">
            <v>4.5999999999999996</v>
          </cell>
          <cell r="G28">
            <v>1</v>
          </cell>
          <cell r="H28">
            <v>0</v>
          </cell>
          <cell r="I28">
            <v>0</v>
          </cell>
          <cell r="J28">
            <v>0</v>
          </cell>
          <cell r="K28">
            <v>6.8999999999999995</v>
          </cell>
        </row>
        <row r="29">
          <cell r="A29" t="str">
            <v>HR - Payroll Services - Time Collections</v>
          </cell>
          <cell r="B29">
            <v>0</v>
          </cell>
          <cell r="C29">
            <v>1.085</v>
          </cell>
          <cell r="D29">
            <v>0</v>
          </cell>
          <cell r="E29">
            <v>0</v>
          </cell>
          <cell r="F29">
            <v>0.5</v>
          </cell>
          <cell r="G29">
            <v>11.065</v>
          </cell>
          <cell r="H29">
            <v>0.21</v>
          </cell>
          <cell r="I29">
            <v>0.8</v>
          </cell>
          <cell r="J29">
            <v>0</v>
          </cell>
          <cell r="K29">
            <v>13.66</v>
          </cell>
        </row>
        <row r="30">
          <cell r="A30" t="str">
            <v>HR-Payroll Services - Payroll</v>
          </cell>
          <cell r="B30">
            <v>0</v>
          </cell>
          <cell r="C30">
            <v>1.7649999999999999</v>
          </cell>
          <cell r="D30">
            <v>1.33</v>
          </cell>
          <cell r="E30">
            <v>0.5</v>
          </cell>
          <cell r="F30">
            <v>6.3</v>
          </cell>
          <cell r="G30">
            <v>15.79</v>
          </cell>
          <cell r="H30">
            <v>0.87368421052631584</v>
          </cell>
          <cell r="I30">
            <v>0.8</v>
          </cell>
          <cell r="J30">
            <v>0</v>
          </cell>
          <cell r="K30">
            <v>27.358684210526317</v>
          </cell>
        </row>
        <row r="31">
          <cell r="A31" t="str">
            <v>HR - Data Management, Reporting &amp; Compliance</v>
          </cell>
          <cell r="B31">
            <v>0</v>
          </cell>
          <cell r="C31">
            <v>1.5</v>
          </cell>
          <cell r="D31">
            <v>2.2400000000000002</v>
          </cell>
          <cell r="E31">
            <v>0</v>
          </cell>
          <cell r="F31">
            <v>5.0999999999999996</v>
          </cell>
          <cell r="G31">
            <v>2.9</v>
          </cell>
          <cell r="H31">
            <v>0</v>
          </cell>
          <cell r="I31">
            <v>0.4</v>
          </cell>
          <cell r="J31">
            <v>0</v>
          </cell>
          <cell r="K31">
            <v>12.14</v>
          </cell>
        </row>
        <row r="32">
          <cell r="A32" t="str">
            <v>HR - Staffing Services</v>
          </cell>
          <cell r="B32">
            <v>0</v>
          </cell>
          <cell r="C32">
            <v>0.8</v>
          </cell>
          <cell r="D32">
            <v>0</v>
          </cell>
          <cell r="E32">
            <v>0</v>
          </cell>
          <cell r="F32">
            <v>1.1000000000000001</v>
          </cell>
          <cell r="G32">
            <v>2.2999999999999998</v>
          </cell>
          <cell r="H32">
            <v>0</v>
          </cell>
          <cell r="I32">
            <v>0</v>
          </cell>
          <cell r="J32">
            <v>0</v>
          </cell>
          <cell r="K32">
            <v>4.2</v>
          </cell>
        </row>
        <row r="33">
          <cell r="A33" t="str">
            <v>HR-Workforce Development Services</v>
          </cell>
          <cell r="B33">
            <v>0.3</v>
          </cell>
          <cell r="C33">
            <v>1.9</v>
          </cell>
          <cell r="D33">
            <v>0.3</v>
          </cell>
          <cell r="E33">
            <v>0</v>
          </cell>
          <cell r="F33">
            <v>2.1</v>
          </cell>
          <cell r="G33">
            <v>3.3</v>
          </cell>
          <cell r="H33">
            <v>0</v>
          </cell>
          <cell r="I33">
            <v>0</v>
          </cell>
          <cell r="J33">
            <v>0</v>
          </cell>
          <cell r="K33">
            <v>7.8999999999999995</v>
          </cell>
        </row>
        <row r="34">
          <cell r="A34" t="str">
            <v>HR - Organizational Effectiveness Services</v>
          </cell>
          <cell r="B34">
            <v>0.3</v>
          </cell>
          <cell r="C34">
            <v>0.3</v>
          </cell>
          <cell r="D34">
            <v>0</v>
          </cell>
          <cell r="E34">
            <v>0</v>
          </cell>
          <cell r="F34">
            <v>1.6</v>
          </cell>
          <cell r="G34">
            <v>12.6</v>
          </cell>
          <cell r="H34">
            <v>0</v>
          </cell>
          <cell r="I34">
            <v>0</v>
          </cell>
          <cell r="J34">
            <v>0</v>
          </cell>
          <cell r="K34">
            <v>14.8</v>
          </cell>
        </row>
        <row r="35">
          <cell r="A35" t="str">
            <v>HR - Labor Relations</v>
          </cell>
          <cell r="B35">
            <v>0</v>
          </cell>
          <cell r="C35">
            <v>1</v>
          </cell>
          <cell r="D35">
            <v>0</v>
          </cell>
          <cell r="E35">
            <v>0</v>
          </cell>
          <cell r="F35">
            <v>0.6</v>
          </cell>
          <cell r="G35">
            <v>0.7</v>
          </cell>
          <cell r="H35">
            <v>0.3</v>
          </cell>
          <cell r="I35">
            <v>0.3</v>
          </cell>
          <cell r="J35">
            <v>0</v>
          </cell>
          <cell r="K35">
            <v>2.8999999999999995</v>
          </cell>
        </row>
        <row r="36">
          <cell r="A36" t="str">
            <v>HR - Total Rewards Planning</v>
          </cell>
          <cell r="B36">
            <v>0</v>
          </cell>
          <cell r="C36">
            <v>0.3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0.3</v>
          </cell>
        </row>
        <row r="37">
          <cell r="A37" t="str">
            <v>HR - Strategic Workforce Planning</v>
          </cell>
          <cell r="B37">
            <v>0</v>
          </cell>
          <cell r="C37">
            <v>0.4</v>
          </cell>
          <cell r="D37">
            <v>0</v>
          </cell>
          <cell r="E37">
            <v>0</v>
          </cell>
          <cell r="F37">
            <v>0.3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0.7</v>
          </cell>
        </row>
        <row r="38">
          <cell r="A38" t="str">
            <v>HR - Management &amp; Administration</v>
          </cell>
          <cell r="B38">
            <v>0.4</v>
          </cell>
          <cell r="C38">
            <v>2.4</v>
          </cell>
          <cell r="D38">
            <v>0.33</v>
          </cell>
          <cell r="E38">
            <v>1</v>
          </cell>
          <cell r="F38">
            <v>0.7</v>
          </cell>
          <cell r="G38">
            <v>0.3</v>
          </cell>
          <cell r="H38">
            <v>0.9</v>
          </cell>
          <cell r="I38">
            <v>0.3</v>
          </cell>
          <cell r="J38">
            <v>0</v>
          </cell>
          <cell r="K38">
            <v>6.33</v>
          </cell>
        </row>
        <row r="39">
          <cell r="A39" t="str">
            <v>Procurement - Purchase Order - Processing - Direct</v>
          </cell>
          <cell r="B39">
            <v>1</v>
          </cell>
          <cell r="C39">
            <v>2.2000000000000002</v>
          </cell>
          <cell r="D39">
            <v>0.9</v>
          </cell>
          <cell r="E39">
            <v>1.1000000000000001</v>
          </cell>
          <cell r="F39">
            <v>4.9000000000000004</v>
          </cell>
          <cell r="G39">
            <v>21.18</v>
          </cell>
          <cell r="H39">
            <v>0.55000000000000004</v>
          </cell>
          <cell r="I39">
            <v>0</v>
          </cell>
          <cell r="J39">
            <v>1</v>
          </cell>
          <cell r="K39">
            <v>32.83</v>
          </cell>
        </row>
        <row r="40">
          <cell r="A40" t="str">
            <v>Procurement - Purchase Order - Processing - Indirect</v>
          </cell>
          <cell r="B40">
            <v>0</v>
          </cell>
          <cell r="C40">
            <v>0.5</v>
          </cell>
          <cell r="D40">
            <v>0</v>
          </cell>
          <cell r="E40">
            <v>0</v>
          </cell>
          <cell r="F40">
            <v>5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5.5</v>
          </cell>
        </row>
        <row r="41">
          <cell r="A41" t="str">
            <v>Procurement - Scheduling - Direct</v>
          </cell>
          <cell r="B41">
            <v>0</v>
          </cell>
          <cell r="C41">
            <v>1.7</v>
          </cell>
          <cell r="D41">
            <v>0.3</v>
          </cell>
          <cell r="E41">
            <v>0</v>
          </cell>
          <cell r="F41">
            <v>0.7</v>
          </cell>
          <cell r="G41">
            <v>0</v>
          </cell>
          <cell r="H41">
            <v>0.4</v>
          </cell>
          <cell r="I41">
            <v>0</v>
          </cell>
          <cell r="J41">
            <v>0</v>
          </cell>
          <cell r="K41">
            <v>3.1</v>
          </cell>
        </row>
        <row r="42">
          <cell r="A42" t="str">
            <v>Procurement - Scheduling - Indirect</v>
          </cell>
          <cell r="B42">
            <v>0</v>
          </cell>
          <cell r="C42">
            <v>0.8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0.8</v>
          </cell>
        </row>
        <row r="43">
          <cell r="A43" t="str">
            <v>Procurement - Supply Data Management Direct</v>
          </cell>
          <cell r="B43">
            <v>0</v>
          </cell>
          <cell r="C43">
            <v>3.2</v>
          </cell>
          <cell r="D43">
            <v>0.6</v>
          </cell>
          <cell r="E43">
            <v>0.5</v>
          </cell>
          <cell r="F43">
            <v>0</v>
          </cell>
          <cell r="G43">
            <v>4</v>
          </cell>
          <cell r="H43">
            <v>0</v>
          </cell>
          <cell r="I43">
            <v>0.3</v>
          </cell>
          <cell r="J43">
            <v>0</v>
          </cell>
          <cell r="K43">
            <v>8.6000000000000014</v>
          </cell>
        </row>
        <row r="44">
          <cell r="A44" t="str">
            <v>Procurement - Supply Data Management Indirect</v>
          </cell>
          <cell r="B44">
            <v>0</v>
          </cell>
          <cell r="C44">
            <v>0.8</v>
          </cell>
          <cell r="D44">
            <v>0</v>
          </cell>
          <cell r="E44">
            <v>0</v>
          </cell>
          <cell r="F44">
            <v>0.3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1.1000000000000001</v>
          </cell>
        </row>
        <row r="45">
          <cell r="A45" t="str">
            <v>Procurement Receipt - Processing Direct</v>
          </cell>
          <cell r="B45">
            <v>1.9</v>
          </cell>
          <cell r="C45">
            <v>8.5</v>
          </cell>
          <cell r="D45">
            <v>0</v>
          </cell>
          <cell r="E45">
            <v>1.4</v>
          </cell>
          <cell r="F45">
            <v>23.4</v>
          </cell>
          <cell r="G45">
            <v>3.4649999999999999</v>
          </cell>
          <cell r="H45">
            <v>0.25</v>
          </cell>
          <cell r="I45">
            <v>1</v>
          </cell>
          <cell r="J45">
            <v>0</v>
          </cell>
          <cell r="K45">
            <v>39.915000000000006</v>
          </cell>
        </row>
        <row r="46">
          <cell r="A46" t="str">
            <v>Procurement Receipt - Processing Indirect</v>
          </cell>
          <cell r="B46">
            <v>0</v>
          </cell>
          <cell r="C46">
            <v>1.2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1.2</v>
          </cell>
        </row>
        <row r="47">
          <cell r="A47" t="str">
            <v>Procurement Compliance Management Direct</v>
          </cell>
          <cell r="B47">
            <v>0</v>
          </cell>
          <cell r="C47">
            <v>0.4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0.3</v>
          </cell>
          <cell r="I47">
            <v>0</v>
          </cell>
          <cell r="J47">
            <v>0</v>
          </cell>
          <cell r="K47">
            <v>0.7</v>
          </cell>
        </row>
        <row r="48">
          <cell r="A48" t="str">
            <v>Procurement Compliance Management Indirect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</row>
        <row r="49">
          <cell r="A49" t="str">
            <v>Procurement Sourcing Execution - Direct</v>
          </cell>
          <cell r="B49">
            <v>0.3</v>
          </cell>
          <cell r="C49">
            <v>0.3</v>
          </cell>
          <cell r="D49">
            <v>0</v>
          </cell>
          <cell r="E49">
            <v>0.4</v>
          </cell>
          <cell r="F49">
            <v>2.2999999999999998</v>
          </cell>
          <cell r="G49">
            <v>5.6</v>
          </cell>
          <cell r="H49">
            <v>0</v>
          </cell>
          <cell r="I49">
            <v>0.4</v>
          </cell>
          <cell r="J49">
            <v>0.5</v>
          </cell>
          <cell r="K49">
            <v>9.7999999999999989</v>
          </cell>
        </row>
        <row r="50">
          <cell r="A50" t="str">
            <v>Procurement Sourcing Execution Indirect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</row>
        <row r="51">
          <cell r="A51" t="str">
            <v>Procurement Sourcing Strategy and Analysis Direct</v>
          </cell>
          <cell r="B51">
            <v>0</v>
          </cell>
          <cell r="C51">
            <v>0.3</v>
          </cell>
          <cell r="D51">
            <v>0</v>
          </cell>
          <cell r="E51">
            <v>0.3</v>
          </cell>
          <cell r="F51">
            <v>0</v>
          </cell>
          <cell r="G51">
            <v>1.5</v>
          </cell>
          <cell r="H51">
            <v>0</v>
          </cell>
          <cell r="I51">
            <v>0.3</v>
          </cell>
          <cell r="J51">
            <v>0.5</v>
          </cell>
          <cell r="K51">
            <v>2.9</v>
          </cell>
        </row>
        <row r="52">
          <cell r="A52" t="str">
            <v>Procurement Sourcing Strategy and Analysis Indirect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</row>
        <row r="53">
          <cell r="A53" t="str">
            <v>Procurement Supplier Management and Development Direct</v>
          </cell>
          <cell r="B53">
            <v>0.3</v>
          </cell>
          <cell r="C53">
            <v>0.4</v>
          </cell>
          <cell r="D53">
            <v>0.5</v>
          </cell>
          <cell r="E53">
            <v>0.3</v>
          </cell>
          <cell r="F53">
            <v>0</v>
          </cell>
          <cell r="G53">
            <v>1.5</v>
          </cell>
          <cell r="H53">
            <v>0.3</v>
          </cell>
          <cell r="I53">
            <v>0</v>
          </cell>
          <cell r="J53">
            <v>1</v>
          </cell>
          <cell r="K53">
            <v>4.3</v>
          </cell>
        </row>
        <row r="54">
          <cell r="A54" t="str">
            <v>Procurement Supplier Management and Development Indirect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</row>
        <row r="55">
          <cell r="A55" t="str">
            <v>Procurement Product Development Support Direct</v>
          </cell>
          <cell r="B55">
            <v>0</v>
          </cell>
          <cell r="C55">
            <v>1.2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1.2</v>
          </cell>
        </row>
        <row r="56">
          <cell r="A56" t="str">
            <v>Procurement Product Development Support Indirect</v>
          </cell>
          <cell r="B56">
            <v>0</v>
          </cell>
          <cell r="C56">
            <v>1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</v>
          </cell>
        </row>
        <row r="57">
          <cell r="A57" t="str">
            <v>Procurement Function Management and Administration Direct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0.6</v>
          </cell>
          <cell r="G57">
            <v>0.7</v>
          </cell>
          <cell r="H57">
            <v>0</v>
          </cell>
          <cell r="I57">
            <v>0</v>
          </cell>
          <cell r="J57">
            <v>0</v>
          </cell>
          <cell r="K57">
            <v>1.2999999999999998</v>
          </cell>
        </row>
        <row r="58">
          <cell r="A58" t="str">
            <v>Procurement Function Management and Administration Indirect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</row>
        <row r="59">
          <cell r="A59" t="str">
            <v>Sales-CC</v>
          </cell>
          <cell r="B59">
            <v>0</v>
          </cell>
          <cell r="C59">
            <v>0.65</v>
          </cell>
          <cell r="D59">
            <v>0.3</v>
          </cell>
          <cell r="E59">
            <v>0</v>
          </cell>
          <cell r="F59">
            <v>0</v>
          </cell>
          <cell r="G59">
            <v>22.03</v>
          </cell>
          <cell r="H59">
            <v>3.01</v>
          </cell>
          <cell r="I59">
            <v>0</v>
          </cell>
          <cell r="J59">
            <v>0</v>
          </cell>
          <cell r="K59">
            <v>25.990000000000002</v>
          </cell>
        </row>
        <row r="60">
          <cell r="A60" t="str">
            <v>Sales-CR</v>
          </cell>
          <cell r="B60">
            <v>0</v>
          </cell>
          <cell r="C60">
            <v>0</v>
          </cell>
          <cell r="D60">
            <v>0.7</v>
          </cell>
          <cell r="E60">
            <v>0</v>
          </cell>
          <cell r="F60">
            <v>0</v>
          </cell>
          <cell r="G60">
            <v>0.5</v>
          </cell>
          <cell r="H60">
            <v>0.4</v>
          </cell>
          <cell r="I60">
            <v>2.58</v>
          </cell>
          <cell r="J60">
            <v>0</v>
          </cell>
          <cell r="K60">
            <v>4.18</v>
          </cell>
        </row>
        <row r="61">
          <cell r="A61" t="str">
            <v>Sales - Order Entry</v>
          </cell>
          <cell r="B61">
            <v>0.6</v>
          </cell>
          <cell r="C61">
            <v>9.3800000000000008</v>
          </cell>
          <cell r="D61">
            <v>3.29</v>
          </cell>
          <cell r="E61">
            <v>0</v>
          </cell>
          <cell r="F61">
            <v>51.389999999999873</v>
          </cell>
          <cell r="G61">
            <v>10.53</v>
          </cell>
          <cell r="H61">
            <v>3.5</v>
          </cell>
          <cell r="I61">
            <v>2.8</v>
          </cell>
          <cell r="J61">
            <v>0</v>
          </cell>
          <cell r="K61">
            <v>81.489999999999867</v>
          </cell>
        </row>
        <row r="62">
          <cell r="A62" t="str">
            <v>Sales- Customer service</v>
          </cell>
          <cell r="B62">
            <v>1.4</v>
          </cell>
          <cell r="C62">
            <v>30.148600000000009</v>
          </cell>
          <cell r="D62">
            <v>0</v>
          </cell>
          <cell r="E62">
            <v>0</v>
          </cell>
          <cell r="F62">
            <v>81.52</v>
          </cell>
          <cell r="G62">
            <v>31.26</v>
          </cell>
          <cell r="H62">
            <v>2.34</v>
          </cell>
          <cell r="I62">
            <v>5.17</v>
          </cell>
          <cell r="J62">
            <v>0</v>
          </cell>
          <cell r="K62">
            <v>151.83859999999999</v>
          </cell>
        </row>
        <row r="63">
          <cell r="A63" t="str">
            <v>Sales Performance Management and Administration</v>
          </cell>
          <cell r="B63">
            <v>0.4</v>
          </cell>
          <cell r="C63">
            <v>7</v>
          </cell>
          <cell r="D63">
            <v>1.5</v>
          </cell>
          <cell r="E63">
            <v>0.7</v>
          </cell>
          <cell r="F63">
            <v>1.5</v>
          </cell>
          <cell r="G63">
            <v>4</v>
          </cell>
          <cell r="H63">
            <v>3.8236842105263156</v>
          </cell>
          <cell r="I63">
            <v>0</v>
          </cell>
          <cell r="J63">
            <v>0</v>
          </cell>
          <cell r="K63">
            <v>18.923684210526314</v>
          </cell>
        </row>
        <row r="64">
          <cell r="A64" t="str">
            <v>Marketing Demand Stimulation / Lead Generation</v>
          </cell>
          <cell r="B64">
            <v>0</v>
          </cell>
          <cell r="C64">
            <v>2.1</v>
          </cell>
          <cell r="D64">
            <v>0</v>
          </cell>
          <cell r="E64">
            <v>0</v>
          </cell>
          <cell r="F64">
            <v>1.8</v>
          </cell>
          <cell r="G64">
            <v>1.5</v>
          </cell>
          <cell r="H64">
            <v>0</v>
          </cell>
          <cell r="I64">
            <v>0</v>
          </cell>
          <cell r="J64">
            <v>0</v>
          </cell>
          <cell r="K64">
            <v>5.4</v>
          </cell>
        </row>
        <row r="65">
          <cell r="A65" t="str">
            <v>Marketing - Marketing Communications</v>
          </cell>
          <cell r="B65">
            <v>0</v>
          </cell>
          <cell r="C65">
            <v>0.3</v>
          </cell>
          <cell r="D65">
            <v>0</v>
          </cell>
          <cell r="E65">
            <v>0</v>
          </cell>
          <cell r="F65">
            <v>1.3</v>
          </cell>
          <cell r="G65">
            <v>1.8</v>
          </cell>
          <cell r="H65">
            <v>0.3</v>
          </cell>
          <cell r="I65">
            <v>0</v>
          </cell>
          <cell r="J65">
            <v>0</v>
          </cell>
          <cell r="K65">
            <v>3.7</v>
          </cell>
        </row>
        <row r="66">
          <cell r="A66" t="str">
            <v>Marketing Marketing Operations</v>
          </cell>
          <cell r="B66">
            <v>0.5</v>
          </cell>
          <cell r="C66">
            <v>0.4</v>
          </cell>
          <cell r="D66">
            <v>0</v>
          </cell>
          <cell r="E66">
            <v>0</v>
          </cell>
          <cell r="F66">
            <v>1.9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2.8</v>
          </cell>
        </row>
        <row r="67">
          <cell r="A67" t="str">
            <v>Marketing Marketing Strategy and Planning</v>
          </cell>
          <cell r="B67">
            <v>0</v>
          </cell>
          <cell r="C67">
            <v>1.3</v>
          </cell>
          <cell r="D67">
            <v>0.3</v>
          </cell>
          <cell r="E67">
            <v>0</v>
          </cell>
          <cell r="F67">
            <v>0</v>
          </cell>
          <cell r="G67">
            <v>0.3</v>
          </cell>
          <cell r="H67">
            <v>0</v>
          </cell>
          <cell r="I67">
            <v>0</v>
          </cell>
          <cell r="J67">
            <v>0</v>
          </cell>
          <cell r="K67">
            <v>1.9000000000000001</v>
          </cell>
        </row>
        <row r="68">
          <cell r="A68" t="str">
            <v>Marketing Management Administration</v>
          </cell>
          <cell r="B68">
            <v>0.5</v>
          </cell>
          <cell r="C68">
            <v>0</v>
          </cell>
          <cell r="D68">
            <v>0</v>
          </cell>
          <cell r="E68">
            <v>0.3</v>
          </cell>
          <cell r="F68">
            <v>1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1.8</v>
          </cell>
        </row>
        <row r="69">
          <cell r="A69" t="str">
            <v>Corporate Services - Administrative Services</v>
          </cell>
          <cell r="B69">
            <v>0.8</v>
          </cell>
          <cell r="C69">
            <v>8.32</v>
          </cell>
          <cell r="D69">
            <v>5.979000000000001</v>
          </cell>
          <cell r="E69">
            <v>26.85</v>
          </cell>
          <cell r="F69">
            <v>7.9</v>
          </cell>
          <cell r="G69">
            <v>1</v>
          </cell>
          <cell r="H69">
            <v>1</v>
          </cell>
          <cell r="I69">
            <v>6.2</v>
          </cell>
          <cell r="J69">
            <v>0</v>
          </cell>
          <cell r="K69">
            <v>58.049000000000007</v>
          </cell>
        </row>
        <row r="70">
          <cell r="A70" t="str">
            <v>Corporate Services - Corporate Communications</v>
          </cell>
          <cell r="B70">
            <v>1</v>
          </cell>
          <cell r="C70">
            <v>0.875</v>
          </cell>
          <cell r="D70">
            <v>0</v>
          </cell>
          <cell r="E70">
            <v>0</v>
          </cell>
          <cell r="F70">
            <v>0</v>
          </cell>
          <cell r="G70">
            <v>1</v>
          </cell>
          <cell r="H70">
            <v>0</v>
          </cell>
          <cell r="I70">
            <v>0</v>
          </cell>
          <cell r="J70">
            <v>0</v>
          </cell>
          <cell r="K70">
            <v>2.875</v>
          </cell>
        </row>
        <row r="71">
          <cell r="A71" t="str">
            <v>Corporate Services - Environmental Affairs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Corporate Services - Facilities Management</v>
          </cell>
          <cell r="B72">
            <v>0.8</v>
          </cell>
          <cell r="C72">
            <v>2.8</v>
          </cell>
          <cell r="D72">
            <v>2.16</v>
          </cell>
          <cell r="E72">
            <v>1.3</v>
          </cell>
          <cell r="F72">
            <v>4.0999999999999996</v>
          </cell>
          <cell r="G72">
            <v>2.2999999999999998</v>
          </cell>
          <cell r="H72">
            <v>0</v>
          </cell>
          <cell r="I72">
            <v>0</v>
          </cell>
          <cell r="J72">
            <v>0.6</v>
          </cell>
          <cell r="K72">
            <v>14.06</v>
          </cell>
        </row>
        <row r="73">
          <cell r="A73" t="str">
            <v>Corporate Services -Government Affairs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0.3</v>
          </cell>
          <cell r="H73">
            <v>0</v>
          </cell>
          <cell r="I73">
            <v>0</v>
          </cell>
          <cell r="J73">
            <v>0</v>
          </cell>
          <cell r="K73">
            <v>0.3</v>
          </cell>
        </row>
        <row r="74">
          <cell r="A74" t="str">
            <v>Corporate Services - Legal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0.7</v>
          </cell>
          <cell r="H74">
            <v>0</v>
          </cell>
          <cell r="I74">
            <v>0</v>
          </cell>
          <cell r="J74">
            <v>4.8</v>
          </cell>
          <cell r="K74">
            <v>5.5</v>
          </cell>
        </row>
        <row r="75">
          <cell r="A75" t="str">
            <v>Corporate Services - New Product Development</v>
          </cell>
          <cell r="B75">
            <v>0</v>
          </cell>
          <cell r="C75">
            <v>0</v>
          </cell>
          <cell r="D75">
            <v>1.2</v>
          </cell>
          <cell r="E75">
            <v>0</v>
          </cell>
          <cell r="F75">
            <v>4</v>
          </cell>
          <cell r="G75">
            <v>32.9</v>
          </cell>
          <cell r="H75">
            <v>0</v>
          </cell>
          <cell r="I75">
            <v>0</v>
          </cell>
          <cell r="J75">
            <v>0</v>
          </cell>
          <cell r="K75">
            <v>38.1</v>
          </cell>
        </row>
        <row r="76">
          <cell r="A76" t="str">
            <v>Corporate Services - Risk Management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0.6</v>
          </cell>
          <cell r="K76">
            <v>0.6</v>
          </cell>
        </row>
        <row r="77">
          <cell r="A77" t="str">
            <v>Corporate Services - Security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 xml:space="preserve">Corporate Services - Travel </v>
          </cell>
          <cell r="B78">
            <v>0</v>
          </cell>
          <cell r="C78">
            <v>0</v>
          </cell>
          <cell r="D78">
            <v>0</v>
          </cell>
          <cell r="E78">
            <v>0.3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0.3</v>
          </cell>
        </row>
        <row r="79">
          <cell r="A79" t="str">
            <v>Corporate Services Other Operation Management</v>
          </cell>
          <cell r="B79">
            <v>8.6</v>
          </cell>
          <cell r="C79">
            <v>27.1</v>
          </cell>
          <cell r="D79">
            <v>15.58</v>
          </cell>
          <cell r="E79">
            <v>19</v>
          </cell>
          <cell r="F79">
            <v>37</v>
          </cell>
          <cell r="G79">
            <v>61.14</v>
          </cell>
          <cell r="H79">
            <v>2.7</v>
          </cell>
          <cell r="I79">
            <v>3.5</v>
          </cell>
          <cell r="J79">
            <v>2</v>
          </cell>
          <cell r="K79">
            <v>176.62</v>
          </cell>
        </row>
        <row r="80">
          <cell r="A80" t="str">
            <v>Non Benchmarked Other</v>
          </cell>
          <cell r="B80">
            <v>0.3</v>
          </cell>
          <cell r="C80">
            <v>12.56</v>
          </cell>
          <cell r="D80">
            <v>0.76</v>
          </cell>
          <cell r="E80">
            <v>0</v>
          </cell>
          <cell r="F80">
            <v>0.4</v>
          </cell>
          <cell r="G80">
            <v>27.66</v>
          </cell>
          <cell r="H80">
            <v>0.8</v>
          </cell>
          <cell r="I80">
            <v>3.6</v>
          </cell>
          <cell r="J80">
            <v>0</v>
          </cell>
          <cell r="K80">
            <v>46.08</v>
          </cell>
        </row>
      </sheetData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Page"/>
      <sheetName val="Version Control"/>
      <sheetName val="Scope and Sizing"/>
      <sheetName val="Data Entry (Hide)"/>
      <sheetName val="Implementation Plan"/>
      <sheetName val="Project Dashboard"/>
      <sheetName val="Weekly Action Items"/>
      <sheetName val="Risks and Mitigation"/>
      <sheetName val="Contact List"/>
      <sheetName val="Team Charter"/>
      <sheetName val="Meetings"/>
      <sheetName val="Metrics &amp; SLA Components"/>
      <sheetName val="Shift Window"/>
      <sheetName val="Documents"/>
    </sheetNames>
    <sheetDataSet>
      <sheetData sheetId="0" refreshError="1"/>
      <sheetData sheetId="1" refreshError="1"/>
      <sheetData sheetId="2" refreshError="1"/>
      <sheetData sheetId="3">
        <row r="4">
          <cell r="I4">
            <v>43831</v>
          </cell>
        </row>
        <row r="5">
          <cell r="I5">
            <v>43886</v>
          </cell>
        </row>
        <row r="6">
          <cell r="I6">
            <v>43930</v>
          </cell>
        </row>
        <row r="7">
          <cell r="I7">
            <v>43930</v>
          </cell>
        </row>
        <row r="8">
          <cell r="I8">
            <v>43931</v>
          </cell>
        </row>
        <row r="9">
          <cell r="I9">
            <v>43952</v>
          </cell>
        </row>
        <row r="10">
          <cell r="I10">
            <v>43994</v>
          </cell>
        </row>
        <row r="11">
          <cell r="I11">
            <v>44064</v>
          </cell>
        </row>
        <row r="12">
          <cell r="I12">
            <v>44074</v>
          </cell>
        </row>
        <row r="13">
          <cell r="I13">
            <v>44137</v>
          </cell>
        </row>
        <row r="14">
          <cell r="I14">
            <v>44165</v>
          </cell>
        </row>
        <row r="15">
          <cell r="I15">
            <v>44189</v>
          </cell>
        </row>
        <row r="16">
          <cell r="I16">
            <v>44190</v>
          </cell>
        </row>
        <row r="17">
          <cell r="I17">
            <v>44195</v>
          </cell>
        </row>
        <row r="18">
          <cell r="I18">
            <v>44196</v>
          </cell>
        </row>
      </sheetData>
      <sheetData sheetId="4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Assumptions"/>
      <sheetName val="INPUT Rate Card"/>
      <sheetName val="INPUT Transition FTE"/>
      <sheetName val="INPUT Run FTE"/>
      <sheetName val="INPUT Non FTE Costs"/>
      <sheetName val="INPUT Manual FTE"/>
      <sheetName val="WKGS Personnel Projection"/>
      <sheetName val="TEMPLATE Personnel Projection"/>
      <sheetName val="WKGS Transition Charges-7yr"/>
      <sheetName val="TEMPLATE Transition Charges-7yr"/>
      <sheetName val="WKGS Base ASCs-7yr"/>
      <sheetName val="TEMPLATE Base ASCs-7 Year"/>
      <sheetName val="WKGS Base ASCs-5yr"/>
      <sheetName val="TEMPLATE Base ASCs-5 Year"/>
      <sheetName val="WKGS PTP + RTR Split"/>
      <sheetName val="WKGS ARC_RRC &amp; Volumes-7yr"/>
      <sheetName val="ARC_RRC-7 Year"/>
      <sheetName val="Provider Assumed Volumes-7 Year"/>
      <sheetName val="WKGS Termination Charges-7yr"/>
      <sheetName val="TEMPLATE Termination Charge-7yr"/>
      <sheetName val="WKGS Termination Charges-5y"/>
      <sheetName val="TEMPLATE Termination Charge-5yr"/>
      <sheetName val="WKGS Project Rate Card"/>
      <sheetName val="TEMPLATE Project Rate Card"/>
      <sheetName val="WKGS Optional Charges"/>
      <sheetName val="WKGS DM Future Scope"/>
      <sheetName val="WKGS Base Case Charges"/>
      <sheetName val="TEMPLATE AdditionalPriceDetail"/>
      <sheetName val="Future Initiatives"/>
      <sheetName val="Summary"/>
    </sheetNames>
    <sheetDataSet>
      <sheetData sheetId="0" refreshError="1">
        <row r="12">
          <cell r="D12" t="str">
            <v>USD</v>
          </cell>
        </row>
        <row r="13">
          <cell r="D13" t="str">
            <v>GBP</v>
          </cell>
        </row>
        <row r="14">
          <cell r="D14" t="str">
            <v>EUR</v>
          </cell>
        </row>
        <row r="15">
          <cell r="D15" t="str">
            <v>CAD</v>
          </cell>
        </row>
        <row r="16">
          <cell r="D16" t="str">
            <v>INR</v>
          </cell>
        </row>
        <row r="17">
          <cell r="D17" t="str">
            <v>CNY</v>
          </cell>
        </row>
        <row r="18">
          <cell r="D18" t="str">
            <v>PLN</v>
          </cell>
        </row>
        <row r="19">
          <cell r="D19" t="str">
            <v>BRL</v>
          </cell>
        </row>
        <row r="20">
          <cell r="D20" t="str">
            <v>SEK</v>
          </cell>
        </row>
        <row r="21">
          <cell r="D21" t="str">
            <v>CHF</v>
          </cell>
        </row>
        <row r="22">
          <cell r="D22" t="str">
            <v>GTQ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Assumptions"/>
      <sheetName val="INPUT Rate Card"/>
      <sheetName val="INPUT Transition FTE"/>
      <sheetName val="INPUT Run FTE"/>
      <sheetName val="INPUT Non FTE Costs"/>
      <sheetName val="INPUT Manual FTE"/>
      <sheetName val="WKGS Personnel Projection"/>
      <sheetName val="TEMPLATE Personnel Projection"/>
      <sheetName val="WKGS Transition Charges-7yr"/>
      <sheetName val="TEMPLATE Transition Charges-7yr"/>
      <sheetName val="WKGS Base ASCs-7yr"/>
      <sheetName val="TEMPLATE Base ASCs-7 Year"/>
      <sheetName val="WKGS Base ASCs-5yr"/>
      <sheetName val="TEMPLATE Base ASCs-5 Year"/>
      <sheetName val="WKGS PTP + RTR Split"/>
      <sheetName val="WKGS ARC_RRC &amp; Volumes-7yr"/>
      <sheetName val="ARC_RRC-7 Year"/>
      <sheetName val="Provider Assumed Volumes-7 Year"/>
      <sheetName val="WKGS Termination Charges-7yr"/>
      <sheetName val="TEMPLATE Termination Charge-7yr"/>
      <sheetName val="WKGS Termination Charges-5y"/>
      <sheetName val="TEMPLATE Termination Charge-5yr"/>
      <sheetName val="WKGS Project Rate Card"/>
      <sheetName val="TEMPLATE Project Rate Card"/>
      <sheetName val="WKGS Optional Charges"/>
      <sheetName val="WKGS DM Future Scope"/>
      <sheetName val="WKGS Base Case Charges"/>
      <sheetName val="TEMPLATE AdditionalPriceDetail"/>
      <sheetName val="Future Initiatives"/>
      <sheetName val="Summary"/>
    </sheetNames>
    <sheetDataSet>
      <sheetData sheetId="0" refreshError="1">
        <row r="12">
          <cell r="D12" t="str">
            <v>USD</v>
          </cell>
        </row>
        <row r="13">
          <cell r="D13" t="str">
            <v>GBP</v>
          </cell>
        </row>
        <row r="14">
          <cell r="D14" t="str">
            <v>EUR</v>
          </cell>
        </row>
        <row r="15">
          <cell r="D15" t="str">
            <v>CAD</v>
          </cell>
        </row>
        <row r="16">
          <cell r="D16" t="str">
            <v>INR</v>
          </cell>
        </row>
        <row r="17">
          <cell r="D17" t="str">
            <v>CNY</v>
          </cell>
        </row>
        <row r="18">
          <cell r="D18" t="str">
            <v>PLN</v>
          </cell>
        </row>
        <row r="19">
          <cell r="D19" t="str">
            <v>BRL</v>
          </cell>
        </row>
        <row r="20">
          <cell r="D20" t="str">
            <v>SEK</v>
          </cell>
        </row>
        <row r="21">
          <cell r="D21" t="str">
            <v>CHF</v>
          </cell>
        </row>
        <row r="22">
          <cell r="D22" t="str">
            <v>GTQ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CALCULATION - Globals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----------- INPUTS -----------&gt;"/>
      <sheetName val="INPUT - Global Variabl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Scratch Sheet"/>
      <sheetName val="Parameter"/>
    </sheetNames>
    <sheetDataSet>
      <sheetData sheetId="0"/>
      <sheetData sheetId="1"/>
      <sheetData sheetId="2"/>
      <sheetData sheetId="3"/>
      <sheetData sheetId="4"/>
      <sheetData sheetId="5">
        <row r="1">
          <cell r="S1" t="str">
            <v>NorthAmerica</v>
          </cell>
        </row>
        <row r="2">
          <cell r="S2" t="str">
            <v>CGAS</v>
          </cell>
        </row>
        <row r="3">
          <cell r="S3" t="str">
            <v>CGE</v>
          </cell>
        </row>
        <row r="4">
          <cell r="S4" t="str">
            <v>Canada</v>
          </cell>
        </row>
        <row r="5">
          <cell r="S5" t="str">
            <v>UK</v>
          </cell>
        </row>
        <row r="6">
          <cell r="S6" t="str">
            <v>Belgium</v>
          </cell>
        </row>
        <row r="7">
          <cell r="S7" t="str">
            <v>Netherlands</v>
          </cell>
        </row>
        <row r="8">
          <cell r="S8" t="str">
            <v>France</v>
          </cell>
        </row>
        <row r="9">
          <cell r="S9" t="str">
            <v>Central</v>
          </cell>
        </row>
        <row r="10">
          <cell r="S10" t="str">
            <v>IndiaApp</v>
          </cell>
        </row>
        <row r="11">
          <cell r="S11" t="str">
            <v>IndiaStd</v>
          </cell>
        </row>
        <row r="12">
          <cell r="S12" t="str">
            <v>USTransition</v>
          </cell>
        </row>
        <row r="13">
          <cell r="S13" t="str">
            <v>Custom1</v>
          </cell>
        </row>
        <row r="14">
          <cell r="S14" t="str">
            <v>Custom2</v>
          </cell>
        </row>
        <row r="15">
          <cell r="S15" t="str">
            <v>Custom3</v>
          </cell>
        </row>
        <row r="16">
          <cell r="S16" t="str">
            <v>Custom4</v>
          </cell>
        </row>
        <row r="17">
          <cell r="S17" t="str">
            <v>Custom5</v>
          </cell>
        </row>
        <row r="18">
          <cell r="S18" t="str">
            <v>Custom6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  <sheetName val="Tech"/>
      <sheetName val="Base de travail GA"/>
      <sheetName val="Base de travail LOB"/>
      <sheetName val="Base de travail region"/>
    </sheetNames>
    <sheetDataSet>
      <sheetData sheetId="0" refreshError="1"/>
      <sheetData sheetId="1" refreshError="1"/>
      <sheetData sheetId="2" refreshError="1">
        <row r="1">
          <cell r="A1" t="str">
            <v>M</v>
          </cell>
          <cell r="B1" t="str">
            <v>BPO</v>
          </cell>
        </row>
        <row r="2">
          <cell r="A2" t="str">
            <v>AM</v>
          </cell>
          <cell r="B2" t="str">
            <v>KSS</v>
          </cell>
        </row>
        <row r="3">
          <cell r="A3" t="str">
            <v>PL</v>
          </cell>
        </row>
        <row r="4">
          <cell r="A4" t="str">
            <v>PO</v>
          </cell>
        </row>
        <row r="5">
          <cell r="A5" t="str">
            <v>PA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  <sheetName val="Tech"/>
      <sheetName val="Base de travail GA"/>
      <sheetName val="Base de travail LOB"/>
      <sheetName val="Base de travail region"/>
    </sheetNames>
    <sheetDataSet>
      <sheetData sheetId="0" refreshError="1"/>
      <sheetData sheetId="1" refreshError="1"/>
      <sheetData sheetId="2" refreshError="1">
        <row r="1">
          <cell r="A1" t="str">
            <v>M</v>
          </cell>
          <cell r="B1" t="str">
            <v>BPO</v>
          </cell>
        </row>
        <row r="2">
          <cell r="A2" t="str">
            <v>AM</v>
          </cell>
          <cell r="B2" t="str">
            <v>KSS</v>
          </cell>
        </row>
        <row r="3">
          <cell r="A3" t="str">
            <v>PL</v>
          </cell>
        </row>
        <row r="4">
          <cell r="A4" t="str">
            <v>PO</v>
          </cell>
        </row>
        <row r="5">
          <cell r="A5" t="str">
            <v>PA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Reconcile FTE"/>
      <sheetName val="Order Entry"/>
      <sheetName val="Billing"/>
      <sheetName val="Cust Inq Raw"/>
      <sheetName val="Monitor Raw"/>
      <sheetName val="Screen Raw"/>
      <sheetName val="PMO Raw"/>
      <sheetName val="PMO Input"/>
      <sheetName val="Infrastructure"/>
      <sheetName val="Equitant"/>
      <sheetName val="Conting Weighted"/>
      <sheetName val="Blank sheet 2"/>
      <sheetName val="Blank sheet 3"/>
      <sheetName val="Blank sheet 4"/>
      <sheetName val="Blank sheet 5"/>
      <sheetName val="Y1 Phasing"/>
      <sheetName val="Country Prices"/>
      <sheetName val="4A Fixed"/>
      <sheetName val="4A Passthru"/>
      <sheetName val="4A One Time"/>
      <sheetName val="4AWind Down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Tech"/>
    </sheetNames>
    <sheetDataSet>
      <sheetData sheetId="0" refreshError="1"/>
      <sheetData sheetId="1" refreshError="1"/>
      <sheetData sheetId="2" refreshError="1"/>
      <sheetData sheetId="3" refreshError="1">
        <row r="39">
          <cell r="B39" t="str">
            <v>All groups selected for output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Reconcile FTE"/>
      <sheetName val="Order Entry"/>
      <sheetName val="Billing"/>
      <sheetName val="Cust Inq Raw"/>
      <sheetName val="Monitor Raw"/>
      <sheetName val="Screen Raw"/>
      <sheetName val="PMO Raw"/>
      <sheetName val="PMO Input"/>
      <sheetName val="Infrastructure"/>
      <sheetName val="Equitant"/>
      <sheetName val="Conting Weighted"/>
      <sheetName val="Blank sheet 2"/>
      <sheetName val="Blank sheet 3"/>
      <sheetName val="Blank sheet 4"/>
      <sheetName val="Blank sheet 5"/>
      <sheetName val="Y1 Phasing"/>
      <sheetName val="Country Prices"/>
      <sheetName val="4A Fixed"/>
      <sheetName val="4A Passthru"/>
      <sheetName val="4A One Time"/>
      <sheetName val="4AWind Down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Tech"/>
    </sheetNames>
    <sheetDataSet>
      <sheetData sheetId="0" refreshError="1"/>
      <sheetData sheetId="1" refreshError="1"/>
      <sheetData sheetId="2" refreshError="1"/>
      <sheetData sheetId="3" refreshError="1">
        <row r="39">
          <cell r="B39" t="str">
            <v>All groups selected for output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Gantt Chart Template"/>
      <sheetName val="Legend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ons"/>
      <sheetName val="Standard costs"/>
      <sheetName val="Personnel Cost"/>
      <sheetName val="Other FTE related costs"/>
      <sheetName val="Mandays, recruitment"/>
      <sheetName val="Support team costs"/>
      <sheetName val="Facility set up costs"/>
      <sheetName val="IT set up costs"/>
      <sheetName val="Shift allowance"/>
      <sheetName val="By language"/>
      <sheetName val="Personnel Cost (languages)"/>
      <sheetName val="Grade Defini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59">
          <cell r="C59">
            <v>1</v>
          </cell>
          <cell r="D59">
            <v>1.25</v>
          </cell>
          <cell r="E59">
            <v>1.5</v>
          </cell>
          <cell r="F59">
            <v>2</v>
          </cell>
          <cell r="G59">
            <v>2.5</v>
          </cell>
        </row>
        <row r="60">
          <cell r="B60" t="str">
            <v>O7</v>
          </cell>
          <cell r="C60">
            <v>182271.33033770212</v>
          </cell>
          <cell r="D60">
            <v>223954.34999712763</v>
          </cell>
          <cell r="E60">
            <v>265637.3696565532</v>
          </cell>
          <cell r="F60">
            <v>349003.40897540428</v>
          </cell>
          <cell r="G60">
            <v>432369.4482942553</v>
          </cell>
        </row>
        <row r="61">
          <cell r="B61" t="str">
            <v>O6</v>
          </cell>
          <cell r="C61">
            <v>126046.41388698868</v>
          </cell>
          <cell r="D61">
            <v>153673.20443373587</v>
          </cell>
          <cell r="E61">
            <v>181299.99498048302</v>
          </cell>
          <cell r="F61">
            <v>236553.57607397737</v>
          </cell>
          <cell r="G61">
            <v>291807.15716747171</v>
          </cell>
        </row>
        <row r="62">
          <cell r="B62" t="str">
            <v>O5</v>
          </cell>
          <cell r="C62">
            <v>91323.139516641313</v>
          </cell>
          <cell r="D62">
            <v>112655.07710121424</v>
          </cell>
          <cell r="E62">
            <v>132078.24218145706</v>
          </cell>
          <cell r="F62">
            <v>170924.57234194272</v>
          </cell>
          <cell r="G62">
            <v>209770.90250242845</v>
          </cell>
        </row>
        <row r="63">
          <cell r="B63" t="str">
            <v>O4</v>
          </cell>
          <cell r="C63">
            <v>68698.396314390731</v>
          </cell>
          <cell r="D63">
            <v>85148.715392988393</v>
          </cell>
          <cell r="E63">
            <v>101599.03447158611</v>
          </cell>
          <cell r="F63">
            <v>131167.57551973802</v>
          </cell>
          <cell r="G63">
            <v>160074.65647467249</v>
          </cell>
        </row>
        <row r="64">
          <cell r="B64" t="str">
            <v>O3</v>
          </cell>
          <cell r="C64">
            <v>54645.290540299458</v>
          </cell>
          <cell r="D64">
            <v>67582.333175374297</v>
          </cell>
          <cell r="E64">
            <v>80519.375810449186</v>
          </cell>
          <cell r="F64">
            <v>106393.46108059892</v>
          </cell>
          <cell r="G64">
            <v>129206.39000374763</v>
          </cell>
        </row>
        <row r="65">
          <cell r="B65" t="str">
            <v>O2</v>
          </cell>
          <cell r="C65">
            <v>40829.504523665528</v>
          </cell>
          <cell r="D65">
            <v>50312.600654581911</v>
          </cell>
          <cell r="E65">
            <v>59795.696785498287</v>
          </cell>
          <cell r="F65">
            <v>78761.889047331031</v>
          </cell>
          <cell r="G65">
            <v>97728.081309163827</v>
          </cell>
        </row>
      </sheetData>
      <sheetData sheetId="1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ons"/>
      <sheetName val="Standard costs"/>
      <sheetName val="Personnel Cost"/>
      <sheetName val="Other FTE related costs"/>
      <sheetName val="Mandays, recruitment"/>
      <sheetName val="Support team costs"/>
      <sheetName val="Facility set up costs"/>
      <sheetName val="IT set up costs"/>
      <sheetName val="Shift allowance"/>
      <sheetName val="By language"/>
      <sheetName val="Personnel Cost (languages)"/>
      <sheetName val="Grade Defini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59">
          <cell r="C59">
            <v>1</v>
          </cell>
          <cell r="D59">
            <v>1.25</v>
          </cell>
          <cell r="E59">
            <v>1.5</v>
          </cell>
          <cell r="F59">
            <v>2</v>
          </cell>
          <cell r="G59">
            <v>2.5</v>
          </cell>
        </row>
        <row r="60">
          <cell r="B60" t="str">
            <v>O7</v>
          </cell>
          <cell r="C60">
            <v>182271.33033770212</v>
          </cell>
          <cell r="D60">
            <v>223954.34999712763</v>
          </cell>
          <cell r="E60">
            <v>265637.3696565532</v>
          </cell>
          <cell r="F60">
            <v>349003.40897540428</v>
          </cell>
          <cell r="G60">
            <v>432369.4482942553</v>
          </cell>
        </row>
        <row r="61">
          <cell r="B61" t="str">
            <v>O6</v>
          </cell>
          <cell r="C61">
            <v>126046.41388698868</v>
          </cell>
          <cell r="D61">
            <v>153673.20443373587</v>
          </cell>
          <cell r="E61">
            <v>181299.99498048302</v>
          </cell>
          <cell r="F61">
            <v>236553.57607397737</v>
          </cell>
          <cell r="G61">
            <v>291807.15716747171</v>
          </cell>
        </row>
        <row r="62">
          <cell r="B62" t="str">
            <v>O5</v>
          </cell>
          <cell r="C62">
            <v>91323.139516641313</v>
          </cell>
          <cell r="D62">
            <v>112655.07710121424</v>
          </cell>
          <cell r="E62">
            <v>132078.24218145706</v>
          </cell>
          <cell r="F62">
            <v>170924.57234194272</v>
          </cell>
          <cell r="G62">
            <v>209770.90250242845</v>
          </cell>
        </row>
        <row r="63">
          <cell r="B63" t="str">
            <v>O4</v>
          </cell>
          <cell r="C63">
            <v>68698.396314390731</v>
          </cell>
          <cell r="D63">
            <v>85148.715392988393</v>
          </cell>
          <cell r="E63">
            <v>101599.03447158611</v>
          </cell>
          <cell r="F63">
            <v>131167.57551973802</v>
          </cell>
          <cell r="G63">
            <v>160074.65647467249</v>
          </cell>
        </row>
        <row r="64">
          <cell r="B64" t="str">
            <v>O3</v>
          </cell>
          <cell r="C64">
            <v>54645.290540299458</v>
          </cell>
          <cell r="D64">
            <v>67582.333175374297</v>
          </cell>
          <cell r="E64">
            <v>80519.375810449186</v>
          </cell>
          <cell r="F64">
            <v>106393.46108059892</v>
          </cell>
          <cell r="G64">
            <v>129206.39000374763</v>
          </cell>
        </row>
        <row r="65">
          <cell r="B65" t="str">
            <v>O2</v>
          </cell>
          <cell r="C65">
            <v>40829.504523665528</v>
          </cell>
          <cell r="D65">
            <v>50312.600654581911</v>
          </cell>
          <cell r="E65">
            <v>59795.696785498287</v>
          </cell>
          <cell r="F65">
            <v>78761.889047331031</v>
          </cell>
          <cell r="G65">
            <v>97728.081309163827</v>
          </cell>
        </row>
      </sheetData>
      <sheetData sheetId="1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rmers"/>
      <sheetName val="Assumptions"/>
      <sheetName val="Group and LoB names"/>
      <sheetName val="afijoCapgermini"/>
      <sheetName val="afijoRVC (2)"/>
      <sheetName val="Cost Model"/>
      <sheetName val="List Names"/>
    </sheetNames>
    <sheetDataSet>
      <sheetData sheetId="0"/>
      <sheetData sheetId="1" refreshError="1">
        <row r="3">
          <cell r="D3">
            <v>0</v>
          </cell>
        </row>
        <row r="4">
          <cell r="D4">
            <v>0.66</v>
          </cell>
        </row>
        <row r="5">
          <cell r="D5">
            <v>0</v>
          </cell>
        </row>
        <row r="6">
          <cell r="D6">
            <v>0.34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Gen Parameters"/>
      <sheetName val="FTEs"/>
      <sheetName val="_Sheet 1"/>
      <sheetName val="_Sheet2"/>
      <sheetName val="Insert_Delivery Team"/>
      <sheetName val="Insert_Transition Time-line"/>
      <sheetName val="Master Sheet"/>
    </sheetNames>
    <sheetDataSet>
      <sheetData sheetId="0">
        <row r="4">
          <cell r="B4" t="str">
            <v>K Manager</v>
          </cell>
        </row>
        <row r="5">
          <cell r="B5" t="str">
            <v>K Assistant manager</v>
          </cell>
        </row>
        <row r="6">
          <cell r="B6" t="str">
            <v>K Process leader</v>
          </cell>
        </row>
        <row r="7">
          <cell r="B7" t="str">
            <v>K Process operative</v>
          </cell>
        </row>
        <row r="8">
          <cell r="B8" t="str">
            <v>K Process assistant</v>
          </cell>
        </row>
      </sheetData>
      <sheetData sheetId="1" refreshError="1"/>
      <sheetData sheetId="2" refreshError="1"/>
      <sheetData sheetId="3" refreshError="1"/>
      <sheetData sheetId="4"/>
      <sheetData sheetId="5"/>
      <sheetData sheetId="6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  <sheetName val="Staffing Plan (2)"/>
      <sheetName val="Staffing Plan"/>
      <sheetName val="Assumptions"/>
      <sheetName val="Pyramid"/>
      <sheetName val="Other Expenses"/>
      <sheetName val="Tables"/>
    </sheetNames>
    <sheetDataSet>
      <sheetData sheetId="0" refreshError="1">
        <row r="2">
          <cell r="A2" t="str">
            <v>FA</v>
          </cell>
          <cell r="C2" t="str">
            <v>OE-20 - Vice President</v>
          </cell>
          <cell r="E2" t="str">
            <v>Accounts_Payable</v>
          </cell>
          <cell r="F2" t="str">
            <v>ERP_CRM_DW</v>
          </cell>
          <cell r="G2" t="str">
            <v>Purchasing_Services</v>
          </cell>
          <cell r="K2" t="str">
            <v>FA Team</v>
          </cell>
          <cell r="L2" t="str">
            <v>GDMS</v>
          </cell>
          <cell r="M2" t="str">
            <v>Procurement Team</v>
          </cell>
        </row>
        <row r="3">
          <cell r="C3" t="str">
            <v>OE-19 - Vice President</v>
          </cell>
          <cell r="E3" t="str">
            <v>Accounts_Receivable</v>
          </cell>
          <cell r="F3" t="str">
            <v>Web_General</v>
          </cell>
          <cell r="G3" t="str">
            <v>Spot_Buying_Services</v>
          </cell>
          <cell r="L3" t="str">
            <v>GDW</v>
          </cell>
        </row>
        <row r="4">
          <cell r="C4" t="str">
            <v>OE-18 - Executive (Prin or Dir)</v>
          </cell>
          <cell r="E4" t="str">
            <v>Fixed_Asset_Accounting</v>
          </cell>
          <cell r="G4" t="str">
            <v>Strategic_Sourcing_Services</v>
          </cell>
          <cell r="L4" t="str">
            <v>GMA</v>
          </cell>
        </row>
        <row r="5">
          <cell r="C5" t="str">
            <v>OE-17 - Executive (Prin or Dir)</v>
          </cell>
          <cell r="E5" t="str">
            <v>Collections</v>
          </cell>
          <cell r="L5" t="str">
            <v xml:space="preserve">U.S. HR &amp; Payroll </v>
          </cell>
        </row>
        <row r="6">
          <cell r="C6" t="str">
            <v>OE-16 - Executive (Prin or Dir)</v>
          </cell>
          <cell r="E6" t="str">
            <v>General_Ledger</v>
          </cell>
          <cell r="L6" t="str">
            <v>SAP CoE</v>
          </cell>
        </row>
        <row r="7">
          <cell r="C7" t="str">
            <v>OM-15 - Senior Manager</v>
          </cell>
          <cell r="E7" t="str">
            <v>T_E</v>
          </cell>
          <cell r="L7" t="str">
            <v>WDC</v>
          </cell>
        </row>
        <row r="8">
          <cell r="C8" t="str">
            <v>OM-14 - Senior Manager</v>
          </cell>
          <cell r="L8" t="str">
            <v>U.S. Commercial Systems</v>
          </cell>
        </row>
        <row r="9">
          <cell r="C9" t="str">
            <v>OM-13 - Senior Manager</v>
          </cell>
        </row>
        <row r="10">
          <cell r="C10" t="str">
            <v>OM-12 - Senior Manager</v>
          </cell>
        </row>
        <row r="11">
          <cell r="C11" t="str">
            <v>TP-11 - Manager</v>
          </cell>
        </row>
        <row r="12">
          <cell r="C12" t="str">
            <v>TP-10 - Manager</v>
          </cell>
        </row>
        <row r="13">
          <cell r="C13" t="str">
            <v>TP-9 - Senior Consultant</v>
          </cell>
        </row>
        <row r="14">
          <cell r="C14" t="str">
            <v>TP-8 - Senior Consultant</v>
          </cell>
        </row>
        <row r="15">
          <cell r="C15" t="str">
            <v>TP-7 - Senior Consultant</v>
          </cell>
        </row>
        <row r="16">
          <cell r="C16" t="str">
            <v>TP-6 - Consultant</v>
          </cell>
        </row>
        <row r="17">
          <cell r="C17" t="str">
            <v>TP-5 - Consultant</v>
          </cell>
        </row>
        <row r="18">
          <cell r="C18" t="str">
            <v>TP-4 - Consultant</v>
          </cell>
        </row>
        <row r="19">
          <cell r="C19" t="str">
            <v>SP-3 - ESS</v>
          </cell>
        </row>
        <row r="20">
          <cell r="C20" t="str">
            <v>SP-2 - ESS</v>
          </cell>
        </row>
        <row r="21">
          <cell r="C21" t="str">
            <v>SP-1 - ESS</v>
          </cell>
        </row>
        <row r="22">
          <cell r="C22" t="str">
            <v>Custom</v>
          </cell>
        </row>
        <row r="24">
          <cell r="C24" t="str">
            <v>Vice President</v>
          </cell>
        </row>
        <row r="25">
          <cell r="C25" t="str">
            <v>Director</v>
          </cell>
        </row>
        <row r="26">
          <cell r="C26" t="str">
            <v>Senior Manager</v>
          </cell>
        </row>
        <row r="27">
          <cell r="C27" t="str">
            <v>Manager</v>
          </cell>
        </row>
        <row r="28">
          <cell r="C28" t="str">
            <v>Senior Consultant 2</v>
          </cell>
        </row>
        <row r="29">
          <cell r="C29" t="str">
            <v>Senior Consultant 1</v>
          </cell>
        </row>
        <row r="30">
          <cell r="C30" t="str">
            <v>Consultant</v>
          </cell>
        </row>
        <row r="31">
          <cell r="C31" t="str">
            <v>Associate Consultant</v>
          </cell>
        </row>
      </sheetData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  <sheetName val="Staffing Plan (2)"/>
      <sheetName val="Staffing Plan"/>
      <sheetName val="Assumptions"/>
      <sheetName val="Pyramid"/>
      <sheetName val="Other Expenses"/>
      <sheetName val="Tables"/>
    </sheetNames>
    <sheetDataSet>
      <sheetData sheetId="0" refreshError="1">
        <row r="2">
          <cell r="A2" t="str">
            <v>FA</v>
          </cell>
          <cell r="C2" t="str">
            <v>OE-20 - Vice President</v>
          </cell>
          <cell r="E2" t="str">
            <v>Accounts_Payable</v>
          </cell>
          <cell r="F2" t="str">
            <v>ERP_CRM_DW</v>
          </cell>
          <cell r="G2" t="str">
            <v>Purchasing_Services</v>
          </cell>
          <cell r="K2" t="str">
            <v>FA Team</v>
          </cell>
          <cell r="L2" t="str">
            <v>GDMS</v>
          </cell>
          <cell r="M2" t="str">
            <v>Procurement Team</v>
          </cell>
        </row>
        <row r="3">
          <cell r="C3" t="str">
            <v>OE-19 - Vice President</v>
          </cell>
          <cell r="E3" t="str">
            <v>Accounts_Receivable</v>
          </cell>
          <cell r="F3" t="str">
            <v>Web_General</v>
          </cell>
          <cell r="G3" t="str">
            <v>Spot_Buying_Services</v>
          </cell>
          <cell r="L3" t="str">
            <v>GDW</v>
          </cell>
        </row>
        <row r="4">
          <cell r="C4" t="str">
            <v>OE-18 - Executive (Prin or Dir)</v>
          </cell>
          <cell r="E4" t="str">
            <v>Fixed_Asset_Accounting</v>
          </cell>
          <cell r="G4" t="str">
            <v>Strategic_Sourcing_Services</v>
          </cell>
          <cell r="L4" t="str">
            <v>GMA</v>
          </cell>
        </row>
        <row r="5">
          <cell r="C5" t="str">
            <v>OE-17 - Executive (Prin or Dir)</v>
          </cell>
          <cell r="E5" t="str">
            <v>Collections</v>
          </cell>
          <cell r="L5" t="str">
            <v xml:space="preserve">U.S. HR &amp; Payroll </v>
          </cell>
        </row>
        <row r="6">
          <cell r="C6" t="str">
            <v>OE-16 - Executive (Prin or Dir)</v>
          </cell>
          <cell r="E6" t="str">
            <v>General_Ledger</v>
          </cell>
          <cell r="L6" t="str">
            <v>SAP CoE</v>
          </cell>
        </row>
        <row r="7">
          <cell r="C7" t="str">
            <v>OM-15 - Senior Manager</v>
          </cell>
          <cell r="E7" t="str">
            <v>T_E</v>
          </cell>
          <cell r="L7" t="str">
            <v>WDC</v>
          </cell>
        </row>
        <row r="8">
          <cell r="C8" t="str">
            <v>OM-14 - Senior Manager</v>
          </cell>
          <cell r="L8" t="str">
            <v>U.S. Commercial Systems</v>
          </cell>
        </row>
        <row r="9">
          <cell r="C9" t="str">
            <v>OM-13 - Senior Manager</v>
          </cell>
        </row>
        <row r="10">
          <cell r="C10" t="str">
            <v>OM-12 - Senior Manager</v>
          </cell>
        </row>
        <row r="11">
          <cell r="C11" t="str">
            <v>TP-11 - Manager</v>
          </cell>
        </row>
        <row r="12">
          <cell r="C12" t="str">
            <v>TP-10 - Manager</v>
          </cell>
        </row>
        <row r="13">
          <cell r="C13" t="str">
            <v>TP-9 - Senior Consultant</v>
          </cell>
        </row>
        <row r="14">
          <cell r="C14" t="str">
            <v>TP-8 - Senior Consultant</v>
          </cell>
        </row>
        <row r="15">
          <cell r="C15" t="str">
            <v>TP-7 - Senior Consultant</v>
          </cell>
        </row>
        <row r="16">
          <cell r="C16" t="str">
            <v>TP-6 - Consultant</v>
          </cell>
        </row>
        <row r="17">
          <cell r="C17" t="str">
            <v>TP-5 - Consultant</v>
          </cell>
        </row>
        <row r="18">
          <cell r="C18" t="str">
            <v>TP-4 - Consultant</v>
          </cell>
        </row>
        <row r="19">
          <cell r="C19" t="str">
            <v>SP-3 - ESS</v>
          </cell>
        </row>
        <row r="20">
          <cell r="C20" t="str">
            <v>SP-2 - ESS</v>
          </cell>
        </row>
        <row r="21">
          <cell r="C21" t="str">
            <v>SP-1 - ESS</v>
          </cell>
        </row>
        <row r="22">
          <cell r="C22" t="str">
            <v>Custom</v>
          </cell>
        </row>
        <row r="24">
          <cell r="C24" t="str">
            <v>Vice President</v>
          </cell>
        </row>
        <row r="25">
          <cell r="C25" t="str">
            <v>Director</v>
          </cell>
        </row>
        <row r="26">
          <cell r="C26" t="str">
            <v>Senior Manager</v>
          </cell>
        </row>
        <row r="27">
          <cell r="C27" t="str">
            <v>Manager</v>
          </cell>
        </row>
        <row r="28">
          <cell r="C28" t="str">
            <v>Senior Consultant 2</v>
          </cell>
        </row>
        <row r="29">
          <cell r="C29" t="str">
            <v>Senior Consultant 1</v>
          </cell>
        </row>
        <row r="30">
          <cell r="C30" t="str">
            <v>Consultant</v>
          </cell>
        </row>
        <row r="31">
          <cell r="C31" t="str">
            <v>Associate Consultant</v>
          </cell>
        </row>
      </sheetData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Base Solution Input"/>
      <sheetName val="Scanning"/>
      <sheetName val="Base Solution Costing"/>
      <sheetName val="Base Solution Pricing"/>
      <sheetName val="Base Transition Summary"/>
      <sheetName val="Run Summary"/>
      <sheetName val="Consolidated Summary"/>
      <sheetName val="Base Consolidated"/>
      <sheetName val="IT Cost analysis"/>
    </sheetNames>
    <sheetDataSet>
      <sheetData sheetId="0" refreshError="1">
        <row r="29">
          <cell r="E29" t="str">
            <v>US</v>
          </cell>
        </row>
        <row r="30">
          <cell r="E30" t="str">
            <v>Guatemala</v>
          </cell>
        </row>
        <row r="31">
          <cell r="E31" t="str">
            <v>Poland</v>
          </cell>
        </row>
        <row r="32">
          <cell r="E32" t="str">
            <v>China</v>
          </cell>
        </row>
        <row r="33">
          <cell r="E33" t="str">
            <v>India</v>
          </cell>
        </row>
        <row r="34">
          <cell r="E34" t="str">
            <v>3rd Party</v>
          </cell>
        </row>
        <row r="35">
          <cell r="E35" t="str">
            <v>Passthrough</v>
          </cell>
        </row>
        <row r="37">
          <cell r="E37" t="str">
            <v>US</v>
          </cell>
        </row>
        <row r="38">
          <cell r="E38" t="str">
            <v>Guatemala</v>
          </cell>
        </row>
        <row r="39">
          <cell r="E39" t="str">
            <v>Poland</v>
          </cell>
        </row>
        <row r="40">
          <cell r="E40" t="str">
            <v>China</v>
          </cell>
        </row>
        <row r="41">
          <cell r="E41" t="str">
            <v>India</v>
          </cell>
        </row>
        <row r="42">
          <cell r="E42" t="str">
            <v>3rd Party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Base Solution Input"/>
      <sheetName val="Scanning"/>
      <sheetName val="Base Solution Costing"/>
      <sheetName val="Base Solution Pricing"/>
      <sheetName val="Base Transition Summary"/>
      <sheetName val="Run Summary"/>
      <sheetName val="Consolidated Summary"/>
      <sheetName val="Base Consolidated"/>
      <sheetName val="IT Cost analysis"/>
    </sheetNames>
    <sheetDataSet>
      <sheetData sheetId="0" refreshError="1">
        <row r="29">
          <cell r="E29" t="str">
            <v>US</v>
          </cell>
        </row>
        <row r="30">
          <cell r="E30" t="str">
            <v>Guatemala</v>
          </cell>
        </row>
        <row r="31">
          <cell r="E31" t="str">
            <v>Poland</v>
          </cell>
        </row>
        <row r="32">
          <cell r="E32" t="str">
            <v>China</v>
          </cell>
        </row>
        <row r="33">
          <cell r="E33" t="str">
            <v>India</v>
          </cell>
        </row>
        <row r="34">
          <cell r="E34" t="str">
            <v>3rd Party</v>
          </cell>
        </row>
        <row r="35">
          <cell r="E35" t="str">
            <v>Passthrough</v>
          </cell>
        </row>
        <row r="37">
          <cell r="E37" t="str">
            <v>US</v>
          </cell>
        </row>
        <row r="38">
          <cell r="E38" t="str">
            <v>Guatemala</v>
          </cell>
        </row>
        <row r="39">
          <cell r="E39" t="str">
            <v>Poland</v>
          </cell>
        </row>
        <row r="40">
          <cell r="E40" t="str">
            <v>China</v>
          </cell>
        </row>
        <row r="41">
          <cell r="E41" t="str">
            <v>India</v>
          </cell>
        </row>
        <row r="42">
          <cell r="E42" t="str">
            <v>3rd Party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Baseline costs"/>
      <sheetName val="Retained costs"/>
      <sheetName val="Client one off costs"/>
      <sheetName val="Capgemini charges"/>
      <sheetName val="Business case detail"/>
      <sheetName val="Business case summary"/>
      <sheetName val="Assumptions"/>
      <sheetName val="Graph 1"/>
      <sheetName val="Graph2"/>
      <sheetName val="Graph 3"/>
      <sheetName val="Graph data"/>
      <sheetName val="_Gen Parameter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aseline Data"/>
      <sheetName val="Cost Drivers"/>
      <sheetName val="Solution Input"/>
      <sheetName val="Solution Costing"/>
      <sheetName val="Solution Pricing"/>
      <sheetName val="Transition Analysis"/>
      <sheetName val="Run Analysis"/>
      <sheetName val="P&amp;L"/>
      <sheetName val="Client Bus Case"/>
      <sheetName val="Rate Comparison"/>
      <sheetName val="Facilities Costs"/>
      <sheetName val="Client Deck 1"/>
      <sheetName val="Client Deck 2"/>
      <sheetName val="Client Bus Case USDm"/>
      <sheetName val="Baseline FTE"/>
      <sheetName val="Baseline Costs"/>
      <sheetName val="P&amp;L FIN"/>
      <sheetName val="Client Bus Case FIN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aseline Data"/>
      <sheetName val="Cost Drivers"/>
      <sheetName val="Solution Input"/>
      <sheetName val="Solution Costing"/>
      <sheetName val="Solution Pricing"/>
      <sheetName val="Transition Analysis"/>
      <sheetName val="Run Analysis"/>
      <sheetName val="P&amp;L"/>
      <sheetName val="Client Bus Case"/>
      <sheetName val="Rate Comparison"/>
      <sheetName val="Facilities Costs"/>
      <sheetName val="Client Deck 1"/>
      <sheetName val="Client Deck 2"/>
      <sheetName val="Client Bus Case USDm"/>
      <sheetName val="Baseline FTE"/>
      <sheetName val="Baseline Costs"/>
      <sheetName val="P&amp;L FIN"/>
      <sheetName val="Client Bus Case FIN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PUT Scope"/>
      <sheetName val="INPUT Transition Plan"/>
      <sheetName val="INPUT Productivity"/>
      <sheetName val="INPUT Pyramids"/>
      <sheetName val="INPUT Manual FTE"/>
      <sheetName val="INPUT Non FTE Costs"/>
      <sheetName val="OUTPUT Transition FTE"/>
      <sheetName val="OUTPUT Run FTE"/>
      <sheetName val="OUTPUT FTE Analysis"/>
    </sheetNames>
    <sheetDataSet>
      <sheetData sheetId="0">
        <row r="2">
          <cell r="D2" t="str">
            <v>AES Global F&amp;A</v>
          </cell>
        </row>
      </sheetData>
      <sheetData sheetId="1">
        <row r="9">
          <cell r="D9">
            <v>40360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PUT Scope"/>
      <sheetName val="INPUT Transition Plan"/>
      <sheetName val="INPUT Productivity"/>
      <sheetName val="INPUT Pyramids"/>
      <sheetName val="INPUT Manual FTE"/>
      <sheetName val="INPUT Non FTE Costs"/>
      <sheetName val="OUTPUT Transition FTE"/>
      <sheetName val="OUTPUT Run FTE"/>
      <sheetName val="OUTPUT FTE Analysis"/>
    </sheetNames>
    <sheetDataSet>
      <sheetData sheetId="0">
        <row r="2">
          <cell r="D2" t="str">
            <v>AES Global F&amp;A</v>
          </cell>
        </row>
      </sheetData>
      <sheetData sheetId="1">
        <row r="9">
          <cell r="D9">
            <v>40360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 State"/>
      <sheetName val="Proposed State"/>
      <sheetName val="Delivery Centre - Bangalore"/>
      <sheetName val="Sheet1"/>
      <sheetName val="Delivery Centre - Lisbon"/>
      <sheetName val="Input"/>
      <sheetName val="Model"/>
      <sheetName val="Output - Client Summary"/>
      <sheetName val="Output - Client Shaped"/>
      <sheetName val="Output - IBM"/>
      <sheetName val="Reference"/>
      <sheetName val="Transformation"/>
      <sheetName val="Assumptions"/>
      <sheetName val="About"/>
      <sheetName val="RInput"/>
      <sheetName val="RaInput"/>
      <sheetName val="RapInput"/>
      <sheetName val="RapiInput"/>
      <sheetName val="RapidInput"/>
      <sheetName val="RapidSInput"/>
      <sheetName val="RapidScInput"/>
      <sheetName val="RapidScaInput"/>
      <sheetName val="RapidScanInput"/>
      <sheetName val="RapidScan Input"/>
      <sheetName val="RapidScan -Input"/>
      <sheetName val="RapidScan - Input"/>
      <sheetName val="Sto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6">
          <cell r="B6" t="str">
            <v>Detailed</v>
          </cell>
          <cell r="D6" t="str">
            <v>Rotterdam</v>
          </cell>
        </row>
        <row r="7">
          <cell r="B7" t="str">
            <v>Summary</v>
          </cell>
          <cell r="D7" t="str">
            <v>Lisbon</v>
          </cell>
        </row>
        <row r="8">
          <cell r="D8" t="str">
            <v>Krakow</v>
          </cell>
        </row>
        <row r="9">
          <cell r="D9" t="str">
            <v>Bangalore</v>
          </cell>
        </row>
        <row r="10">
          <cell r="D10" t="str">
            <v>Tulsa</v>
          </cell>
        </row>
        <row r="11">
          <cell r="D11" t="str">
            <v>Houston</v>
          </cell>
        </row>
        <row r="12">
          <cell r="D12" t="str">
            <v>Calgary</v>
          </cell>
        </row>
        <row r="13">
          <cell r="D13" t="str">
            <v>Budapest</v>
          </cell>
        </row>
        <row r="14">
          <cell r="D14" t="str">
            <v>Bratislava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 State"/>
      <sheetName val="Proposed State"/>
      <sheetName val="Delivery Centre - Bangalore"/>
      <sheetName val="Sheet1"/>
      <sheetName val="Delivery Centre - Lisbon"/>
      <sheetName val="Input"/>
      <sheetName val="Model"/>
      <sheetName val="Output - Client Summary"/>
      <sheetName val="Output - Client Shaped"/>
      <sheetName val="Output - IBM"/>
      <sheetName val="Reference"/>
      <sheetName val="Transformation"/>
      <sheetName val="Assumptions"/>
      <sheetName val="About"/>
      <sheetName val="RInput"/>
      <sheetName val="RaInput"/>
      <sheetName val="RapInput"/>
      <sheetName val="RapiInput"/>
      <sheetName val="RapidInput"/>
      <sheetName val="RapidSInput"/>
      <sheetName val="RapidScInput"/>
      <sheetName val="RapidScaInput"/>
      <sheetName val="RapidScanInput"/>
      <sheetName val="RapidScan Input"/>
      <sheetName val="RapidScan -Input"/>
      <sheetName val="RapidScan - Input"/>
      <sheetName val="Sto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6">
          <cell r="B6" t="str">
            <v>Detailed</v>
          </cell>
          <cell r="D6" t="str">
            <v>Rotterdam</v>
          </cell>
        </row>
        <row r="7">
          <cell r="B7" t="str">
            <v>Summary</v>
          </cell>
          <cell r="D7" t="str">
            <v>Lisbon</v>
          </cell>
        </row>
        <row r="8">
          <cell r="D8" t="str">
            <v>Krakow</v>
          </cell>
        </row>
        <row r="9">
          <cell r="D9" t="str">
            <v>Bangalore</v>
          </cell>
        </row>
        <row r="10">
          <cell r="D10" t="str">
            <v>Tulsa</v>
          </cell>
        </row>
        <row r="11">
          <cell r="D11" t="str">
            <v>Houston</v>
          </cell>
        </row>
        <row r="12">
          <cell r="D12" t="str">
            <v>Calgary</v>
          </cell>
        </row>
        <row r="13">
          <cell r="D13" t="str">
            <v>Budapest</v>
          </cell>
        </row>
        <row r="14">
          <cell r="D14" t="str">
            <v>Bratislava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- Rates"/>
      <sheetName val="INPUT - FTE"/>
      <sheetName val="INPUT - Personnel Costs "/>
      <sheetName val="INPUT - Other Direct Costs"/>
      <sheetName val="OUTPUT - Loaded FTE Cost Detail"/>
      <sheetName val="OUTPUT - ICA Billings"/>
      <sheetName val="Summary"/>
      <sheetName val="Consol "/>
      <sheetName val="staff Plan"/>
      <sheetName val="ODC"/>
      <sheetName val="deprec"/>
    </sheetNames>
    <sheetDataSet>
      <sheetData sheetId="0">
        <row r="19">
          <cell r="E19">
            <v>40179</v>
          </cell>
        </row>
      </sheetData>
      <sheetData sheetId="1">
        <row r="27">
          <cell r="D27" t="str">
            <v>11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- Rates"/>
      <sheetName val="INPUT - FTE"/>
      <sheetName val="INPUT - Personnel Costs "/>
      <sheetName val="INPUT - Other Direct Costs"/>
      <sheetName val="OUTPUT - Loaded FTE Cost Detail"/>
      <sheetName val="OUTPUT - ICA Billings"/>
      <sheetName val="Summary"/>
      <sheetName val="Consol "/>
      <sheetName val="staff Plan"/>
      <sheetName val="ODC"/>
      <sheetName val="deprec"/>
    </sheetNames>
    <sheetDataSet>
      <sheetData sheetId="0">
        <row r="19">
          <cell r="E19">
            <v>40179</v>
          </cell>
        </row>
      </sheetData>
      <sheetData sheetId="1">
        <row r="27">
          <cell r="D27" t="str">
            <v>11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"/>
      <sheetName val="Costs per BPO FTE"/>
      <sheetName val="BPO FTE run costs"/>
      <sheetName val="Transition FTE"/>
      <sheetName val="Transition staff costs"/>
      <sheetName val="Prog mandays"/>
      <sheetName val="Costs per Prog staff"/>
      <sheetName val="Prog staff costs"/>
      <sheetName val="Other costs"/>
      <sheetName val="Capex"/>
      <sheetName val="Total costs"/>
      <sheetName val="Pricing"/>
      <sheetName val="Deal summary"/>
      <sheetName val="Vol measure"/>
      <sheetName val="Economic parameters"/>
      <sheetName val="Business parameters"/>
      <sheetName val="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>
        <row r="43">
          <cell r="B43" t="str">
            <v>KRIND</v>
          </cell>
        </row>
        <row r="44">
          <cell r="B44" t="str">
            <v>GUIND</v>
          </cell>
        </row>
        <row r="45">
          <cell r="B45" t="str">
            <v>OTHIND</v>
          </cell>
        </row>
        <row r="46">
          <cell r="B46" t="str">
            <v>REVIND</v>
          </cell>
        </row>
        <row r="47">
          <cell r="B47" t="str">
            <v>NONE</v>
          </cell>
        </row>
      </sheetData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ncial Inputs"/>
      <sheetName val="Cover"/>
      <sheetName val="Solution Inputs"/>
      <sheetName val="Solution Detail"/>
      <sheetName val="Solution Costing"/>
      <sheetName val="Solution Pricing"/>
      <sheetName val="Run Billing"/>
      <sheetName val="Transition Analysis"/>
      <sheetName val="Run Analysis"/>
      <sheetName val="P&amp;L"/>
      <sheetName val="Business Case Output"/>
      <sheetName val="Change Tracker"/>
      <sheetName val="Pricing Templates 1"/>
      <sheetName val="Pricing Templates 2"/>
      <sheetName val="Pricing Templates 3"/>
      <sheetName val="Pricing Templates 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ncial Inputs"/>
      <sheetName val="Cover"/>
      <sheetName val="Solution Inputs"/>
      <sheetName val="Solution Detail"/>
      <sheetName val="Solution Costing"/>
      <sheetName val="Solution Pricing"/>
      <sheetName val="Run Billing"/>
      <sheetName val="Transition Analysis"/>
      <sheetName val="Run Analysis"/>
      <sheetName val="P&amp;L"/>
      <sheetName val="Business Case Output"/>
      <sheetName val="Change Tracker"/>
      <sheetName val="Pricing Templates 1"/>
      <sheetName val="Pricing Templates 2"/>
      <sheetName val="Pricing Templates 3"/>
      <sheetName val="Pricing Templates 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Lookups"/>
      <sheetName val="INPUT Scope"/>
      <sheetName val="INPUT Transition"/>
      <sheetName val="INPUT Productivity"/>
      <sheetName val="WKGS FTE Detail"/>
      <sheetName val="OUTPUT FTE Summary"/>
      <sheetName val="INPUT Pyramid"/>
      <sheetName val="OUPUT FTE by Grade"/>
      <sheetName val="INPUT Other FTE"/>
      <sheetName val="INPUT Other Costs"/>
      <sheetName val="INPUT Severance"/>
    </sheetNames>
    <sheetDataSet>
      <sheetData sheetId="0" refreshError="1"/>
      <sheetData sheetId="1">
        <row r="8">
          <cell r="D8" t="str">
            <v>AR</v>
          </cell>
          <cell r="E8" t="str">
            <v>WP1</v>
          </cell>
        </row>
        <row r="9">
          <cell r="E9" t="str">
            <v>WP2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Lookups"/>
      <sheetName val="INPUT Scope"/>
      <sheetName val="INPUT Transition"/>
      <sheetName val="INPUT Productivity"/>
      <sheetName val="WKGS FTE Detail"/>
      <sheetName val="OUTPUT FTE Summary"/>
      <sheetName val="INPUT Pyramid"/>
      <sheetName val="OUPUT FTE by Grade"/>
      <sheetName val="INPUT Other FTE"/>
      <sheetName val="INPUT Other Costs"/>
      <sheetName val="INPUT Severance"/>
    </sheetNames>
    <sheetDataSet>
      <sheetData sheetId="0" refreshError="1"/>
      <sheetData sheetId="1">
        <row r="8">
          <cell r="D8" t="str">
            <v>AR</v>
          </cell>
          <cell r="E8" t="str">
            <v>WP1</v>
          </cell>
        </row>
        <row r="9">
          <cell r="E9" t="str">
            <v>WP2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Home"/>
      <sheetName val="Project Plan"/>
      <sheetName val="Process Update TTT"/>
      <sheetName val="Training Update TTT"/>
      <sheetName val="Daily Progress Update"/>
      <sheetName val="DD Update"/>
      <sheetName val="Documentation Update"/>
      <sheetName val="Access Status TTT"/>
      <sheetName val="Q&amp;A TTT"/>
      <sheetName val="Lessons Learnt"/>
      <sheetName val="Assessment Status TTT"/>
      <sheetName val="Action Log"/>
      <sheetName val="Project Team"/>
      <sheetName val="Risk and Mitigation"/>
      <sheetName val="Change Log"/>
      <sheetName val="Transitions Timelines"/>
      <sheetName val="Offshore Resource Tracker"/>
      <sheetName val="GRSC Phase 2_Playbook_07.24"/>
    </sheetNames>
    <definedNames>
      <definedName name="Full_Screen_View"/>
      <definedName name="Regular_Screen_View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F202"/>
  <sheetViews>
    <sheetView showGridLines="0" zoomScaleNormal="100" workbookViewId="0"/>
  </sheetViews>
  <sheetFormatPr defaultColWidth="8" defaultRowHeight="14" x14ac:dyDescent="0.3"/>
  <cols>
    <col min="1" max="1" width="0.81640625" style="2" customWidth="1"/>
    <col min="2" max="2" width="20.453125" style="2" customWidth="1"/>
    <col min="3" max="3" width="7" style="2" bestFit="1" customWidth="1"/>
    <col min="4" max="4" width="20.453125" style="2" customWidth="1"/>
    <col min="5" max="5" width="35" style="2" customWidth="1"/>
    <col min="6" max="6" width="20.453125" style="2" customWidth="1"/>
    <col min="7" max="16384" width="8" style="2"/>
  </cols>
  <sheetData>
    <row r="3" spans="2:6" ht="14.5" thickBot="1" x14ac:dyDescent="0.35">
      <c r="B3" s="1"/>
      <c r="C3" s="1"/>
      <c r="D3" s="1"/>
      <c r="E3" s="1"/>
      <c r="F3" s="1"/>
    </row>
    <row r="4" spans="2:6" x14ac:dyDescent="0.3">
      <c r="B4" s="3" t="s">
        <v>0</v>
      </c>
      <c r="C4" s="3" t="s">
        <v>1</v>
      </c>
      <c r="D4" s="3" t="s">
        <v>2</v>
      </c>
      <c r="E4" s="3" t="s">
        <v>3</v>
      </c>
      <c r="F4" s="3" t="s">
        <v>4</v>
      </c>
    </row>
    <row r="5" spans="2:6" x14ac:dyDescent="0.3">
      <c r="B5" s="4"/>
      <c r="C5" s="5"/>
      <c r="D5" s="6"/>
      <c r="E5" s="7"/>
      <c r="F5" s="8"/>
    </row>
    <row r="6" spans="2:6" x14ac:dyDescent="0.3">
      <c r="B6" s="9"/>
      <c r="C6" s="10"/>
      <c r="D6" s="6"/>
      <c r="E6" s="21"/>
      <c r="F6" s="8"/>
    </row>
    <row r="7" spans="2:6" x14ac:dyDescent="0.3">
      <c r="B7" s="9"/>
      <c r="C7" s="10"/>
      <c r="D7" s="6"/>
      <c r="E7" s="11"/>
      <c r="F7" s="12"/>
    </row>
    <row r="8" spans="2:6" x14ac:dyDescent="0.3">
      <c r="B8" s="9"/>
      <c r="C8" s="10"/>
      <c r="D8" s="6"/>
      <c r="E8" s="13"/>
      <c r="F8" s="12"/>
    </row>
    <row r="9" spans="2:6" x14ac:dyDescent="0.3">
      <c r="B9" s="9"/>
      <c r="C9" s="10"/>
      <c r="D9" s="14"/>
      <c r="E9" s="13"/>
      <c r="F9" s="12"/>
    </row>
    <row r="10" spans="2:6" x14ac:dyDescent="0.3">
      <c r="B10" s="9"/>
      <c r="C10" s="10"/>
      <c r="D10" s="14"/>
      <c r="E10" s="13"/>
      <c r="F10" s="12"/>
    </row>
    <row r="11" spans="2:6" x14ac:dyDescent="0.3">
      <c r="B11" s="9"/>
      <c r="C11" s="10"/>
      <c r="D11" s="14"/>
      <c r="E11" s="13"/>
      <c r="F11" s="12"/>
    </row>
    <row r="12" spans="2:6" x14ac:dyDescent="0.3">
      <c r="B12" s="9"/>
      <c r="C12" s="10"/>
      <c r="D12" s="14"/>
      <c r="E12" s="13"/>
      <c r="F12" s="12"/>
    </row>
    <row r="13" spans="2:6" ht="31.5" customHeight="1" thickBot="1" x14ac:dyDescent="0.35">
      <c r="B13" s="15"/>
      <c r="C13" s="16"/>
      <c r="D13" s="17"/>
      <c r="E13" s="18"/>
      <c r="F13" s="19"/>
    </row>
    <row r="14" spans="2:6" x14ac:dyDescent="0.3">
      <c r="B14" s="1"/>
      <c r="C14" s="1"/>
      <c r="D14" s="1"/>
      <c r="E14" s="1"/>
      <c r="F14" s="1"/>
    </row>
    <row r="15" spans="2:6" ht="15.5" x14ac:dyDescent="0.35">
      <c r="B15" s="20"/>
      <c r="C15" s="1"/>
      <c r="D15" s="1"/>
      <c r="E15" s="1"/>
      <c r="F15" s="1"/>
    </row>
    <row r="16" spans="2:6" ht="15.5" x14ac:dyDescent="0.35">
      <c r="B16" s="20"/>
      <c r="C16" s="1"/>
      <c r="D16" s="1"/>
      <c r="E16" s="1"/>
      <c r="F16" s="1"/>
    </row>
    <row r="17" spans="2:6" ht="15.5" x14ac:dyDescent="0.35">
      <c r="B17" s="20"/>
      <c r="C17" s="1"/>
      <c r="D17" s="1"/>
      <c r="E17" s="1"/>
      <c r="F17" s="1"/>
    </row>
    <row r="18" spans="2:6" ht="15.5" x14ac:dyDescent="0.35">
      <c r="B18" s="20"/>
      <c r="C18" s="1"/>
      <c r="D18" s="1"/>
      <c r="E18" s="1"/>
      <c r="F18" s="1"/>
    </row>
    <row r="19" spans="2:6" x14ac:dyDescent="0.3">
      <c r="B19" s="1"/>
      <c r="C19" s="1"/>
      <c r="D19" s="1"/>
      <c r="E19" s="1"/>
      <c r="F19" s="1"/>
    </row>
    <row r="20" spans="2:6" x14ac:dyDescent="0.3">
      <c r="B20" s="1"/>
      <c r="C20" s="1"/>
      <c r="D20" s="1"/>
      <c r="E20" s="1"/>
      <c r="F20" s="1"/>
    </row>
    <row r="21" spans="2:6" x14ac:dyDescent="0.3">
      <c r="B21" s="1"/>
      <c r="C21" s="1"/>
      <c r="D21" s="1"/>
      <c r="E21" s="1"/>
      <c r="F21" s="1"/>
    </row>
    <row r="22" spans="2:6" x14ac:dyDescent="0.3">
      <c r="B22" s="1"/>
      <c r="C22" s="1"/>
      <c r="D22" s="1"/>
      <c r="E22" s="1"/>
      <c r="F22" s="1"/>
    </row>
    <row r="23" spans="2:6" x14ac:dyDescent="0.3">
      <c r="B23" s="1"/>
      <c r="C23" s="1"/>
      <c r="D23" s="1"/>
      <c r="E23" s="1"/>
      <c r="F23" s="1"/>
    </row>
    <row r="24" spans="2:6" x14ac:dyDescent="0.3">
      <c r="B24" s="1"/>
      <c r="C24" s="1"/>
      <c r="D24" s="1"/>
      <c r="E24" s="1"/>
      <c r="F24" s="1"/>
    </row>
    <row r="25" spans="2:6" x14ac:dyDescent="0.3">
      <c r="B25" s="1"/>
      <c r="C25" s="1"/>
      <c r="D25" s="1"/>
      <c r="E25" s="1"/>
      <c r="F25" s="1"/>
    </row>
    <row r="26" spans="2:6" x14ac:dyDescent="0.3">
      <c r="B26" s="1"/>
      <c r="C26" s="1"/>
      <c r="D26" s="1"/>
      <c r="E26" s="1"/>
      <c r="F26" s="1"/>
    </row>
    <row r="27" spans="2:6" x14ac:dyDescent="0.3">
      <c r="B27" s="1"/>
      <c r="C27" s="1"/>
      <c r="D27" s="1"/>
      <c r="E27" s="1"/>
      <c r="F27" s="1"/>
    </row>
    <row r="28" spans="2:6" x14ac:dyDescent="0.3">
      <c r="B28" s="1"/>
      <c r="C28" s="1"/>
      <c r="D28" s="1"/>
      <c r="E28" s="1"/>
      <c r="F28" s="1"/>
    </row>
    <row r="29" spans="2:6" x14ac:dyDescent="0.3">
      <c r="B29" s="1"/>
      <c r="C29" s="1"/>
      <c r="D29" s="1"/>
      <c r="E29" s="1"/>
      <c r="F29" s="1"/>
    </row>
    <row r="30" spans="2:6" x14ac:dyDescent="0.3">
      <c r="B30" s="1"/>
      <c r="C30" s="1"/>
      <c r="D30" s="1"/>
      <c r="E30" s="1"/>
      <c r="F30" s="1"/>
    </row>
    <row r="31" spans="2:6" x14ac:dyDescent="0.3">
      <c r="B31" s="1"/>
      <c r="C31" s="1"/>
      <c r="D31" s="1"/>
      <c r="E31" s="1"/>
      <c r="F31" s="1"/>
    </row>
    <row r="32" spans="2:6" x14ac:dyDescent="0.3">
      <c r="B32" s="1"/>
      <c r="C32" s="1"/>
      <c r="D32" s="1"/>
      <c r="E32" s="1"/>
      <c r="F32" s="1"/>
    </row>
    <row r="33" spans="2:6" x14ac:dyDescent="0.3">
      <c r="B33" s="1"/>
      <c r="C33" s="1"/>
      <c r="D33" s="1"/>
      <c r="E33" s="1"/>
      <c r="F33" s="1"/>
    </row>
    <row r="34" spans="2:6" x14ac:dyDescent="0.3">
      <c r="B34" s="1"/>
      <c r="C34" s="1"/>
      <c r="D34" s="1"/>
      <c r="E34" s="1"/>
      <c r="F34" s="1"/>
    </row>
    <row r="35" spans="2:6" x14ac:dyDescent="0.3">
      <c r="B35" s="1"/>
      <c r="C35" s="1"/>
      <c r="D35" s="1"/>
      <c r="E35" s="1"/>
      <c r="F35" s="1"/>
    </row>
    <row r="36" spans="2:6" x14ac:dyDescent="0.3">
      <c r="B36" s="1"/>
      <c r="C36" s="1"/>
      <c r="D36" s="1"/>
      <c r="E36" s="1"/>
      <c r="F36" s="1"/>
    </row>
    <row r="37" spans="2:6" x14ac:dyDescent="0.3">
      <c r="B37" s="1"/>
      <c r="C37" s="1"/>
      <c r="D37" s="1"/>
      <c r="E37" s="1"/>
      <c r="F37" s="1"/>
    </row>
    <row r="38" spans="2:6" x14ac:dyDescent="0.3">
      <c r="B38" s="1"/>
      <c r="C38" s="1"/>
      <c r="D38" s="1"/>
      <c r="E38" s="1"/>
      <c r="F38" s="1"/>
    </row>
    <row r="39" spans="2:6" x14ac:dyDescent="0.3">
      <c r="B39" s="1"/>
      <c r="C39" s="1"/>
      <c r="D39" s="1"/>
      <c r="E39" s="1"/>
      <c r="F39" s="1"/>
    </row>
    <row r="40" spans="2:6" x14ac:dyDescent="0.3">
      <c r="B40" s="1"/>
      <c r="C40" s="1"/>
      <c r="D40" s="1"/>
      <c r="E40" s="1"/>
      <c r="F40" s="1"/>
    </row>
    <row r="41" spans="2:6" x14ac:dyDescent="0.3">
      <c r="B41" s="1"/>
      <c r="C41" s="1"/>
      <c r="D41" s="1"/>
      <c r="E41" s="1"/>
      <c r="F41" s="1"/>
    </row>
    <row r="42" spans="2:6" x14ac:dyDescent="0.3">
      <c r="B42" s="1"/>
      <c r="C42" s="1"/>
      <c r="D42" s="1"/>
      <c r="E42" s="1"/>
      <c r="F42" s="1"/>
    </row>
    <row r="43" spans="2:6" x14ac:dyDescent="0.3">
      <c r="B43" s="1"/>
      <c r="C43" s="1"/>
      <c r="D43" s="1"/>
      <c r="E43" s="1"/>
      <c r="F43" s="1"/>
    </row>
    <row r="44" spans="2:6" x14ac:dyDescent="0.3">
      <c r="B44" s="1"/>
      <c r="C44" s="1"/>
      <c r="D44" s="1"/>
      <c r="E44" s="1"/>
      <c r="F44" s="1"/>
    </row>
    <row r="45" spans="2:6" x14ac:dyDescent="0.3">
      <c r="B45" s="1"/>
      <c r="C45" s="1"/>
      <c r="D45" s="1"/>
      <c r="E45" s="1"/>
      <c r="F45" s="1"/>
    </row>
    <row r="46" spans="2:6" x14ac:dyDescent="0.3">
      <c r="B46" s="1"/>
      <c r="C46" s="1"/>
      <c r="D46" s="1"/>
      <c r="E46" s="1"/>
      <c r="F46" s="1"/>
    </row>
    <row r="47" spans="2:6" x14ac:dyDescent="0.3">
      <c r="B47" s="1"/>
      <c r="C47" s="1"/>
      <c r="D47" s="1"/>
      <c r="E47" s="1"/>
      <c r="F47" s="1"/>
    </row>
    <row r="48" spans="2:6" x14ac:dyDescent="0.3">
      <c r="B48" s="1"/>
      <c r="C48" s="1"/>
      <c r="D48" s="1"/>
      <c r="E48" s="1"/>
      <c r="F48" s="1"/>
    </row>
    <row r="49" spans="2:6" x14ac:dyDescent="0.3">
      <c r="B49" s="1"/>
      <c r="C49" s="1"/>
      <c r="D49" s="1"/>
      <c r="E49" s="1"/>
      <c r="F49" s="1"/>
    </row>
    <row r="50" spans="2:6" x14ac:dyDescent="0.3">
      <c r="B50" s="1"/>
      <c r="C50" s="1"/>
      <c r="D50" s="1"/>
      <c r="E50" s="1"/>
      <c r="F50" s="1"/>
    </row>
    <row r="51" spans="2:6" x14ac:dyDescent="0.3">
      <c r="B51" s="1"/>
      <c r="C51" s="1"/>
      <c r="D51" s="1"/>
      <c r="E51" s="1"/>
      <c r="F51" s="1"/>
    </row>
    <row r="52" spans="2:6" x14ac:dyDescent="0.3">
      <c r="B52" s="1"/>
      <c r="C52" s="1"/>
      <c r="D52" s="1"/>
      <c r="E52" s="1"/>
      <c r="F52" s="1"/>
    </row>
    <row r="53" spans="2:6" x14ac:dyDescent="0.3">
      <c r="B53" s="1"/>
      <c r="C53" s="1"/>
      <c r="D53" s="1"/>
      <c r="E53" s="1"/>
      <c r="F53" s="1"/>
    </row>
    <row r="54" spans="2:6" x14ac:dyDescent="0.3">
      <c r="B54" s="1"/>
      <c r="C54" s="1"/>
      <c r="D54" s="1"/>
      <c r="E54" s="1"/>
      <c r="F54" s="1"/>
    </row>
    <row r="55" spans="2:6" x14ac:dyDescent="0.3">
      <c r="B55" s="1"/>
      <c r="C55" s="1"/>
      <c r="D55" s="1"/>
      <c r="E55" s="1"/>
      <c r="F55" s="1"/>
    </row>
    <row r="56" spans="2:6" x14ac:dyDescent="0.3">
      <c r="B56" s="1"/>
      <c r="C56" s="1"/>
      <c r="D56" s="1"/>
      <c r="E56" s="1"/>
      <c r="F56" s="1"/>
    </row>
    <row r="57" spans="2:6" x14ac:dyDescent="0.3">
      <c r="B57" s="1"/>
      <c r="C57" s="1"/>
      <c r="D57" s="1"/>
      <c r="E57" s="1"/>
      <c r="F57" s="1"/>
    </row>
    <row r="58" spans="2:6" x14ac:dyDescent="0.3">
      <c r="B58" s="1"/>
      <c r="C58" s="1"/>
      <c r="D58" s="1"/>
      <c r="E58" s="1"/>
      <c r="F58" s="1"/>
    </row>
    <row r="59" spans="2:6" x14ac:dyDescent="0.3">
      <c r="B59" s="1"/>
      <c r="C59" s="1"/>
      <c r="D59" s="1"/>
      <c r="E59" s="1"/>
      <c r="F59" s="1"/>
    </row>
    <row r="60" spans="2:6" x14ac:dyDescent="0.3">
      <c r="B60" s="1"/>
      <c r="C60" s="1"/>
      <c r="D60" s="1"/>
      <c r="E60" s="1"/>
      <c r="F60" s="1"/>
    </row>
    <row r="61" spans="2:6" x14ac:dyDescent="0.3">
      <c r="B61" s="1"/>
      <c r="C61" s="1"/>
      <c r="D61" s="1"/>
      <c r="E61" s="1"/>
      <c r="F61" s="1"/>
    </row>
    <row r="62" spans="2:6" x14ac:dyDescent="0.3">
      <c r="B62" s="1"/>
      <c r="C62" s="1"/>
      <c r="D62" s="1"/>
      <c r="E62" s="1"/>
      <c r="F62" s="1"/>
    </row>
    <row r="63" spans="2:6" x14ac:dyDescent="0.3">
      <c r="B63" s="1"/>
      <c r="C63" s="1"/>
      <c r="D63" s="1"/>
      <c r="E63" s="1"/>
      <c r="F63" s="1"/>
    </row>
    <row r="64" spans="2:6" x14ac:dyDescent="0.3">
      <c r="B64" s="1"/>
      <c r="C64" s="1"/>
      <c r="D64" s="1"/>
      <c r="E64" s="1"/>
      <c r="F64" s="1"/>
    </row>
    <row r="65" spans="2:6" x14ac:dyDescent="0.3">
      <c r="B65" s="1"/>
      <c r="C65" s="1"/>
      <c r="D65" s="1"/>
      <c r="E65" s="1"/>
      <c r="F65" s="1"/>
    </row>
    <row r="66" spans="2:6" x14ac:dyDescent="0.3">
      <c r="B66" s="1"/>
      <c r="C66" s="1"/>
      <c r="D66" s="1"/>
      <c r="E66" s="1"/>
      <c r="F66" s="1"/>
    </row>
    <row r="67" spans="2:6" x14ac:dyDescent="0.3">
      <c r="B67" s="1"/>
      <c r="C67" s="1"/>
      <c r="D67" s="1"/>
      <c r="E67" s="1"/>
      <c r="F67" s="1"/>
    </row>
    <row r="68" spans="2:6" x14ac:dyDescent="0.3">
      <c r="B68" s="1"/>
      <c r="C68" s="1"/>
      <c r="D68" s="1"/>
      <c r="E68" s="1"/>
      <c r="F68" s="1"/>
    </row>
    <row r="69" spans="2:6" x14ac:dyDescent="0.3">
      <c r="B69" s="1"/>
      <c r="C69" s="1"/>
      <c r="D69" s="1"/>
      <c r="E69" s="1"/>
      <c r="F69" s="1"/>
    </row>
    <row r="70" spans="2:6" x14ac:dyDescent="0.3">
      <c r="B70" s="1"/>
      <c r="C70" s="1"/>
      <c r="D70" s="1"/>
      <c r="E70" s="1"/>
      <c r="F70" s="1"/>
    </row>
    <row r="71" spans="2:6" x14ac:dyDescent="0.3">
      <c r="B71" s="1"/>
      <c r="C71" s="1"/>
      <c r="D71" s="1"/>
      <c r="E71" s="1"/>
      <c r="F71" s="1"/>
    </row>
    <row r="72" spans="2:6" x14ac:dyDescent="0.3">
      <c r="B72" s="1"/>
      <c r="C72" s="1"/>
      <c r="D72" s="1"/>
      <c r="E72" s="1"/>
      <c r="F72" s="1"/>
    </row>
    <row r="73" spans="2:6" x14ac:dyDescent="0.3">
      <c r="B73" s="1"/>
      <c r="C73" s="1"/>
      <c r="D73" s="1"/>
      <c r="E73" s="1"/>
      <c r="F73" s="1"/>
    </row>
    <row r="74" spans="2:6" x14ac:dyDescent="0.3">
      <c r="B74" s="1"/>
      <c r="C74" s="1"/>
      <c r="D74" s="1"/>
      <c r="E74" s="1"/>
      <c r="F74" s="1"/>
    </row>
    <row r="75" spans="2:6" x14ac:dyDescent="0.3">
      <c r="B75" s="1"/>
      <c r="C75" s="1"/>
      <c r="D75" s="1"/>
      <c r="E75" s="1"/>
      <c r="F75" s="1"/>
    </row>
    <row r="76" spans="2:6" x14ac:dyDescent="0.3">
      <c r="B76" s="1"/>
      <c r="C76" s="1"/>
      <c r="D76" s="1"/>
      <c r="E76" s="1"/>
      <c r="F76" s="1"/>
    </row>
    <row r="77" spans="2:6" x14ac:dyDescent="0.3">
      <c r="B77" s="1"/>
      <c r="C77" s="1"/>
      <c r="D77" s="1"/>
      <c r="E77" s="1"/>
      <c r="F77" s="1"/>
    </row>
    <row r="78" spans="2:6" x14ac:dyDescent="0.3">
      <c r="B78" s="1"/>
      <c r="C78" s="1"/>
      <c r="D78" s="1"/>
      <c r="E78" s="1"/>
      <c r="F78" s="1"/>
    </row>
    <row r="79" spans="2:6" x14ac:dyDescent="0.3">
      <c r="B79" s="1"/>
      <c r="C79" s="1"/>
      <c r="D79" s="1"/>
      <c r="E79" s="1"/>
      <c r="F79" s="1"/>
    </row>
    <row r="80" spans="2:6" x14ac:dyDescent="0.3">
      <c r="B80" s="1"/>
      <c r="C80" s="1"/>
      <c r="D80" s="1"/>
      <c r="E80" s="1"/>
      <c r="F80" s="1"/>
    </row>
    <row r="81" spans="2:6" x14ac:dyDescent="0.3">
      <c r="B81" s="1"/>
      <c r="C81" s="1"/>
      <c r="D81" s="1"/>
      <c r="E81" s="1"/>
      <c r="F81" s="1"/>
    </row>
    <row r="82" spans="2:6" x14ac:dyDescent="0.3">
      <c r="B82" s="1"/>
      <c r="C82" s="1"/>
      <c r="D82" s="1"/>
      <c r="E82" s="1"/>
      <c r="F82" s="1"/>
    </row>
    <row r="83" spans="2:6" x14ac:dyDescent="0.3">
      <c r="B83" s="1"/>
      <c r="C83" s="1"/>
      <c r="D83" s="1"/>
      <c r="E83" s="1"/>
      <c r="F83" s="1"/>
    </row>
    <row r="84" spans="2:6" x14ac:dyDescent="0.3">
      <c r="B84" s="1"/>
      <c r="C84" s="1"/>
      <c r="D84" s="1"/>
      <c r="E84" s="1"/>
      <c r="F84" s="1"/>
    </row>
    <row r="85" spans="2:6" x14ac:dyDescent="0.3">
      <c r="B85" s="1"/>
      <c r="C85" s="1"/>
      <c r="D85" s="1"/>
      <c r="E85" s="1"/>
      <c r="F85" s="1"/>
    </row>
    <row r="86" spans="2:6" x14ac:dyDescent="0.3">
      <c r="B86" s="1"/>
      <c r="C86" s="1"/>
      <c r="D86" s="1"/>
      <c r="E86" s="1"/>
      <c r="F86" s="1"/>
    </row>
    <row r="87" spans="2:6" x14ac:dyDescent="0.3">
      <c r="B87" s="1"/>
      <c r="C87" s="1"/>
      <c r="D87" s="1"/>
      <c r="E87" s="1"/>
      <c r="F87" s="1"/>
    </row>
    <row r="88" spans="2:6" x14ac:dyDescent="0.3">
      <c r="B88" s="1"/>
      <c r="C88" s="1"/>
      <c r="D88" s="1"/>
      <c r="E88" s="1"/>
      <c r="F88" s="1"/>
    </row>
    <row r="89" spans="2:6" x14ac:dyDescent="0.3">
      <c r="B89" s="1"/>
      <c r="C89" s="1"/>
      <c r="D89" s="1"/>
      <c r="E89" s="1"/>
      <c r="F89" s="1"/>
    </row>
    <row r="90" spans="2:6" x14ac:dyDescent="0.3">
      <c r="B90" s="1"/>
      <c r="C90" s="1"/>
      <c r="D90" s="1"/>
      <c r="E90" s="1"/>
      <c r="F90" s="1"/>
    </row>
    <row r="91" spans="2:6" x14ac:dyDescent="0.3">
      <c r="B91" s="1"/>
      <c r="C91" s="1"/>
      <c r="D91" s="1"/>
      <c r="E91" s="1"/>
      <c r="F91" s="1"/>
    </row>
    <row r="92" spans="2:6" x14ac:dyDescent="0.3">
      <c r="B92" s="1"/>
      <c r="C92" s="1"/>
      <c r="D92" s="1"/>
      <c r="E92" s="1"/>
      <c r="F92" s="1"/>
    </row>
    <row r="93" spans="2:6" x14ac:dyDescent="0.3">
      <c r="B93" s="1"/>
      <c r="C93" s="1"/>
      <c r="D93" s="1"/>
      <c r="E93" s="1"/>
      <c r="F93" s="1"/>
    </row>
    <row r="94" spans="2:6" x14ac:dyDescent="0.3">
      <c r="B94" s="1"/>
      <c r="C94" s="1"/>
      <c r="D94" s="1"/>
      <c r="E94" s="1"/>
      <c r="F94" s="1"/>
    </row>
    <row r="95" spans="2:6" x14ac:dyDescent="0.3">
      <c r="B95" s="1"/>
      <c r="C95" s="1"/>
      <c r="D95" s="1"/>
      <c r="E95" s="1"/>
      <c r="F95" s="1"/>
    </row>
    <row r="96" spans="2:6" x14ac:dyDescent="0.3">
      <c r="B96" s="1"/>
      <c r="C96" s="1"/>
      <c r="D96" s="1"/>
      <c r="E96" s="1"/>
      <c r="F96" s="1"/>
    </row>
    <row r="97" spans="2:6" x14ac:dyDescent="0.3">
      <c r="B97" s="1"/>
      <c r="C97" s="1"/>
      <c r="D97" s="1"/>
      <c r="E97" s="1"/>
      <c r="F97" s="1"/>
    </row>
    <row r="98" spans="2:6" x14ac:dyDescent="0.3">
      <c r="B98" s="1"/>
      <c r="C98" s="1"/>
      <c r="D98" s="1"/>
      <c r="E98" s="1"/>
      <c r="F98" s="1"/>
    </row>
    <row r="99" spans="2:6" x14ac:dyDescent="0.3">
      <c r="B99" s="1"/>
      <c r="C99" s="1"/>
      <c r="D99" s="1"/>
      <c r="E99" s="1"/>
      <c r="F99" s="1"/>
    </row>
    <row r="100" spans="2:6" x14ac:dyDescent="0.3">
      <c r="B100" s="1"/>
      <c r="C100" s="1"/>
      <c r="D100" s="1"/>
      <c r="E100" s="1"/>
      <c r="F100" s="1"/>
    </row>
    <row r="101" spans="2:6" x14ac:dyDescent="0.3">
      <c r="B101" s="1"/>
      <c r="C101" s="1"/>
      <c r="D101" s="1"/>
      <c r="E101" s="1"/>
      <c r="F101" s="1"/>
    </row>
    <row r="102" spans="2:6" x14ac:dyDescent="0.3">
      <c r="B102" s="1"/>
      <c r="C102" s="1"/>
      <c r="D102" s="1"/>
      <c r="E102" s="1"/>
      <c r="F102" s="1"/>
    </row>
    <row r="103" spans="2:6" x14ac:dyDescent="0.3">
      <c r="B103" s="1"/>
      <c r="C103" s="1"/>
      <c r="D103" s="1"/>
      <c r="E103" s="1"/>
      <c r="F103" s="1"/>
    </row>
    <row r="104" spans="2:6" x14ac:dyDescent="0.3">
      <c r="B104" s="1"/>
      <c r="C104" s="1"/>
      <c r="D104" s="1"/>
      <c r="E104" s="1"/>
      <c r="F104" s="1"/>
    </row>
    <row r="105" spans="2:6" x14ac:dyDescent="0.3">
      <c r="B105" s="1"/>
      <c r="C105" s="1"/>
      <c r="D105" s="1"/>
      <c r="E105" s="1"/>
      <c r="F105" s="1"/>
    </row>
    <row r="106" spans="2:6" x14ac:dyDescent="0.3">
      <c r="B106" s="1"/>
      <c r="C106" s="1"/>
      <c r="D106" s="1"/>
      <c r="E106" s="1"/>
      <c r="F106" s="1"/>
    </row>
    <row r="107" spans="2:6" x14ac:dyDescent="0.3">
      <c r="B107" s="1"/>
      <c r="C107" s="1"/>
      <c r="D107" s="1"/>
      <c r="E107" s="1"/>
      <c r="F107" s="1"/>
    </row>
    <row r="108" spans="2:6" x14ac:dyDescent="0.3">
      <c r="B108" s="1"/>
      <c r="C108" s="1"/>
      <c r="D108" s="1"/>
      <c r="E108" s="1"/>
      <c r="F108" s="1"/>
    </row>
    <row r="109" spans="2:6" x14ac:dyDescent="0.3">
      <c r="B109" s="1"/>
      <c r="C109" s="1"/>
      <c r="D109" s="1"/>
      <c r="E109" s="1"/>
      <c r="F109" s="1"/>
    </row>
    <row r="110" spans="2:6" x14ac:dyDescent="0.3">
      <c r="B110" s="1"/>
      <c r="C110" s="1"/>
      <c r="D110" s="1"/>
      <c r="E110" s="1"/>
      <c r="F110" s="1"/>
    </row>
    <row r="111" spans="2:6" x14ac:dyDescent="0.3">
      <c r="B111" s="1"/>
      <c r="C111" s="1"/>
      <c r="D111" s="1"/>
      <c r="E111" s="1"/>
      <c r="F111" s="1"/>
    </row>
    <row r="112" spans="2:6" x14ac:dyDescent="0.3">
      <c r="B112" s="1"/>
      <c r="C112" s="1"/>
      <c r="D112" s="1"/>
      <c r="E112" s="1"/>
      <c r="F112" s="1"/>
    </row>
    <row r="113" spans="2:6" x14ac:dyDescent="0.3">
      <c r="B113" s="1"/>
      <c r="C113" s="1"/>
      <c r="D113" s="1"/>
      <c r="E113" s="1"/>
      <c r="F113" s="1"/>
    </row>
    <row r="114" spans="2:6" x14ac:dyDescent="0.3">
      <c r="B114" s="1"/>
      <c r="C114" s="1"/>
      <c r="D114" s="1"/>
      <c r="E114" s="1"/>
      <c r="F114" s="1"/>
    </row>
    <row r="115" spans="2:6" x14ac:dyDescent="0.3">
      <c r="B115" s="1"/>
      <c r="C115" s="1"/>
      <c r="D115" s="1"/>
      <c r="E115" s="1"/>
      <c r="F115" s="1"/>
    </row>
    <row r="116" spans="2:6" x14ac:dyDescent="0.3">
      <c r="B116" s="1"/>
      <c r="C116" s="1"/>
      <c r="D116" s="1"/>
      <c r="E116" s="1"/>
      <c r="F116" s="1"/>
    </row>
    <row r="117" spans="2:6" x14ac:dyDescent="0.3">
      <c r="B117" s="1"/>
      <c r="C117" s="1"/>
      <c r="D117" s="1"/>
      <c r="E117" s="1"/>
      <c r="F117" s="1"/>
    </row>
    <row r="118" spans="2:6" x14ac:dyDescent="0.3">
      <c r="B118" s="1"/>
      <c r="C118" s="1"/>
      <c r="D118" s="1"/>
      <c r="E118" s="1"/>
      <c r="F118" s="1"/>
    </row>
    <row r="119" spans="2:6" x14ac:dyDescent="0.3">
      <c r="B119" s="1"/>
      <c r="C119" s="1"/>
      <c r="D119" s="1"/>
      <c r="E119" s="1"/>
      <c r="F119" s="1"/>
    </row>
    <row r="120" spans="2:6" x14ac:dyDescent="0.3">
      <c r="B120" s="1"/>
      <c r="C120" s="1"/>
      <c r="D120" s="1"/>
      <c r="E120" s="1"/>
      <c r="F120" s="1"/>
    </row>
    <row r="121" spans="2:6" x14ac:dyDescent="0.3">
      <c r="B121" s="1"/>
      <c r="C121" s="1"/>
      <c r="D121" s="1"/>
      <c r="E121" s="1"/>
      <c r="F121" s="1"/>
    </row>
    <row r="122" spans="2:6" x14ac:dyDescent="0.3">
      <c r="B122" s="1"/>
      <c r="C122" s="1"/>
      <c r="D122" s="1"/>
      <c r="E122" s="1"/>
      <c r="F122" s="1"/>
    </row>
    <row r="123" spans="2:6" x14ac:dyDescent="0.3">
      <c r="B123" s="1"/>
      <c r="C123" s="1"/>
      <c r="D123" s="1"/>
      <c r="E123" s="1"/>
      <c r="F123" s="1"/>
    </row>
    <row r="124" spans="2:6" x14ac:dyDescent="0.3">
      <c r="B124" s="1"/>
      <c r="C124" s="1"/>
      <c r="D124" s="1"/>
      <c r="E124" s="1"/>
      <c r="F124" s="1"/>
    </row>
    <row r="125" spans="2:6" x14ac:dyDescent="0.3">
      <c r="B125" s="1"/>
      <c r="C125" s="1"/>
      <c r="D125" s="1"/>
      <c r="E125" s="1"/>
      <c r="F125" s="1"/>
    </row>
    <row r="126" spans="2:6" x14ac:dyDescent="0.3">
      <c r="B126" s="1"/>
      <c r="C126" s="1"/>
      <c r="D126" s="1"/>
      <c r="E126" s="1"/>
      <c r="F126" s="1"/>
    </row>
    <row r="127" spans="2:6" x14ac:dyDescent="0.3">
      <c r="B127" s="1"/>
      <c r="C127" s="1"/>
      <c r="D127" s="1"/>
      <c r="E127" s="1"/>
      <c r="F127" s="1"/>
    </row>
    <row r="128" spans="2:6" x14ac:dyDescent="0.3">
      <c r="B128" s="1"/>
      <c r="C128" s="1"/>
      <c r="D128" s="1"/>
      <c r="E128" s="1"/>
      <c r="F128" s="1"/>
    </row>
    <row r="129" spans="2:6" x14ac:dyDescent="0.3">
      <c r="B129" s="1"/>
      <c r="C129" s="1"/>
      <c r="D129" s="1"/>
      <c r="E129" s="1"/>
      <c r="F129" s="1"/>
    </row>
    <row r="130" spans="2:6" x14ac:dyDescent="0.3">
      <c r="B130" s="1"/>
      <c r="C130" s="1"/>
      <c r="D130" s="1"/>
      <c r="E130" s="1"/>
      <c r="F130" s="1"/>
    </row>
    <row r="131" spans="2:6" x14ac:dyDescent="0.3">
      <c r="B131" s="1"/>
      <c r="C131" s="1"/>
      <c r="D131" s="1"/>
      <c r="E131" s="1"/>
      <c r="F131" s="1"/>
    </row>
    <row r="132" spans="2:6" x14ac:dyDescent="0.3">
      <c r="B132" s="1"/>
      <c r="C132" s="1"/>
      <c r="D132" s="1"/>
      <c r="E132" s="1"/>
      <c r="F132" s="1"/>
    </row>
    <row r="133" spans="2:6" x14ac:dyDescent="0.3">
      <c r="B133" s="1"/>
      <c r="C133" s="1"/>
      <c r="D133" s="1"/>
      <c r="E133" s="1"/>
      <c r="F133" s="1"/>
    </row>
    <row r="134" spans="2:6" x14ac:dyDescent="0.3">
      <c r="B134" s="1"/>
      <c r="C134" s="1"/>
      <c r="D134" s="1"/>
      <c r="E134" s="1"/>
      <c r="F134" s="1"/>
    </row>
    <row r="135" spans="2:6" x14ac:dyDescent="0.3">
      <c r="B135" s="1"/>
      <c r="C135" s="1"/>
      <c r="D135" s="1"/>
      <c r="E135" s="1"/>
      <c r="F135" s="1"/>
    </row>
    <row r="136" spans="2:6" x14ac:dyDescent="0.3">
      <c r="B136" s="1"/>
      <c r="C136" s="1"/>
      <c r="D136" s="1"/>
      <c r="E136" s="1"/>
      <c r="F136" s="1"/>
    </row>
    <row r="137" spans="2:6" x14ac:dyDescent="0.3">
      <c r="B137" s="1"/>
      <c r="C137" s="1"/>
      <c r="D137" s="1"/>
      <c r="E137" s="1"/>
      <c r="F137" s="1"/>
    </row>
    <row r="138" spans="2:6" x14ac:dyDescent="0.3">
      <c r="B138" s="1"/>
      <c r="C138" s="1"/>
      <c r="D138" s="1"/>
      <c r="E138" s="1"/>
      <c r="F138" s="1"/>
    </row>
    <row r="139" spans="2:6" x14ac:dyDescent="0.3">
      <c r="B139" s="1"/>
      <c r="C139" s="1"/>
      <c r="D139" s="1"/>
      <c r="E139" s="1"/>
      <c r="F139" s="1"/>
    </row>
    <row r="140" spans="2:6" x14ac:dyDescent="0.3">
      <c r="B140" s="1"/>
      <c r="C140" s="1"/>
      <c r="D140" s="1"/>
      <c r="E140" s="1"/>
      <c r="F140" s="1"/>
    </row>
    <row r="141" spans="2:6" x14ac:dyDescent="0.3">
      <c r="B141" s="1"/>
      <c r="C141" s="1"/>
      <c r="D141" s="1"/>
      <c r="E141" s="1"/>
      <c r="F141" s="1"/>
    </row>
    <row r="142" spans="2:6" x14ac:dyDescent="0.3">
      <c r="B142" s="1"/>
      <c r="C142" s="1"/>
      <c r="D142" s="1"/>
      <c r="E142" s="1"/>
      <c r="F142" s="1"/>
    </row>
    <row r="143" spans="2:6" x14ac:dyDescent="0.3">
      <c r="B143" s="1"/>
      <c r="C143" s="1"/>
      <c r="D143" s="1"/>
      <c r="E143" s="1"/>
      <c r="F143" s="1"/>
    </row>
    <row r="144" spans="2:6" x14ac:dyDescent="0.3">
      <c r="B144" s="1"/>
      <c r="C144" s="1"/>
      <c r="D144" s="1"/>
      <c r="E144" s="1"/>
      <c r="F144" s="1"/>
    </row>
    <row r="145" spans="2:6" x14ac:dyDescent="0.3">
      <c r="B145" s="1"/>
      <c r="C145" s="1"/>
      <c r="D145" s="1"/>
      <c r="E145" s="1"/>
      <c r="F145" s="1"/>
    </row>
    <row r="146" spans="2:6" x14ac:dyDescent="0.3">
      <c r="B146" s="1"/>
      <c r="C146" s="1"/>
      <c r="D146" s="1"/>
      <c r="E146" s="1"/>
      <c r="F146" s="1"/>
    </row>
    <row r="147" spans="2:6" x14ac:dyDescent="0.3">
      <c r="B147" s="1"/>
      <c r="C147" s="1"/>
      <c r="D147" s="1"/>
      <c r="E147" s="1"/>
      <c r="F147" s="1"/>
    </row>
    <row r="148" spans="2:6" x14ac:dyDescent="0.3">
      <c r="B148" s="1"/>
      <c r="C148" s="1"/>
      <c r="D148" s="1"/>
      <c r="E148" s="1"/>
      <c r="F148" s="1"/>
    </row>
    <row r="149" spans="2:6" x14ac:dyDescent="0.3">
      <c r="B149" s="1"/>
      <c r="C149" s="1"/>
      <c r="D149" s="1"/>
      <c r="E149" s="1"/>
      <c r="F149" s="1"/>
    </row>
    <row r="150" spans="2:6" x14ac:dyDescent="0.3">
      <c r="B150" s="1"/>
      <c r="C150" s="1"/>
      <c r="D150" s="1"/>
      <c r="E150" s="1"/>
      <c r="F150" s="1"/>
    </row>
    <row r="151" spans="2:6" x14ac:dyDescent="0.3">
      <c r="B151" s="1"/>
      <c r="C151" s="1"/>
      <c r="D151" s="1"/>
      <c r="E151" s="1"/>
      <c r="F151" s="1"/>
    </row>
    <row r="152" spans="2:6" x14ac:dyDescent="0.3">
      <c r="B152" s="1"/>
      <c r="C152" s="1"/>
      <c r="D152" s="1"/>
      <c r="E152" s="1"/>
      <c r="F152" s="1"/>
    </row>
    <row r="153" spans="2:6" x14ac:dyDescent="0.3">
      <c r="B153" s="1"/>
      <c r="C153" s="1"/>
      <c r="D153" s="1"/>
      <c r="E153" s="1"/>
      <c r="F153" s="1"/>
    </row>
    <row r="154" spans="2:6" x14ac:dyDescent="0.3">
      <c r="B154" s="1"/>
      <c r="C154" s="1"/>
      <c r="D154" s="1"/>
      <c r="E154" s="1"/>
      <c r="F154" s="1"/>
    </row>
    <row r="155" spans="2:6" x14ac:dyDescent="0.3">
      <c r="B155" s="1"/>
      <c r="C155" s="1"/>
      <c r="D155" s="1"/>
      <c r="E155" s="1"/>
      <c r="F155" s="1"/>
    </row>
    <row r="156" spans="2:6" x14ac:dyDescent="0.3">
      <c r="B156" s="1"/>
      <c r="C156" s="1"/>
      <c r="D156" s="1"/>
      <c r="E156" s="1"/>
      <c r="F156" s="1"/>
    </row>
    <row r="157" spans="2:6" x14ac:dyDescent="0.3">
      <c r="B157" s="1"/>
      <c r="C157" s="1"/>
      <c r="D157" s="1"/>
      <c r="E157" s="1"/>
      <c r="F157" s="1"/>
    </row>
    <row r="158" spans="2:6" x14ac:dyDescent="0.3">
      <c r="B158" s="1"/>
      <c r="C158" s="1"/>
      <c r="D158" s="1"/>
      <c r="E158" s="1"/>
      <c r="F158" s="1"/>
    </row>
    <row r="159" spans="2:6" x14ac:dyDescent="0.3">
      <c r="B159" s="1"/>
      <c r="C159" s="1"/>
      <c r="D159" s="1"/>
      <c r="E159" s="1"/>
      <c r="F159" s="1"/>
    </row>
    <row r="160" spans="2:6" x14ac:dyDescent="0.3">
      <c r="B160" s="1"/>
      <c r="C160" s="1"/>
      <c r="D160" s="1"/>
      <c r="E160" s="1"/>
      <c r="F160" s="1"/>
    </row>
    <row r="161" spans="2:6" x14ac:dyDescent="0.3">
      <c r="B161" s="1"/>
      <c r="C161" s="1"/>
      <c r="D161" s="1"/>
      <c r="E161" s="1"/>
      <c r="F161" s="1"/>
    </row>
    <row r="162" spans="2:6" x14ac:dyDescent="0.3">
      <c r="B162" s="1"/>
      <c r="C162" s="1"/>
      <c r="D162" s="1"/>
      <c r="E162" s="1"/>
      <c r="F162" s="1"/>
    </row>
    <row r="163" spans="2:6" x14ac:dyDescent="0.3">
      <c r="B163" s="1"/>
      <c r="C163" s="1"/>
      <c r="D163" s="1"/>
      <c r="E163" s="1"/>
      <c r="F163" s="1"/>
    </row>
    <row r="164" spans="2:6" x14ac:dyDescent="0.3">
      <c r="B164" s="1"/>
      <c r="C164" s="1"/>
      <c r="D164" s="1"/>
      <c r="E164" s="1"/>
      <c r="F164" s="1"/>
    </row>
    <row r="165" spans="2:6" x14ac:dyDescent="0.3">
      <c r="B165" s="1"/>
      <c r="C165" s="1"/>
      <c r="D165" s="1"/>
      <c r="E165" s="1"/>
      <c r="F165" s="1"/>
    </row>
    <row r="166" spans="2:6" x14ac:dyDescent="0.3">
      <c r="B166" s="1"/>
      <c r="C166" s="1"/>
      <c r="D166" s="1"/>
      <c r="E166" s="1"/>
      <c r="F166" s="1"/>
    </row>
    <row r="167" spans="2:6" x14ac:dyDescent="0.3">
      <c r="B167" s="1"/>
      <c r="C167" s="1"/>
      <c r="D167" s="1"/>
      <c r="E167" s="1"/>
      <c r="F167" s="1"/>
    </row>
    <row r="168" spans="2:6" x14ac:dyDescent="0.3">
      <c r="B168" s="1"/>
      <c r="C168" s="1"/>
      <c r="D168" s="1"/>
      <c r="E168" s="1"/>
      <c r="F168" s="1"/>
    </row>
    <row r="169" spans="2:6" x14ac:dyDescent="0.3">
      <c r="B169" s="1"/>
      <c r="C169" s="1"/>
      <c r="D169" s="1"/>
      <c r="E169" s="1"/>
      <c r="F169" s="1"/>
    </row>
    <row r="170" spans="2:6" x14ac:dyDescent="0.3">
      <c r="B170" s="1"/>
      <c r="C170" s="1"/>
      <c r="D170" s="1"/>
      <c r="E170" s="1"/>
      <c r="F170" s="1"/>
    </row>
    <row r="171" spans="2:6" x14ac:dyDescent="0.3">
      <c r="B171" s="1"/>
      <c r="C171" s="1"/>
      <c r="D171" s="1"/>
      <c r="E171" s="1"/>
      <c r="F171" s="1"/>
    </row>
    <row r="172" spans="2:6" x14ac:dyDescent="0.3">
      <c r="B172" s="1"/>
      <c r="C172" s="1"/>
      <c r="D172" s="1"/>
      <c r="E172" s="1"/>
      <c r="F172" s="1"/>
    </row>
    <row r="173" spans="2:6" x14ac:dyDescent="0.3">
      <c r="B173" s="1"/>
      <c r="C173" s="1"/>
      <c r="D173" s="1"/>
      <c r="E173" s="1"/>
      <c r="F173" s="1"/>
    </row>
    <row r="174" spans="2:6" x14ac:dyDescent="0.3">
      <c r="B174" s="1"/>
      <c r="C174" s="1"/>
      <c r="D174" s="1"/>
      <c r="E174" s="1"/>
      <c r="F174" s="1"/>
    </row>
    <row r="175" spans="2:6" x14ac:dyDescent="0.3">
      <c r="B175" s="1"/>
      <c r="C175" s="1"/>
      <c r="D175" s="1"/>
      <c r="E175" s="1"/>
      <c r="F175" s="1"/>
    </row>
    <row r="176" spans="2:6" x14ac:dyDescent="0.3">
      <c r="B176" s="1"/>
      <c r="C176" s="1"/>
      <c r="D176" s="1"/>
      <c r="E176" s="1"/>
      <c r="F176" s="1"/>
    </row>
    <row r="177" spans="2:6" x14ac:dyDescent="0.3">
      <c r="B177" s="1"/>
      <c r="C177" s="1"/>
      <c r="D177" s="1"/>
      <c r="E177" s="1"/>
      <c r="F177" s="1"/>
    </row>
    <row r="178" spans="2:6" x14ac:dyDescent="0.3">
      <c r="B178" s="1"/>
      <c r="C178" s="1"/>
      <c r="D178" s="1"/>
      <c r="E178" s="1"/>
      <c r="F178" s="1"/>
    </row>
    <row r="179" spans="2:6" x14ac:dyDescent="0.3">
      <c r="B179" s="1"/>
      <c r="C179" s="1"/>
      <c r="D179" s="1"/>
      <c r="E179" s="1"/>
      <c r="F179" s="1"/>
    </row>
    <row r="180" spans="2:6" x14ac:dyDescent="0.3">
      <c r="B180" s="1"/>
      <c r="C180" s="1"/>
      <c r="D180" s="1"/>
      <c r="E180" s="1"/>
      <c r="F180" s="1"/>
    </row>
    <row r="181" spans="2:6" x14ac:dyDescent="0.3">
      <c r="B181" s="1"/>
      <c r="C181" s="1"/>
      <c r="D181" s="1"/>
      <c r="E181" s="1"/>
      <c r="F181" s="1"/>
    </row>
    <row r="182" spans="2:6" x14ac:dyDescent="0.3">
      <c r="B182" s="1"/>
      <c r="C182" s="1"/>
      <c r="D182" s="1"/>
      <c r="E182" s="1"/>
      <c r="F182" s="1"/>
    </row>
    <row r="183" spans="2:6" x14ac:dyDescent="0.3">
      <c r="B183" s="1"/>
      <c r="C183" s="1"/>
      <c r="D183" s="1"/>
      <c r="E183" s="1"/>
      <c r="F183" s="1"/>
    </row>
    <row r="184" spans="2:6" x14ac:dyDescent="0.3">
      <c r="B184" s="1"/>
      <c r="C184" s="1"/>
      <c r="D184" s="1"/>
      <c r="E184" s="1"/>
      <c r="F184" s="1"/>
    </row>
    <row r="185" spans="2:6" x14ac:dyDescent="0.3">
      <c r="B185" s="1"/>
      <c r="C185" s="1"/>
      <c r="D185" s="1"/>
      <c r="E185" s="1"/>
      <c r="F185" s="1"/>
    </row>
    <row r="186" spans="2:6" x14ac:dyDescent="0.3">
      <c r="B186" s="1"/>
      <c r="C186" s="1"/>
      <c r="D186" s="1"/>
      <c r="E186" s="1"/>
      <c r="F186" s="1"/>
    </row>
    <row r="187" spans="2:6" x14ac:dyDescent="0.3">
      <c r="B187" s="1"/>
      <c r="C187" s="1"/>
      <c r="D187" s="1"/>
      <c r="E187" s="1"/>
      <c r="F187" s="1"/>
    </row>
    <row r="188" spans="2:6" x14ac:dyDescent="0.3">
      <c r="B188" s="1"/>
      <c r="C188" s="1"/>
      <c r="D188" s="1"/>
      <c r="E188" s="1"/>
      <c r="F188" s="1"/>
    </row>
    <row r="189" spans="2:6" x14ac:dyDescent="0.3">
      <c r="B189" s="1"/>
      <c r="C189" s="1"/>
      <c r="D189" s="1"/>
      <c r="E189" s="1"/>
      <c r="F189" s="1"/>
    </row>
    <row r="190" spans="2:6" x14ac:dyDescent="0.3">
      <c r="B190" s="1"/>
      <c r="C190" s="1"/>
      <c r="D190" s="1"/>
      <c r="E190" s="1"/>
      <c r="F190" s="1"/>
    </row>
    <row r="191" spans="2:6" x14ac:dyDescent="0.3">
      <c r="B191" s="1"/>
      <c r="C191" s="1"/>
      <c r="D191" s="1"/>
      <c r="E191" s="1"/>
      <c r="F191" s="1"/>
    </row>
    <row r="192" spans="2:6" x14ac:dyDescent="0.3">
      <c r="B192" s="1"/>
      <c r="C192" s="1"/>
      <c r="D192" s="1"/>
      <c r="E192" s="1"/>
      <c r="F192" s="1"/>
    </row>
    <row r="193" spans="2:6" x14ac:dyDescent="0.3">
      <c r="B193" s="1"/>
      <c r="C193" s="1"/>
      <c r="D193" s="1"/>
      <c r="E193" s="1"/>
      <c r="F193" s="1"/>
    </row>
    <row r="194" spans="2:6" x14ac:dyDescent="0.3">
      <c r="B194" s="1"/>
      <c r="C194" s="1"/>
      <c r="D194" s="1"/>
      <c r="E194" s="1"/>
      <c r="F194" s="1"/>
    </row>
    <row r="195" spans="2:6" x14ac:dyDescent="0.3">
      <c r="B195" s="1"/>
      <c r="C195" s="1"/>
      <c r="D195" s="1"/>
      <c r="E195" s="1"/>
      <c r="F195" s="1"/>
    </row>
    <row r="196" spans="2:6" x14ac:dyDescent="0.3">
      <c r="B196" s="1"/>
      <c r="C196" s="1"/>
      <c r="D196" s="1"/>
      <c r="E196" s="1"/>
      <c r="F196" s="1"/>
    </row>
    <row r="197" spans="2:6" x14ac:dyDescent="0.3">
      <c r="B197" s="1"/>
      <c r="C197" s="1"/>
      <c r="D197" s="1"/>
      <c r="E197" s="1"/>
      <c r="F197" s="1"/>
    </row>
    <row r="198" spans="2:6" x14ac:dyDescent="0.3">
      <c r="B198" s="1"/>
      <c r="C198" s="1"/>
      <c r="D198" s="1"/>
      <c r="E198" s="1"/>
      <c r="F198" s="1"/>
    </row>
    <row r="199" spans="2:6" x14ac:dyDescent="0.3">
      <c r="B199" s="1"/>
      <c r="C199" s="1"/>
      <c r="D199" s="1"/>
      <c r="E199" s="1"/>
      <c r="F199" s="1"/>
    </row>
    <row r="200" spans="2:6" x14ac:dyDescent="0.3">
      <c r="B200" s="1"/>
      <c r="C200" s="1"/>
      <c r="D200" s="1"/>
      <c r="E200" s="1"/>
      <c r="F200" s="1"/>
    </row>
    <row r="201" spans="2:6" x14ac:dyDescent="0.3">
      <c r="B201" s="1"/>
      <c r="C201" s="1"/>
      <c r="D201" s="1"/>
      <c r="E201" s="1"/>
      <c r="F201" s="1"/>
    </row>
    <row r="202" spans="2:6" x14ac:dyDescent="0.3">
      <c r="B202" s="1"/>
      <c r="C202" s="1"/>
      <c r="D202" s="1"/>
      <c r="E202" s="1"/>
      <c r="F202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5"/>
  <sheetViews>
    <sheetView showGridLines="0" showRowColHeaders="0" tabSelected="1" zoomScale="98" zoomScaleNormal="90" workbookViewId="0"/>
  </sheetViews>
  <sheetFormatPr defaultColWidth="0" defaultRowHeight="14.5" zeroHeight="1" x14ac:dyDescent="0.35"/>
  <cols>
    <col min="1" max="22" width="9.1796875" customWidth="1"/>
    <col min="23" max="16384" width="9.179687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ction_Log_Home">
                <anchor moveWithCells="1" sizeWithCells="1">
                  <from>
                    <xdr:col>2</xdr:col>
                    <xdr:colOff>476250</xdr:colOff>
                    <xdr:row>7</xdr:row>
                    <xdr:rowOff>171450</xdr:rowOff>
                  </from>
                  <to>
                    <xdr:col>4</xdr:col>
                    <xdr:colOff>266700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Project_Team_Home">
                <anchor moveWithCells="1" sizeWithCells="1">
                  <from>
                    <xdr:col>7</xdr:col>
                    <xdr:colOff>76200</xdr:colOff>
                    <xdr:row>11</xdr:row>
                    <xdr:rowOff>76200</xdr:rowOff>
                  </from>
                  <to>
                    <xdr:col>8</xdr:col>
                    <xdr:colOff>476250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isk_Mitigation_Home">
                <anchor moveWithCells="1" sizeWithCells="1">
                  <from>
                    <xdr:col>5</xdr:col>
                    <xdr:colOff>12700</xdr:colOff>
                    <xdr:row>7</xdr:row>
                    <xdr:rowOff>171450</xdr:rowOff>
                  </from>
                  <to>
                    <xdr:col>6</xdr:col>
                    <xdr:colOff>412750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Change_Log_Home">
                <anchor moveWithCells="1" sizeWithCells="1">
                  <from>
                    <xdr:col>2</xdr:col>
                    <xdr:colOff>457200</xdr:colOff>
                    <xdr:row>15</xdr:row>
                    <xdr:rowOff>50800</xdr:rowOff>
                  </from>
                  <to>
                    <xdr:col>4</xdr:col>
                    <xdr:colOff>241300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Transitions_Timelines_Home">
                <anchor moveWithCells="1" sizeWithCells="1">
                  <from>
                    <xdr:col>2</xdr:col>
                    <xdr:colOff>476250</xdr:colOff>
                    <xdr:row>11</xdr:row>
                    <xdr:rowOff>76200</xdr:rowOff>
                  </from>
                  <to>
                    <xdr:col>4</xdr:col>
                    <xdr:colOff>279400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9" name="Button 18">
              <controlPr defaultSize="0" print="0" autoFill="0" autoPict="0" macro="[0]!Project_Plan_Home">
                <anchor moveWithCells="1" sizeWithCells="1">
                  <from>
                    <xdr:col>5</xdr:col>
                    <xdr:colOff>12700</xdr:colOff>
                    <xdr:row>11</xdr:row>
                    <xdr:rowOff>76200</xdr:rowOff>
                  </from>
                  <to>
                    <xdr:col>6</xdr:col>
                    <xdr:colOff>412750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Ramp_Up_Plan_Home">
                <anchor moveWithCells="1" sizeWithCells="1">
                  <from>
                    <xdr:col>15</xdr:col>
                    <xdr:colOff>584200</xdr:colOff>
                    <xdr:row>11</xdr:row>
                    <xdr:rowOff>69850</xdr:rowOff>
                  </from>
                  <to>
                    <xdr:col>17</xdr:col>
                    <xdr:colOff>374650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1" name="Button 27">
              <controlPr defaultSize="0" print="0" autoFill="0" autoPict="0" macro="[0]!Query_Tracker_Home">
                <anchor moveWithCells="1" sizeWithCells="1">
                  <from>
                    <xdr:col>13</xdr:col>
                    <xdr:colOff>565150</xdr:colOff>
                    <xdr:row>11</xdr:row>
                    <xdr:rowOff>69850</xdr:rowOff>
                  </from>
                  <to>
                    <xdr:col>15</xdr:col>
                    <xdr:colOff>355600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2" name="Button 28">
              <controlPr defaultSize="0" print="0" autoFill="0" autoPict="0" macro="[0]!Query_Tracker_Home">
                <anchor moveWithCells="1" sizeWithCells="1">
                  <from>
                    <xdr:col>11</xdr:col>
                    <xdr:colOff>469900</xdr:colOff>
                    <xdr:row>11</xdr:row>
                    <xdr:rowOff>69850</xdr:rowOff>
                  </from>
                  <to>
                    <xdr:col>13</xdr:col>
                    <xdr:colOff>209550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3" name="Button 29">
              <controlPr defaultSize="0" print="0" autoFill="0" autoPict="0" macro="[0]!PreProcess_Training_Home">
                <anchor moveWithCells="1" sizeWithCells="1">
                  <from>
                    <xdr:col>13</xdr:col>
                    <xdr:colOff>565150</xdr:colOff>
                    <xdr:row>7</xdr:row>
                    <xdr:rowOff>171450</xdr:rowOff>
                  </from>
                  <to>
                    <xdr:col>15</xdr:col>
                    <xdr:colOff>355600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4" name="Button 30">
              <controlPr defaultSize="0" print="0" autoFill="0" autoPict="0" macro="[0]!Weekly_Update_Home">
                <anchor moveWithCells="1" sizeWithCells="1">
                  <from>
                    <xdr:col>7</xdr:col>
                    <xdr:colOff>76200</xdr:colOff>
                    <xdr:row>7</xdr:row>
                    <xdr:rowOff>171450</xdr:rowOff>
                  </from>
                  <to>
                    <xdr:col>8</xdr:col>
                    <xdr:colOff>476250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5" name="Button 32">
              <controlPr defaultSize="0" print="0" autoFill="0" autoPict="0" macro="[0]!Process_Training_Update_Project_Home">
                <anchor moveWithCells="1" sizeWithCells="1">
                  <from>
                    <xdr:col>15</xdr:col>
                    <xdr:colOff>584200</xdr:colOff>
                    <xdr:row>7</xdr:row>
                    <xdr:rowOff>171450</xdr:rowOff>
                  </from>
                  <to>
                    <xdr:col>17</xdr:col>
                    <xdr:colOff>374650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6" name="Button 34">
              <controlPr defaultSize="0" print="0" autoFill="0" autoPict="0" macro="[0]!SOP_Status_Funding_Home">
                <anchor moveWithCells="1" sizeWithCells="1">
                  <from>
                    <xdr:col>11</xdr:col>
                    <xdr:colOff>469900</xdr:colOff>
                    <xdr:row>14</xdr:row>
                    <xdr:rowOff>171450</xdr:rowOff>
                  </from>
                  <to>
                    <xdr:col>13</xdr:col>
                    <xdr:colOff>260350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7" name="Button 35">
              <controlPr defaultSize="0" print="0" autoFill="0" autoPict="0" macro="[0]!People_KT_Readiness_Home">
                <anchor moveWithCells="1" sizeWithCells="1">
                  <from>
                    <xdr:col>11</xdr:col>
                    <xdr:colOff>469900</xdr:colOff>
                    <xdr:row>7</xdr:row>
                    <xdr:rowOff>184150</xdr:rowOff>
                  </from>
                  <to>
                    <xdr:col>13</xdr:col>
                    <xdr:colOff>209550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H152"/>
  <sheetViews>
    <sheetView showGridLines="0" showRowColHeaders="0" zoomScale="60" zoomScaleNormal="60" zoomScaleSheetLayoutView="70" workbookViewId="0"/>
  </sheetViews>
  <sheetFormatPr defaultColWidth="0" defaultRowHeight="0" customHeight="1" zeroHeight="1" x14ac:dyDescent="0.3"/>
  <cols>
    <col min="1" max="1" width="3.453125" style="203" customWidth="1"/>
    <col min="2" max="2" width="2.7265625" style="203" customWidth="1"/>
    <col min="3" max="4" width="3.1796875" style="203" customWidth="1"/>
    <col min="5" max="5" width="12.26953125" style="203" customWidth="1"/>
    <col min="6" max="6" width="8.7265625" style="203" customWidth="1"/>
    <col min="7" max="8" width="9.7265625" style="203" customWidth="1"/>
    <col min="9" max="9" width="6.7265625" style="203" customWidth="1"/>
    <col min="10" max="10" width="12.26953125" style="203" customWidth="1"/>
    <col min="11" max="11" width="13.453125" style="203" customWidth="1"/>
    <col min="12" max="12" width="14.453125" style="203" customWidth="1"/>
    <col min="13" max="13" width="9.7265625" style="203" customWidth="1"/>
    <col min="14" max="14" width="3.7265625" style="203" customWidth="1"/>
    <col min="15" max="15" width="3.1796875" style="203" customWidth="1"/>
    <col min="16" max="16" width="12.26953125" style="203" customWidth="1"/>
    <col min="17" max="17" width="8.7265625" style="203" customWidth="1"/>
    <col min="18" max="19" width="9.7265625" style="203" customWidth="1"/>
    <col min="20" max="21" width="12.26953125" style="203" customWidth="1"/>
    <col min="22" max="22" width="8.1796875" style="203" customWidth="1"/>
    <col min="23" max="23" width="8.7265625" style="203" customWidth="1"/>
    <col min="24" max="26" width="6.7265625" style="203" customWidth="1"/>
    <col min="27" max="27" width="2.7265625" style="203" customWidth="1"/>
    <col min="28" max="28" width="5.7265625" style="203" customWidth="1"/>
    <col min="29" max="34" width="5.7265625" style="203" hidden="1" customWidth="1"/>
    <col min="35" max="16384" width="9.1796875" style="203" hidden="1"/>
  </cols>
  <sheetData>
    <row r="1" spans="1:34" ht="62.25" customHeight="1" thickBot="1" x14ac:dyDescent="0.35">
      <c r="B1" s="204"/>
      <c r="C1" s="205"/>
      <c r="D1" s="206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205"/>
      <c r="S1" s="205"/>
      <c r="T1" s="207"/>
      <c r="U1" s="207"/>
      <c r="V1" s="208"/>
      <c r="W1" s="209"/>
      <c r="X1" s="205"/>
      <c r="Y1" s="210"/>
      <c r="Z1" s="210"/>
      <c r="AA1" s="210"/>
      <c r="AB1" s="210"/>
      <c r="AC1" s="210"/>
      <c r="AD1" s="210"/>
      <c r="AE1" s="210"/>
      <c r="AF1" s="210"/>
      <c r="AG1" s="210"/>
      <c r="AH1" s="210"/>
    </row>
    <row r="2" spans="1:34" ht="15" customHeight="1" thickTop="1" x14ac:dyDescent="0.3">
      <c r="B2" s="211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3"/>
      <c r="U2" s="213"/>
      <c r="V2" s="214"/>
      <c r="W2" s="215"/>
      <c r="X2" s="212"/>
      <c r="Y2" s="212"/>
      <c r="Z2" s="212"/>
      <c r="AA2" s="216"/>
      <c r="AB2" s="210"/>
      <c r="AC2" s="210"/>
      <c r="AD2" s="210"/>
      <c r="AE2" s="210"/>
      <c r="AF2" s="210"/>
      <c r="AG2" s="210"/>
      <c r="AH2" s="210"/>
    </row>
    <row r="3" spans="1:34" ht="23.25" customHeight="1" x14ac:dyDescent="0.3">
      <c r="A3" s="210"/>
      <c r="B3" s="217"/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5"/>
      <c r="AA3" s="218"/>
      <c r="AB3" s="210"/>
      <c r="AC3" s="210"/>
      <c r="AD3" s="210"/>
      <c r="AE3" s="210"/>
      <c r="AF3" s="210"/>
      <c r="AG3" s="210"/>
      <c r="AH3" s="210"/>
    </row>
    <row r="4" spans="1:34" ht="27" customHeight="1" x14ac:dyDescent="0.3">
      <c r="A4" s="210"/>
      <c r="B4" s="217"/>
      <c r="C4" s="738" t="s">
        <v>116</v>
      </c>
      <c r="D4" s="739"/>
      <c r="E4" s="739"/>
      <c r="F4" s="739"/>
      <c r="G4" s="739"/>
      <c r="H4" s="739"/>
      <c r="I4" s="739"/>
      <c r="J4" s="739"/>
      <c r="K4" s="739"/>
      <c r="L4" s="739"/>
      <c r="M4" s="739"/>
      <c r="N4" s="739"/>
      <c r="O4" s="739"/>
      <c r="P4" s="739"/>
      <c r="Q4" s="739"/>
      <c r="R4" s="739"/>
      <c r="S4" s="739"/>
      <c r="T4" s="739"/>
      <c r="U4" s="739"/>
      <c r="V4" s="739"/>
      <c r="W4" s="739"/>
      <c r="X4" s="739"/>
      <c r="Y4" s="739"/>
      <c r="Z4" s="739"/>
      <c r="AA4" s="219"/>
      <c r="AB4" s="210"/>
      <c r="AC4" s="210"/>
      <c r="AD4" s="210"/>
      <c r="AE4" s="210"/>
      <c r="AF4" s="210"/>
      <c r="AG4" s="210"/>
      <c r="AH4" s="210"/>
    </row>
    <row r="5" spans="1:34" ht="19.5" customHeight="1" x14ac:dyDescent="0.3">
      <c r="A5" s="210"/>
      <c r="B5" s="217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0"/>
      <c r="U5" s="220"/>
      <c r="V5" s="220"/>
      <c r="W5" s="220"/>
      <c r="X5" s="205"/>
      <c r="Y5" s="205"/>
      <c r="Z5" s="205"/>
      <c r="AA5" s="218"/>
      <c r="AB5" s="210"/>
      <c r="AC5" s="210"/>
      <c r="AD5" s="210"/>
      <c r="AE5" s="210"/>
      <c r="AF5" s="210"/>
      <c r="AG5" s="210"/>
      <c r="AH5" s="210"/>
    </row>
    <row r="6" spans="1:34" s="227" customFormat="1" ht="24.75" customHeight="1" x14ac:dyDescent="0.35">
      <c r="A6" s="221"/>
      <c r="B6" s="222"/>
      <c r="C6" s="223" t="s">
        <v>117</v>
      </c>
      <c r="D6" s="223"/>
      <c r="E6" s="223"/>
      <c r="F6" s="206"/>
      <c r="G6" s="224" t="s">
        <v>637</v>
      </c>
      <c r="H6" s="225"/>
      <c r="I6" s="225"/>
      <c r="J6" s="225"/>
      <c r="K6" s="225"/>
      <c r="L6" s="226"/>
      <c r="M6" s="226"/>
      <c r="N6" s="226"/>
      <c r="O6" s="226"/>
      <c r="P6" s="226"/>
      <c r="Q6" s="206"/>
      <c r="R6" s="206"/>
      <c r="S6" s="206"/>
      <c r="T6" s="206"/>
      <c r="U6" s="206"/>
      <c r="V6" s="206"/>
      <c r="W6" s="206"/>
      <c r="X6" s="206"/>
      <c r="Y6" s="206"/>
      <c r="Z6" s="226"/>
      <c r="AA6" s="219"/>
      <c r="AB6" s="221"/>
      <c r="AC6" s="221"/>
      <c r="AD6" s="221"/>
      <c r="AE6" s="221"/>
      <c r="AF6" s="221"/>
      <c r="AG6" s="221"/>
      <c r="AH6" s="221"/>
    </row>
    <row r="7" spans="1:34" s="227" customFormat="1" ht="24.75" customHeight="1" x14ac:dyDescent="0.35">
      <c r="A7" s="221"/>
      <c r="B7" s="222"/>
      <c r="C7" s="223" t="s">
        <v>118</v>
      </c>
      <c r="D7" s="223"/>
      <c r="E7" s="223"/>
      <c r="F7" s="206"/>
      <c r="G7" s="228" t="s">
        <v>394</v>
      </c>
      <c r="H7" s="229"/>
      <c r="I7" s="226"/>
      <c r="J7" s="226"/>
      <c r="K7" s="226"/>
      <c r="L7" s="226"/>
      <c r="M7" s="226"/>
      <c r="N7" s="226"/>
      <c r="O7" s="226"/>
      <c r="P7" s="226"/>
      <c r="Q7" s="206"/>
      <c r="R7" s="206"/>
      <c r="S7" s="206"/>
      <c r="T7" s="206"/>
      <c r="U7" s="206"/>
      <c r="V7" s="206"/>
      <c r="W7" s="206"/>
      <c r="X7" s="206"/>
      <c r="Y7" s="206"/>
      <c r="Z7" s="226"/>
      <c r="AA7" s="219"/>
      <c r="AB7" s="221"/>
      <c r="AC7" s="221"/>
      <c r="AD7" s="221"/>
      <c r="AE7" s="221"/>
      <c r="AF7" s="221"/>
      <c r="AG7" s="221"/>
      <c r="AH7" s="221"/>
    </row>
    <row r="8" spans="1:34" s="227" customFormat="1" ht="10.5" customHeight="1" thickBot="1" x14ac:dyDescent="0.4">
      <c r="A8" s="221"/>
      <c r="B8" s="222"/>
      <c r="C8" s="230"/>
      <c r="D8" s="230"/>
      <c r="E8" s="230"/>
      <c r="F8" s="231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1"/>
      <c r="R8" s="230"/>
      <c r="S8" s="230"/>
      <c r="T8" s="231"/>
      <c r="U8" s="231"/>
      <c r="V8" s="231"/>
      <c r="W8" s="231"/>
      <c r="X8" s="232"/>
      <c r="Y8" s="232"/>
      <c r="Z8" s="232"/>
      <c r="AA8" s="219"/>
      <c r="AB8" s="221"/>
      <c r="AC8" s="221"/>
      <c r="AD8" s="221"/>
      <c r="AE8" s="221"/>
      <c r="AF8" s="221"/>
      <c r="AG8" s="221"/>
      <c r="AH8" s="221"/>
    </row>
    <row r="9" spans="1:34" ht="13.5" customHeight="1" x14ac:dyDescent="0.3">
      <c r="A9" s="210"/>
      <c r="B9" s="217"/>
      <c r="C9" s="205"/>
      <c r="D9" s="205"/>
      <c r="E9" s="205"/>
      <c r="F9" s="205"/>
      <c r="G9" s="205"/>
      <c r="H9" s="205"/>
      <c r="I9" s="205"/>
      <c r="J9" s="205"/>
      <c r="K9" s="205"/>
      <c r="L9" s="205"/>
      <c r="M9" s="205"/>
      <c r="N9" s="205"/>
      <c r="O9" s="205"/>
      <c r="P9" s="205"/>
      <c r="Q9" s="208"/>
      <c r="R9" s="205"/>
      <c r="S9" s="205"/>
      <c r="T9" s="205"/>
      <c r="U9" s="205"/>
      <c r="V9" s="205"/>
      <c r="W9" s="205"/>
      <c r="X9" s="205"/>
      <c r="Y9" s="205"/>
      <c r="Z9" s="205"/>
      <c r="AA9" s="218"/>
      <c r="AB9" s="210"/>
      <c r="AC9" s="210"/>
      <c r="AD9" s="210"/>
      <c r="AE9" s="210"/>
      <c r="AF9" s="210"/>
      <c r="AG9" s="210"/>
      <c r="AH9" s="210"/>
    </row>
    <row r="10" spans="1:34" ht="18" customHeight="1" x14ac:dyDescent="0.3">
      <c r="A10" s="210"/>
      <c r="B10" s="217"/>
      <c r="C10" s="740" t="s">
        <v>119</v>
      </c>
      <c r="D10" s="741"/>
      <c r="E10" s="741"/>
      <c r="F10" s="742"/>
      <c r="G10" s="743" t="s">
        <v>120</v>
      </c>
      <c r="H10" s="744"/>
      <c r="I10" s="233"/>
      <c r="J10" s="233"/>
      <c r="K10" s="234"/>
      <c r="L10" s="235"/>
      <c r="M10" s="233"/>
      <c r="N10" s="233"/>
      <c r="O10" s="208"/>
      <c r="P10" s="208"/>
      <c r="Q10" s="208"/>
      <c r="R10" s="208"/>
      <c r="S10" s="208"/>
      <c r="T10" s="236"/>
      <c r="U10" s="208"/>
      <c r="V10" s="208"/>
      <c r="W10" s="208"/>
      <c r="X10" s="205"/>
      <c r="Y10" s="205"/>
      <c r="Z10" s="205"/>
      <c r="AA10" s="218"/>
      <c r="AB10" s="210"/>
      <c r="AC10" s="210"/>
      <c r="AD10" s="210"/>
      <c r="AE10" s="210"/>
      <c r="AF10" s="210"/>
      <c r="AG10" s="210"/>
      <c r="AH10" s="210"/>
    </row>
    <row r="11" spans="1:34" ht="6" customHeight="1" x14ac:dyDescent="0.3">
      <c r="A11" s="210"/>
      <c r="B11" s="217"/>
      <c r="C11" s="237"/>
      <c r="D11" s="237"/>
      <c r="E11" s="237"/>
      <c r="F11" s="237"/>
      <c r="G11" s="238"/>
      <c r="H11" s="238"/>
      <c r="I11" s="233"/>
      <c r="J11" s="233"/>
      <c r="K11" s="234"/>
      <c r="L11" s="235"/>
      <c r="M11" s="233"/>
      <c r="N11" s="233"/>
      <c r="O11" s="208"/>
      <c r="P11" s="208"/>
      <c r="Q11" s="208"/>
      <c r="R11" s="208"/>
      <c r="S11" s="208"/>
      <c r="T11" s="208"/>
      <c r="U11" s="208"/>
      <c r="V11" s="208"/>
      <c r="W11" s="208"/>
      <c r="X11" s="205"/>
      <c r="Y11" s="205"/>
      <c r="Z11" s="205"/>
      <c r="AA11" s="218"/>
      <c r="AB11" s="210"/>
      <c r="AC11" s="210"/>
      <c r="AD11" s="210"/>
      <c r="AE11" s="210"/>
      <c r="AF11" s="210"/>
      <c r="AG11" s="210"/>
      <c r="AH11" s="210"/>
    </row>
    <row r="12" spans="1:34" ht="18" customHeight="1" x14ac:dyDescent="0.3">
      <c r="A12" s="210"/>
      <c r="B12" s="217"/>
      <c r="C12" s="740" t="s">
        <v>121</v>
      </c>
      <c r="D12" s="741"/>
      <c r="E12" s="741"/>
      <c r="F12" s="742"/>
      <c r="G12" s="745">
        <f>'Project Plan'!I4</f>
        <v>0.77576221651725197</v>
      </c>
      <c r="H12" s="746"/>
      <c r="I12" s="233"/>
      <c r="J12" s="233"/>
      <c r="K12" s="234"/>
      <c r="L12" s="235"/>
      <c r="M12" s="233"/>
      <c r="N12" s="233"/>
      <c r="O12" s="208"/>
      <c r="P12" s="208"/>
      <c r="Q12" s="208"/>
      <c r="R12" s="208"/>
      <c r="S12" s="208"/>
      <c r="T12" s="236"/>
      <c r="U12" s="208"/>
      <c r="V12" s="208"/>
      <c r="W12" s="208"/>
      <c r="X12" s="205"/>
      <c r="Y12" s="205"/>
      <c r="Z12" s="205"/>
      <c r="AA12" s="218"/>
      <c r="AB12" s="210"/>
      <c r="AC12" s="210"/>
      <c r="AD12" s="210"/>
      <c r="AE12" s="210"/>
      <c r="AF12" s="210"/>
      <c r="AG12" s="210"/>
      <c r="AH12" s="210"/>
    </row>
    <row r="13" spans="1:34" ht="6" customHeight="1" x14ac:dyDescent="0.3">
      <c r="A13" s="210"/>
      <c r="B13" s="217"/>
      <c r="C13" s="239"/>
      <c r="D13" s="239"/>
      <c r="E13" s="239"/>
      <c r="F13" s="239"/>
      <c r="G13" s="240"/>
      <c r="H13" s="240"/>
      <c r="I13" s="233"/>
      <c r="J13" s="233"/>
      <c r="K13" s="234"/>
      <c r="L13" s="235"/>
      <c r="M13" s="233"/>
      <c r="N13" s="233"/>
      <c r="O13" s="208"/>
      <c r="P13" s="208"/>
      <c r="Q13" s="208"/>
      <c r="R13" s="208"/>
      <c r="S13" s="208"/>
      <c r="T13" s="208"/>
      <c r="U13" s="208"/>
      <c r="V13" s="208"/>
      <c r="W13" s="208"/>
      <c r="X13" s="205"/>
      <c r="Y13" s="205"/>
      <c r="Z13" s="205"/>
      <c r="AA13" s="218"/>
      <c r="AB13" s="210"/>
      <c r="AC13" s="210"/>
      <c r="AD13" s="210"/>
      <c r="AE13" s="210"/>
      <c r="AF13" s="210"/>
      <c r="AG13" s="210"/>
      <c r="AH13" s="210"/>
    </row>
    <row r="14" spans="1:34" ht="18" customHeight="1" x14ac:dyDescent="0.3">
      <c r="A14" s="210"/>
      <c r="B14" s="217"/>
      <c r="C14" s="736" t="s">
        <v>122</v>
      </c>
      <c r="D14" s="736"/>
      <c r="E14" s="736"/>
      <c r="F14" s="736"/>
      <c r="G14" s="737">
        <f>'Project Plan'!P4</f>
        <v>0.7285767745326569</v>
      </c>
      <c r="H14" s="737"/>
      <c r="I14" s="233"/>
      <c r="J14" s="233"/>
      <c r="K14" s="234"/>
      <c r="L14" s="235"/>
      <c r="M14" s="233"/>
      <c r="N14" s="233"/>
      <c r="O14" s="208"/>
      <c r="P14" s="208"/>
      <c r="Q14" s="208"/>
      <c r="R14" s="208"/>
      <c r="S14" s="208"/>
      <c r="T14" s="236"/>
      <c r="U14" s="208"/>
      <c r="V14" s="208"/>
      <c r="W14" s="208"/>
      <c r="X14" s="205"/>
      <c r="Y14" s="205"/>
      <c r="Z14" s="205"/>
      <c r="AA14" s="218"/>
      <c r="AB14" s="210"/>
      <c r="AC14" s="210"/>
      <c r="AD14" s="210"/>
      <c r="AE14" s="210"/>
      <c r="AF14" s="210"/>
      <c r="AG14" s="210"/>
      <c r="AH14" s="210"/>
    </row>
    <row r="15" spans="1:34" ht="18" customHeight="1" x14ac:dyDescent="0.3">
      <c r="A15" s="210"/>
      <c r="B15" s="217"/>
      <c r="C15" s="241"/>
      <c r="D15" s="621"/>
      <c r="E15" s="621"/>
      <c r="F15" s="242" t="s">
        <v>123</v>
      </c>
      <c r="G15" s="242" t="s">
        <v>124</v>
      </c>
      <c r="H15" s="242" t="s">
        <v>125</v>
      </c>
      <c r="I15" s="243"/>
      <c r="J15" s="243"/>
      <c r="K15" s="242"/>
      <c r="L15" s="244"/>
      <c r="M15" s="243"/>
      <c r="N15" s="243"/>
      <c r="O15" s="208"/>
      <c r="P15" s="208"/>
      <c r="Q15" s="208"/>
      <c r="R15" s="208"/>
      <c r="S15" s="208"/>
      <c r="T15" s="208"/>
      <c r="U15" s="208"/>
      <c r="V15" s="208"/>
      <c r="W15" s="208"/>
      <c r="X15" s="205"/>
      <c r="Y15" s="205"/>
      <c r="Z15" s="205"/>
      <c r="AA15" s="218"/>
      <c r="AB15" s="210"/>
      <c r="AC15" s="210"/>
      <c r="AD15" s="210"/>
      <c r="AE15" s="210"/>
      <c r="AF15" s="210"/>
      <c r="AG15" s="210"/>
      <c r="AH15" s="210"/>
    </row>
    <row r="16" spans="1:34" ht="27" customHeight="1" thickBot="1" x14ac:dyDescent="0.35">
      <c r="A16" s="210"/>
      <c r="B16" s="217"/>
      <c r="C16" s="245" t="s">
        <v>126</v>
      </c>
      <c r="D16" s="622"/>
      <c r="E16" s="622"/>
      <c r="F16" s="246">
        <f>G12</f>
        <v>0.77576221651725197</v>
      </c>
      <c r="G16" s="246">
        <f>IF((G14-G12)&gt;0,(G14-G12),0)</f>
        <v>0</v>
      </c>
      <c r="H16" s="246">
        <f>(1-F16)-G16</f>
        <v>0.22423778348274803</v>
      </c>
      <c r="I16" s="247"/>
      <c r="J16" s="247"/>
      <c r="K16" s="245"/>
      <c r="L16" s="248"/>
      <c r="M16" s="247"/>
      <c r="N16" s="247"/>
      <c r="O16" s="247"/>
      <c r="P16" s="245" t="s">
        <v>126</v>
      </c>
      <c r="Q16" s="246">
        <f>R12</f>
        <v>0</v>
      </c>
      <c r="R16" s="246">
        <f>IF((R14-R12)&gt;0,(R14-R12),0)</f>
        <v>0</v>
      </c>
      <c r="S16" s="246">
        <f>1-Q16-R16</f>
        <v>1</v>
      </c>
      <c r="T16" s="249"/>
      <c r="U16" s="249"/>
      <c r="V16" s="249"/>
      <c r="W16" s="249"/>
      <c r="X16" s="250"/>
      <c r="Y16" s="250"/>
      <c r="Z16" s="250"/>
      <c r="AA16" s="219"/>
      <c r="AB16" s="210"/>
      <c r="AC16" s="210"/>
      <c r="AD16" s="210"/>
      <c r="AE16" s="210"/>
      <c r="AF16" s="210"/>
      <c r="AG16" s="210"/>
      <c r="AH16" s="210"/>
    </row>
    <row r="17" spans="1:34" ht="11.25" customHeight="1" x14ac:dyDescent="0.3">
      <c r="A17" s="210"/>
      <c r="B17" s="217"/>
      <c r="C17" s="242"/>
      <c r="D17" s="242"/>
      <c r="E17" s="242"/>
      <c r="F17" s="251"/>
      <c r="G17" s="251"/>
      <c r="H17" s="251"/>
      <c r="I17" s="233"/>
      <c r="J17" s="233"/>
      <c r="K17" s="234"/>
      <c r="L17" s="235"/>
      <c r="M17" s="233"/>
      <c r="N17" s="233"/>
      <c r="O17" s="233"/>
      <c r="P17" s="233"/>
      <c r="Q17" s="236"/>
      <c r="R17" s="236"/>
      <c r="S17" s="236"/>
      <c r="T17" s="208"/>
      <c r="U17" s="208"/>
      <c r="V17" s="208"/>
      <c r="W17" s="208"/>
      <c r="X17" s="205"/>
      <c r="Y17" s="205"/>
      <c r="Z17" s="205"/>
      <c r="AA17" s="218"/>
      <c r="AB17" s="210"/>
      <c r="AC17" s="210"/>
      <c r="AD17" s="210"/>
      <c r="AE17" s="210"/>
      <c r="AF17" s="210"/>
      <c r="AG17" s="210"/>
      <c r="AH17" s="210"/>
    </row>
    <row r="18" spans="1:34" ht="27" customHeight="1" x14ac:dyDescent="0.3">
      <c r="A18" s="210"/>
      <c r="B18" s="217"/>
      <c r="C18" s="252" t="s">
        <v>127</v>
      </c>
      <c r="D18" s="253"/>
      <c r="E18" s="253"/>
      <c r="F18" s="253"/>
      <c r="G18" s="253"/>
      <c r="H18" s="253"/>
      <c r="I18" s="253"/>
      <c r="J18" s="253"/>
      <c r="K18" s="253"/>
      <c r="L18" s="253"/>
      <c r="M18" s="254"/>
      <c r="N18" s="233"/>
      <c r="O18" s="252" t="s">
        <v>128</v>
      </c>
      <c r="P18" s="255"/>
      <c r="Q18" s="253"/>
      <c r="R18" s="253"/>
      <c r="S18" s="253"/>
      <c r="T18" s="253"/>
      <c r="U18" s="253"/>
      <c r="V18" s="253"/>
      <c r="W18" s="254"/>
      <c r="X18" s="254"/>
      <c r="Y18" s="254"/>
      <c r="Z18" s="254"/>
      <c r="AA18" s="218"/>
      <c r="AB18" s="210"/>
      <c r="AC18" s="210"/>
      <c r="AD18" s="210"/>
      <c r="AE18" s="210"/>
      <c r="AF18" s="210"/>
      <c r="AG18" s="210"/>
      <c r="AH18" s="210"/>
    </row>
    <row r="19" spans="1:34" ht="26.5" customHeight="1" x14ac:dyDescent="0.3">
      <c r="A19" s="210"/>
      <c r="B19" s="217"/>
      <c r="C19" s="256" t="s">
        <v>129</v>
      </c>
      <c r="D19" s="257"/>
      <c r="E19" s="258" t="s">
        <v>387</v>
      </c>
      <c r="F19" s="259"/>
      <c r="G19" s="259"/>
      <c r="H19" s="259"/>
      <c r="I19" s="259"/>
      <c r="J19" s="259"/>
      <c r="K19" s="259"/>
      <c r="L19" s="259"/>
      <c r="M19" s="260"/>
      <c r="N19" s="233"/>
      <c r="O19" s="261" t="s">
        <v>129</v>
      </c>
      <c r="P19" s="734"/>
      <c r="Q19" s="734"/>
      <c r="R19" s="734"/>
      <c r="S19" s="734"/>
      <c r="T19" s="734"/>
      <c r="U19" s="734"/>
      <c r="V19" s="734"/>
      <c r="W19" s="734"/>
      <c r="X19" s="734"/>
      <c r="Y19" s="734"/>
      <c r="Z19" s="735"/>
      <c r="AA19" s="218"/>
      <c r="AB19" s="210"/>
      <c r="AC19" s="210"/>
      <c r="AD19" s="210"/>
      <c r="AE19" s="210"/>
      <c r="AF19" s="210"/>
      <c r="AG19" s="210"/>
      <c r="AH19" s="210"/>
    </row>
    <row r="20" spans="1:34" ht="19.5" customHeight="1" x14ac:dyDescent="0.3">
      <c r="A20" s="210"/>
      <c r="B20" s="263"/>
      <c r="C20" s="264" t="s">
        <v>129</v>
      </c>
      <c r="D20" s="265"/>
      <c r="E20" s="266" t="s">
        <v>381</v>
      </c>
      <c r="F20" s="267"/>
      <c r="G20" s="267"/>
      <c r="H20" s="267"/>
      <c r="I20" s="267"/>
      <c r="J20" s="267"/>
      <c r="K20" s="267"/>
      <c r="L20" s="267"/>
      <c r="M20" s="268"/>
      <c r="N20" s="269"/>
      <c r="O20" s="264" t="s">
        <v>129</v>
      </c>
      <c r="P20" s="265"/>
      <c r="Q20" s="620"/>
      <c r="R20" s="620"/>
      <c r="S20" s="620"/>
      <c r="T20" s="620"/>
      <c r="U20" s="620"/>
      <c r="V20" s="620"/>
      <c r="W20" s="620"/>
      <c r="X20" s="620"/>
      <c r="Y20" s="205"/>
      <c r="Z20" s="262"/>
      <c r="AA20" s="218"/>
      <c r="AB20" s="210"/>
      <c r="AC20" s="210"/>
      <c r="AD20" s="210"/>
      <c r="AE20" s="210"/>
      <c r="AF20" s="210"/>
      <c r="AG20" s="210"/>
      <c r="AH20" s="210"/>
    </row>
    <row r="21" spans="1:34" ht="19.5" customHeight="1" x14ac:dyDescent="0.3">
      <c r="A21" s="210"/>
      <c r="B21" s="263"/>
      <c r="C21" s="264" t="s">
        <v>129</v>
      </c>
      <c r="D21" s="265"/>
      <c r="E21" s="266" t="s">
        <v>382</v>
      </c>
      <c r="F21" s="267"/>
      <c r="G21" s="267"/>
      <c r="H21" s="267"/>
      <c r="I21" s="267"/>
      <c r="J21" s="267"/>
      <c r="K21" s="267"/>
      <c r="L21" s="267"/>
      <c r="M21" s="268"/>
      <c r="N21" s="269"/>
      <c r="O21" s="264"/>
      <c r="P21" s="265"/>
      <c r="Q21" s="270"/>
      <c r="R21" s="271"/>
      <c r="S21" s="271"/>
      <c r="T21" s="272"/>
      <c r="U21" s="272"/>
      <c r="V21" s="272"/>
      <c r="W21" s="272"/>
      <c r="X21" s="205"/>
      <c r="Y21" s="205"/>
      <c r="Z21" s="262"/>
      <c r="AA21" s="218"/>
      <c r="AB21" s="210"/>
      <c r="AC21" s="210"/>
      <c r="AD21" s="210"/>
      <c r="AE21" s="210"/>
      <c r="AF21" s="210"/>
      <c r="AG21" s="210"/>
      <c r="AH21" s="210"/>
    </row>
    <row r="22" spans="1:34" ht="14.5" thickBot="1" x14ac:dyDescent="0.35">
      <c r="A22" s="210"/>
      <c r="B22" s="263"/>
      <c r="C22" s="274"/>
      <c r="D22" s="275"/>
      <c r="E22" s="273"/>
      <c r="F22" s="276"/>
      <c r="G22" s="276"/>
      <c r="H22" s="276"/>
      <c r="I22" s="277"/>
      <c r="J22" s="277"/>
      <c r="K22" s="278"/>
      <c r="L22" s="279"/>
      <c r="M22" s="280"/>
      <c r="N22" s="269"/>
      <c r="O22" s="281"/>
      <c r="P22" s="282"/>
      <c r="Q22" s="283"/>
      <c r="R22" s="283"/>
      <c r="S22" s="283"/>
      <c r="T22" s="249"/>
      <c r="U22" s="249"/>
      <c r="V22" s="249"/>
      <c r="W22" s="249"/>
      <c r="X22" s="245"/>
      <c r="Y22" s="245"/>
      <c r="Z22" s="284"/>
      <c r="AA22" s="219"/>
      <c r="AB22" s="210"/>
      <c r="AC22" s="210"/>
      <c r="AD22" s="210"/>
      <c r="AE22" s="210"/>
      <c r="AF22" s="210"/>
      <c r="AG22" s="210"/>
      <c r="AH22" s="210"/>
    </row>
    <row r="23" spans="1:34" ht="33.75" customHeight="1" x14ac:dyDescent="0.3">
      <c r="A23" s="210"/>
      <c r="B23" s="263"/>
      <c r="C23" s="242"/>
      <c r="D23" s="242"/>
      <c r="E23" s="242"/>
      <c r="F23" s="251"/>
      <c r="G23" s="251"/>
      <c r="H23" s="251"/>
      <c r="I23" s="233"/>
      <c r="J23" s="233"/>
      <c r="K23" s="234"/>
      <c r="L23" s="235"/>
      <c r="M23" s="233"/>
      <c r="N23" s="269"/>
      <c r="O23" s="233"/>
      <c r="P23" s="233"/>
      <c r="Q23" s="236"/>
      <c r="R23" s="236"/>
      <c r="S23" s="236"/>
      <c r="T23" s="208"/>
      <c r="U23" s="208"/>
      <c r="V23" s="208"/>
      <c r="W23" s="208"/>
      <c r="X23" s="205"/>
      <c r="Y23" s="205"/>
      <c r="Z23" s="262"/>
      <c r="AA23" s="218"/>
      <c r="AB23" s="210"/>
      <c r="AC23" s="210"/>
      <c r="AD23" s="210"/>
      <c r="AE23" s="210"/>
      <c r="AF23" s="210"/>
      <c r="AG23" s="210"/>
      <c r="AH23" s="210"/>
    </row>
    <row r="24" spans="1:34" s="290" customFormat="1" ht="6" customHeight="1" x14ac:dyDescent="0.3">
      <c r="A24" s="285"/>
      <c r="B24" s="263"/>
      <c r="C24" s="286"/>
      <c r="D24" s="286"/>
      <c r="E24" s="286"/>
      <c r="F24" s="286"/>
      <c r="G24" s="286"/>
      <c r="H24" s="286"/>
      <c r="I24" s="286"/>
      <c r="J24" s="286"/>
      <c r="K24" s="286"/>
      <c r="L24" s="286"/>
      <c r="M24" s="286"/>
      <c r="N24" s="269"/>
      <c r="O24" s="286"/>
      <c r="P24" s="286"/>
      <c r="Q24" s="286"/>
      <c r="R24" s="286"/>
      <c r="S24" s="286"/>
      <c r="T24" s="286"/>
      <c r="U24" s="286"/>
      <c r="V24" s="286"/>
      <c r="W24" s="286"/>
      <c r="X24" s="287"/>
      <c r="Y24" s="287"/>
      <c r="Z24" s="288"/>
      <c r="AA24" s="289"/>
      <c r="AB24" s="285"/>
      <c r="AC24" s="285"/>
      <c r="AD24" s="285"/>
      <c r="AE24" s="285"/>
      <c r="AF24" s="285"/>
      <c r="AG24" s="285"/>
      <c r="AH24" s="285"/>
    </row>
    <row r="25" spans="1:34" s="293" customFormat="1" ht="19.5" customHeight="1" x14ac:dyDescent="0.35">
      <c r="A25" s="291"/>
      <c r="B25" s="263"/>
      <c r="C25" s="726" t="s">
        <v>130</v>
      </c>
      <c r="D25" s="730"/>
      <c r="E25" s="726"/>
      <c r="F25" s="731"/>
      <c r="G25" s="731"/>
      <c r="H25" s="731"/>
      <c r="I25" s="731"/>
      <c r="J25" s="731"/>
      <c r="K25" s="731"/>
      <c r="L25" s="731"/>
      <c r="M25" s="732"/>
      <c r="N25" s="269"/>
      <c r="O25" s="725" t="s">
        <v>131</v>
      </c>
      <c r="P25" s="726"/>
      <c r="Q25" s="726"/>
      <c r="R25" s="726"/>
      <c r="S25" s="726"/>
      <c r="T25" s="726"/>
      <c r="U25" s="726"/>
      <c r="V25" s="726"/>
      <c r="W25" s="726"/>
      <c r="X25" s="726"/>
      <c r="Y25" s="726"/>
      <c r="Z25" s="727"/>
      <c r="AA25" s="292"/>
      <c r="AB25" s="291"/>
      <c r="AC25" s="291"/>
      <c r="AD25" s="291"/>
      <c r="AE25" s="291"/>
      <c r="AF25" s="291"/>
      <c r="AG25" s="291"/>
      <c r="AH25" s="291"/>
    </row>
    <row r="26" spans="1:34" s="293" customFormat="1" ht="20.149999999999999" customHeight="1" x14ac:dyDescent="0.35">
      <c r="A26" s="291"/>
      <c r="B26" s="263"/>
      <c r="C26" s="294" t="s">
        <v>129</v>
      </c>
      <c r="D26" s="295" t="s">
        <v>68</v>
      </c>
      <c r="E26" s="296"/>
      <c r="F26" s="297"/>
      <c r="G26" s="297"/>
      <c r="H26" s="297"/>
      <c r="I26" s="297"/>
      <c r="J26" s="297"/>
      <c r="K26" s="297"/>
      <c r="L26" s="297"/>
      <c r="M26" s="298"/>
      <c r="N26" s="269"/>
      <c r="O26" s="299" t="s">
        <v>129</v>
      </c>
      <c r="P26" s="295" t="s">
        <v>132</v>
      </c>
      <c r="Q26" s="300"/>
      <c r="R26" s="300"/>
      <c r="S26" s="300"/>
      <c r="T26" s="300"/>
      <c r="U26" s="300"/>
      <c r="V26" s="300"/>
      <c r="W26" s="300"/>
      <c r="X26" s="300"/>
      <c r="Y26" s="300"/>
      <c r="Z26" s="301"/>
      <c r="AA26" s="292"/>
      <c r="AB26" s="291"/>
      <c r="AC26" s="291"/>
      <c r="AD26" s="291"/>
      <c r="AE26" s="291"/>
      <c r="AF26" s="291"/>
      <c r="AG26" s="291"/>
      <c r="AH26" s="291"/>
    </row>
    <row r="27" spans="1:34" s="293" customFormat="1" ht="72" customHeight="1" x14ac:dyDescent="0.35">
      <c r="A27" s="291"/>
      <c r="B27" s="302"/>
      <c r="C27" s="299"/>
      <c r="D27" s="718" t="s">
        <v>388</v>
      </c>
      <c r="E27" s="718"/>
      <c r="F27" s="718"/>
      <c r="G27" s="718"/>
      <c r="H27" s="718"/>
      <c r="I27" s="718"/>
      <c r="J27" s="718"/>
      <c r="K27" s="718"/>
      <c r="L27" s="718"/>
      <c r="M27" s="733"/>
      <c r="N27" s="269"/>
      <c r="O27" s="303"/>
      <c r="P27" s="715" t="s">
        <v>395</v>
      </c>
      <c r="Q27" s="715"/>
      <c r="R27" s="715"/>
      <c r="S27" s="715"/>
      <c r="T27" s="715"/>
      <c r="U27" s="715"/>
      <c r="V27" s="715"/>
      <c r="W27" s="715"/>
      <c r="X27" s="715"/>
      <c r="Y27" s="715"/>
      <c r="Z27" s="301"/>
      <c r="AA27" s="292"/>
      <c r="AB27" s="291"/>
      <c r="AC27" s="291"/>
      <c r="AD27" s="291"/>
      <c r="AE27" s="291"/>
      <c r="AF27" s="291"/>
      <c r="AG27" s="291"/>
      <c r="AH27" s="291"/>
    </row>
    <row r="28" spans="1:34" s="293" customFormat="1" ht="19.5" customHeight="1" x14ac:dyDescent="0.35">
      <c r="A28" s="291"/>
      <c r="B28" s="302"/>
      <c r="C28" s="299" t="s">
        <v>129</v>
      </c>
      <c r="D28" s="295" t="s">
        <v>16</v>
      </c>
      <c r="E28" s="300"/>
      <c r="F28" s="300"/>
      <c r="G28" s="300"/>
      <c r="H28" s="300"/>
      <c r="I28" s="300"/>
      <c r="J28" s="300"/>
      <c r="K28" s="300"/>
      <c r="L28" s="300"/>
      <c r="M28" s="304"/>
      <c r="N28" s="269"/>
      <c r="O28" s="299" t="s">
        <v>129</v>
      </c>
      <c r="P28" s="305" t="s">
        <v>133</v>
      </c>
      <c r="Q28" s="306"/>
      <c r="R28" s="306"/>
      <c r="S28" s="306"/>
      <c r="T28" s="306"/>
      <c r="U28" s="306"/>
      <c r="V28" s="306"/>
      <c r="W28" s="306"/>
      <c r="X28" s="306"/>
      <c r="Y28" s="306"/>
      <c r="Z28" s="301"/>
      <c r="AA28" s="292"/>
      <c r="AB28" s="291"/>
      <c r="AC28" s="291"/>
      <c r="AD28" s="291"/>
      <c r="AE28" s="291"/>
      <c r="AF28" s="291"/>
      <c r="AG28" s="291"/>
      <c r="AH28" s="291"/>
    </row>
    <row r="29" spans="1:34" s="293" customFormat="1" ht="99" customHeight="1" x14ac:dyDescent="0.35">
      <c r="A29" s="291"/>
      <c r="B29" s="302"/>
      <c r="C29" s="299"/>
      <c r="D29" s="713" t="s">
        <v>396</v>
      </c>
      <c r="E29" s="713"/>
      <c r="F29" s="713"/>
      <c r="G29" s="713"/>
      <c r="H29" s="713"/>
      <c r="I29" s="713"/>
      <c r="J29" s="713"/>
      <c r="K29" s="713"/>
      <c r="L29" s="713"/>
      <c r="M29" s="714"/>
      <c r="N29" s="269"/>
      <c r="O29" s="299"/>
      <c r="P29" s="715" t="s">
        <v>278</v>
      </c>
      <c r="Q29" s="715"/>
      <c r="R29" s="715"/>
      <c r="S29" s="715"/>
      <c r="T29" s="715"/>
      <c r="U29" s="715"/>
      <c r="V29" s="715"/>
      <c r="W29" s="715"/>
      <c r="X29" s="715"/>
      <c r="Y29" s="715"/>
      <c r="Z29" s="301"/>
      <c r="AA29" s="292"/>
      <c r="AB29" s="291"/>
      <c r="AC29" s="291"/>
      <c r="AD29" s="291"/>
      <c r="AE29" s="291"/>
      <c r="AF29" s="291"/>
      <c r="AG29" s="291"/>
      <c r="AH29" s="291"/>
    </row>
    <row r="30" spans="1:34" s="293" customFormat="1" ht="21.75" customHeight="1" x14ac:dyDescent="0.35">
      <c r="A30" s="291"/>
      <c r="B30" s="302"/>
      <c r="C30" s="299" t="s">
        <v>129</v>
      </c>
      <c r="D30" s="295" t="s">
        <v>134</v>
      </c>
      <c r="E30" s="306"/>
      <c r="F30" s="306"/>
      <c r="G30" s="306"/>
      <c r="H30" s="306"/>
      <c r="I30" s="306"/>
      <c r="J30" s="306"/>
      <c r="K30" s="306"/>
      <c r="L30" s="306"/>
      <c r="M30" s="301"/>
      <c r="N30" s="269"/>
      <c r="O30" s="307" t="s">
        <v>135</v>
      </c>
      <c r="P30" s="308"/>
      <c r="Q30" s="308"/>
      <c r="R30" s="308"/>
      <c r="S30" s="308"/>
      <c r="T30" s="308"/>
      <c r="U30" s="308"/>
      <c r="V30" s="308"/>
      <c r="W30" s="308"/>
      <c r="X30" s="308"/>
      <c r="Y30" s="308"/>
      <c r="Z30" s="309"/>
      <c r="AA30" s="292"/>
      <c r="AB30" s="291"/>
      <c r="AC30" s="291"/>
      <c r="AD30" s="291"/>
      <c r="AE30" s="291"/>
      <c r="AF30" s="291"/>
      <c r="AG30" s="291"/>
      <c r="AH30" s="291"/>
    </row>
    <row r="31" spans="1:34" s="293" customFormat="1" ht="61.5" customHeight="1" x14ac:dyDescent="0.35">
      <c r="A31" s="291"/>
      <c r="B31" s="302"/>
      <c r="C31" s="299"/>
      <c r="D31" s="718" t="s">
        <v>389</v>
      </c>
      <c r="E31" s="718"/>
      <c r="F31" s="718"/>
      <c r="G31" s="718"/>
      <c r="H31" s="718"/>
      <c r="I31" s="718"/>
      <c r="J31" s="718"/>
      <c r="K31" s="718"/>
      <c r="L31" s="718"/>
      <c r="M31" s="301"/>
      <c r="N31" s="269"/>
      <c r="O31" s="299" t="s">
        <v>129</v>
      </c>
      <c r="P31" s="719" t="s">
        <v>278</v>
      </c>
      <c r="Q31" s="719"/>
      <c r="R31" s="719"/>
      <c r="S31" s="719"/>
      <c r="T31" s="719"/>
      <c r="U31" s="719"/>
      <c r="V31" s="719"/>
      <c r="W31" s="719"/>
      <c r="X31" s="719"/>
      <c r="Y31" s="719"/>
      <c r="Z31" s="720"/>
      <c r="AA31" s="292"/>
      <c r="AB31" s="291"/>
      <c r="AC31" s="291"/>
      <c r="AD31" s="291"/>
      <c r="AE31" s="291"/>
      <c r="AF31" s="291"/>
      <c r="AG31" s="291"/>
      <c r="AH31" s="291"/>
    </row>
    <row r="32" spans="1:34" s="293" customFormat="1" ht="18.75" customHeight="1" x14ac:dyDescent="0.3">
      <c r="A32" s="291"/>
      <c r="B32" s="302"/>
      <c r="C32" s="310"/>
      <c r="D32" s="311"/>
      <c r="E32" s="723"/>
      <c r="F32" s="723"/>
      <c r="G32" s="723"/>
      <c r="H32" s="723"/>
      <c r="I32" s="723"/>
      <c r="J32" s="723"/>
      <c r="K32" s="723"/>
      <c r="L32" s="723"/>
      <c r="M32" s="724"/>
      <c r="N32" s="269"/>
      <c r="O32" s="312"/>
      <c r="P32" s="721"/>
      <c r="Q32" s="721"/>
      <c r="R32" s="721"/>
      <c r="S32" s="721"/>
      <c r="T32" s="721"/>
      <c r="U32" s="721"/>
      <c r="V32" s="721"/>
      <c r="W32" s="721"/>
      <c r="X32" s="721"/>
      <c r="Y32" s="721"/>
      <c r="Z32" s="722"/>
      <c r="AA32" s="292"/>
      <c r="AB32" s="291"/>
      <c r="AC32" s="291"/>
      <c r="AD32" s="291"/>
      <c r="AE32" s="291"/>
      <c r="AF32" s="291"/>
      <c r="AG32" s="291"/>
      <c r="AH32" s="291"/>
    </row>
    <row r="33" spans="1:34" s="293" customFormat="1" ht="16.5" customHeight="1" x14ac:dyDescent="0.35">
      <c r="A33" s="291"/>
      <c r="B33" s="302"/>
      <c r="C33" s="299" t="s">
        <v>129</v>
      </c>
      <c r="D33" s="295" t="s">
        <v>136</v>
      </c>
      <c r="E33" s="306"/>
      <c r="F33" s="300"/>
      <c r="G33" s="300"/>
      <c r="H33" s="300"/>
      <c r="I33" s="300"/>
      <c r="J33" s="300"/>
      <c r="K33" s="300"/>
      <c r="L33" s="300"/>
      <c r="M33" s="301"/>
      <c r="N33" s="269"/>
      <c r="AA33" s="292"/>
      <c r="AB33" s="291"/>
      <c r="AC33" s="291"/>
      <c r="AD33" s="291"/>
      <c r="AE33" s="291"/>
      <c r="AF33" s="291"/>
      <c r="AG33" s="291"/>
      <c r="AH33" s="291"/>
    </row>
    <row r="34" spans="1:34" s="293" customFormat="1" ht="51" customHeight="1" x14ac:dyDescent="0.35">
      <c r="A34" s="291"/>
      <c r="B34" s="302"/>
      <c r="C34" s="313"/>
      <c r="D34" s="718" t="s">
        <v>137</v>
      </c>
      <c r="E34" s="718"/>
      <c r="F34" s="718"/>
      <c r="G34" s="718"/>
      <c r="H34" s="718"/>
      <c r="I34" s="718"/>
      <c r="J34" s="718"/>
      <c r="K34" s="718"/>
      <c r="L34" s="718"/>
      <c r="M34" s="301"/>
      <c r="N34" s="269"/>
      <c r="AA34" s="292"/>
      <c r="AB34" s="291"/>
      <c r="AC34" s="291"/>
      <c r="AD34" s="291"/>
      <c r="AE34" s="291"/>
      <c r="AF34" s="291"/>
      <c r="AG34" s="291"/>
      <c r="AH34" s="291"/>
    </row>
    <row r="35" spans="1:34" s="293" customFormat="1" ht="20.149999999999999" customHeight="1" x14ac:dyDescent="0.35">
      <c r="A35" s="291"/>
      <c r="B35" s="302"/>
      <c r="C35" s="310"/>
      <c r="D35" s="300"/>
      <c r="E35" s="300"/>
      <c r="F35" s="300"/>
      <c r="G35" s="300"/>
      <c r="H35" s="300"/>
      <c r="I35" s="300"/>
      <c r="J35" s="300"/>
      <c r="K35" s="300"/>
      <c r="L35" s="300"/>
      <c r="M35" s="301"/>
      <c r="N35" s="269"/>
      <c r="O35" s="725" t="s">
        <v>138</v>
      </c>
      <c r="P35" s="726"/>
      <c r="Q35" s="726"/>
      <c r="R35" s="726"/>
      <c r="S35" s="726"/>
      <c r="T35" s="726"/>
      <c r="U35" s="726"/>
      <c r="V35" s="726"/>
      <c r="W35" s="726"/>
      <c r="X35" s="726"/>
      <c r="Y35" s="726"/>
      <c r="Z35" s="727"/>
      <c r="AA35" s="292"/>
      <c r="AB35" s="291"/>
      <c r="AC35" s="291"/>
      <c r="AD35" s="291"/>
      <c r="AE35" s="291"/>
      <c r="AF35" s="291"/>
      <c r="AG35" s="291"/>
      <c r="AH35" s="291"/>
    </row>
    <row r="36" spans="1:34" s="293" customFormat="1" ht="35.25" customHeight="1" x14ac:dyDescent="0.35">
      <c r="A36" s="291"/>
      <c r="B36" s="302"/>
      <c r="C36" s="313"/>
      <c r="D36" s="300"/>
      <c r="E36" s="300"/>
      <c r="F36" s="300"/>
      <c r="G36" s="300"/>
      <c r="H36" s="300"/>
      <c r="I36" s="300"/>
      <c r="J36" s="300"/>
      <c r="K36" s="300"/>
      <c r="L36" s="300"/>
      <c r="M36" s="301"/>
      <c r="N36" s="269"/>
      <c r="O36" s="299" t="s">
        <v>129</v>
      </c>
      <c r="P36" s="728"/>
      <c r="Q36" s="728"/>
      <c r="R36" s="728"/>
      <c r="S36" s="728"/>
      <c r="T36" s="728"/>
      <c r="U36" s="728"/>
      <c r="V36" s="728"/>
      <c r="W36" s="728"/>
      <c r="X36" s="728"/>
      <c r="Y36" s="728"/>
      <c r="Z36" s="729"/>
      <c r="AA36" s="292"/>
      <c r="AB36" s="291"/>
      <c r="AC36" s="291"/>
      <c r="AD36" s="291"/>
      <c r="AE36" s="291"/>
      <c r="AF36" s="291"/>
      <c r="AG36" s="291"/>
      <c r="AH36" s="291"/>
    </row>
    <row r="37" spans="1:34" s="293" customFormat="1" ht="17.25" customHeight="1" x14ac:dyDescent="0.35">
      <c r="A37" s="291"/>
      <c r="B37" s="302"/>
      <c r="C37" s="314"/>
      <c r="D37" s="315"/>
      <c r="E37" s="315"/>
      <c r="F37" s="315"/>
      <c r="G37" s="315"/>
      <c r="H37" s="315"/>
      <c r="I37" s="315" t="s">
        <v>139</v>
      </c>
      <c r="J37" s="315"/>
      <c r="K37" s="315"/>
      <c r="L37" s="315"/>
      <c r="M37" s="316"/>
      <c r="N37" s="269"/>
      <c r="O37" s="317"/>
      <c r="P37" s="716"/>
      <c r="Q37" s="716"/>
      <c r="R37" s="716"/>
      <c r="S37" s="716"/>
      <c r="T37" s="716"/>
      <c r="U37" s="716"/>
      <c r="V37" s="716"/>
      <c r="W37" s="716"/>
      <c r="X37" s="716"/>
      <c r="Y37" s="716"/>
      <c r="Z37" s="717"/>
      <c r="AA37" s="292"/>
      <c r="AB37" s="291"/>
      <c r="AC37" s="291"/>
      <c r="AD37" s="291"/>
      <c r="AE37" s="291"/>
      <c r="AF37" s="291"/>
      <c r="AG37" s="291"/>
      <c r="AH37" s="291"/>
    </row>
    <row r="38" spans="1:34" ht="18" customHeight="1" thickBot="1" x14ac:dyDescent="0.35">
      <c r="A38" s="210"/>
      <c r="B38" s="318"/>
      <c r="C38" s="319"/>
      <c r="D38" s="319"/>
      <c r="E38" s="319"/>
      <c r="F38" s="320"/>
      <c r="G38" s="320"/>
      <c r="H38" s="320"/>
      <c r="I38" s="320"/>
      <c r="J38" s="320"/>
      <c r="K38" s="320"/>
      <c r="L38" s="320"/>
      <c r="M38" s="320"/>
      <c r="N38" s="320"/>
      <c r="O38" s="320"/>
      <c r="P38" s="320"/>
      <c r="Q38" s="320"/>
      <c r="R38" s="320"/>
      <c r="S38" s="320"/>
      <c r="T38" s="320"/>
      <c r="U38" s="320"/>
      <c r="V38" s="320"/>
      <c r="W38" s="320"/>
      <c r="X38" s="320"/>
      <c r="Y38" s="320"/>
      <c r="Z38" s="320"/>
      <c r="AA38" s="321"/>
      <c r="AB38" s="210"/>
      <c r="AC38" s="210"/>
      <c r="AD38" s="210"/>
      <c r="AE38" s="210"/>
      <c r="AF38" s="210"/>
      <c r="AG38" s="210"/>
      <c r="AH38" s="210"/>
    </row>
    <row r="39" spans="1:34" ht="14.5" thickTop="1" x14ac:dyDescent="0.3">
      <c r="A39" s="210"/>
      <c r="B39" s="322"/>
      <c r="F39" s="210"/>
      <c r="G39" s="210"/>
      <c r="H39" s="210"/>
      <c r="I39" s="210"/>
      <c r="J39" s="210"/>
      <c r="K39" s="210"/>
      <c r="L39" s="210"/>
      <c r="M39" s="210"/>
      <c r="N39" s="210"/>
      <c r="O39" s="210"/>
      <c r="P39" s="210"/>
      <c r="Q39" s="210"/>
      <c r="R39" s="210"/>
      <c r="S39" s="210"/>
      <c r="T39" s="210"/>
      <c r="U39" s="210"/>
      <c r="V39" s="210"/>
      <c r="W39" s="210"/>
      <c r="X39" s="210"/>
      <c r="Y39" s="210"/>
      <c r="Z39" s="210"/>
      <c r="AA39" s="210"/>
      <c r="AB39" s="210"/>
      <c r="AC39" s="210"/>
      <c r="AD39" s="210"/>
      <c r="AE39" s="210"/>
      <c r="AF39" s="210"/>
      <c r="AG39" s="210"/>
      <c r="AH39" s="210"/>
    </row>
    <row r="40" spans="1:34" ht="14" x14ac:dyDescent="0.3">
      <c r="A40" s="210"/>
      <c r="B40" s="322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0"/>
      <c r="P40" s="210"/>
      <c r="Q40" s="210"/>
      <c r="R40" s="210"/>
      <c r="S40" s="210"/>
      <c r="T40" s="210"/>
      <c r="U40" s="210"/>
      <c r="V40" s="210"/>
      <c r="W40" s="210"/>
      <c r="X40" s="210"/>
      <c r="Y40" s="210"/>
      <c r="Z40" s="210"/>
      <c r="AA40" s="210"/>
      <c r="AB40" s="210"/>
      <c r="AC40" s="210"/>
      <c r="AD40" s="210"/>
      <c r="AE40" s="210"/>
      <c r="AF40" s="210"/>
      <c r="AG40" s="210"/>
      <c r="AH40" s="210"/>
    </row>
    <row r="41" spans="1:34" ht="14" x14ac:dyDescent="0.3">
      <c r="A41" s="210"/>
      <c r="B41" s="322"/>
      <c r="C41" s="210"/>
      <c r="D41" s="210"/>
      <c r="E41" s="210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10"/>
      <c r="X41" s="210"/>
      <c r="Y41" s="210"/>
      <c r="Z41" s="210"/>
      <c r="AA41" s="210"/>
      <c r="AB41" s="210"/>
      <c r="AC41" s="210"/>
      <c r="AD41" s="210"/>
      <c r="AE41" s="210"/>
      <c r="AF41" s="210"/>
      <c r="AG41" s="210"/>
      <c r="AH41" s="210"/>
    </row>
    <row r="42" spans="1:34" ht="14" hidden="1" x14ac:dyDescent="0.3">
      <c r="A42" s="210"/>
      <c r="B42" s="322"/>
      <c r="C42" s="210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0"/>
      <c r="Z42" s="210"/>
      <c r="AA42" s="210"/>
      <c r="AB42" s="210"/>
      <c r="AC42" s="210"/>
      <c r="AD42" s="210"/>
      <c r="AE42" s="210"/>
      <c r="AF42" s="210"/>
      <c r="AG42" s="210"/>
      <c r="AH42" s="210"/>
    </row>
    <row r="43" spans="1:34" ht="14" hidden="1" x14ac:dyDescent="0.3">
      <c r="A43" s="210"/>
      <c r="B43" s="322"/>
      <c r="C43" s="210"/>
      <c r="D43" s="210"/>
      <c r="E43" s="210"/>
      <c r="F43" s="210"/>
      <c r="G43" s="210"/>
      <c r="H43" s="210"/>
      <c r="I43" s="210"/>
      <c r="J43" s="210"/>
      <c r="K43" s="210"/>
      <c r="L43" s="210"/>
      <c r="M43" s="210"/>
      <c r="N43" s="210"/>
      <c r="O43" s="210"/>
      <c r="P43" s="210"/>
      <c r="Q43" s="210"/>
      <c r="R43" s="210"/>
      <c r="S43" s="210"/>
      <c r="T43" s="210"/>
      <c r="U43" s="210"/>
      <c r="V43" s="210"/>
      <c r="W43" s="210"/>
      <c r="X43" s="210"/>
      <c r="Y43" s="210"/>
      <c r="Z43" s="210"/>
      <c r="AA43" s="210"/>
      <c r="AB43" s="210"/>
      <c r="AC43" s="210"/>
      <c r="AD43" s="210"/>
      <c r="AE43" s="210"/>
      <c r="AF43" s="210"/>
      <c r="AG43" s="210"/>
      <c r="AH43" s="210"/>
    </row>
    <row r="44" spans="1:34" ht="14" hidden="1" x14ac:dyDescent="0.3">
      <c r="A44" s="210"/>
      <c r="B44" s="322"/>
      <c r="C44" s="210"/>
      <c r="D44" s="210"/>
      <c r="E44" s="210"/>
      <c r="F44" s="210"/>
      <c r="G44" s="210"/>
      <c r="H44" s="210"/>
      <c r="I44" s="210"/>
      <c r="J44" s="210"/>
      <c r="K44" s="210"/>
      <c r="L44" s="210"/>
      <c r="M44" s="210"/>
      <c r="N44" s="210"/>
      <c r="O44" s="210"/>
      <c r="P44" s="210"/>
      <c r="Q44" s="210"/>
      <c r="R44" s="210"/>
      <c r="S44" s="210"/>
      <c r="T44" s="210"/>
      <c r="U44" s="210"/>
      <c r="V44" s="210"/>
      <c r="W44" s="210"/>
      <c r="X44" s="210"/>
      <c r="Y44" s="210"/>
      <c r="Z44" s="210"/>
      <c r="AA44" s="210"/>
      <c r="AB44" s="210"/>
      <c r="AC44" s="210"/>
      <c r="AD44" s="210"/>
      <c r="AE44" s="210"/>
      <c r="AF44" s="210"/>
      <c r="AG44" s="210"/>
      <c r="AH44" s="210"/>
    </row>
    <row r="45" spans="1:34" ht="14" hidden="1" x14ac:dyDescent="0.3">
      <c r="A45" s="210"/>
      <c r="B45" s="322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</row>
    <row r="46" spans="1:34" ht="14" hidden="1" x14ac:dyDescent="0.3">
      <c r="A46" s="210"/>
      <c r="B46" s="322"/>
      <c r="C46" s="210"/>
      <c r="D46" s="210"/>
      <c r="E46" s="210"/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0"/>
      <c r="T46" s="210"/>
      <c r="U46" s="210"/>
      <c r="V46" s="210"/>
      <c r="W46" s="210"/>
      <c r="X46" s="210"/>
      <c r="Y46" s="210"/>
      <c r="Z46" s="210"/>
      <c r="AA46" s="210"/>
      <c r="AB46" s="210"/>
      <c r="AC46" s="210"/>
      <c r="AD46" s="210"/>
      <c r="AE46" s="210"/>
      <c r="AF46" s="210"/>
      <c r="AG46" s="210"/>
      <c r="AH46" s="210"/>
    </row>
    <row r="47" spans="1:34" ht="14" hidden="1" x14ac:dyDescent="0.3">
      <c r="A47" s="210"/>
      <c r="B47" s="322"/>
      <c r="C47" s="210"/>
      <c r="D47" s="210"/>
      <c r="E47" s="210"/>
      <c r="F47" s="210"/>
      <c r="G47" s="210"/>
      <c r="H47" s="210"/>
      <c r="I47" s="210"/>
      <c r="J47" s="210"/>
      <c r="K47" s="210"/>
      <c r="L47" s="210"/>
      <c r="M47" s="210"/>
      <c r="N47" s="210"/>
      <c r="O47" s="210"/>
      <c r="P47" s="210"/>
      <c r="Q47" s="210"/>
      <c r="R47" s="210"/>
      <c r="S47" s="210"/>
      <c r="T47" s="210"/>
      <c r="U47" s="210"/>
      <c r="V47" s="210"/>
      <c r="W47" s="210"/>
      <c r="X47" s="210"/>
      <c r="Y47" s="210"/>
      <c r="Z47" s="210"/>
      <c r="AA47" s="210"/>
      <c r="AB47" s="210"/>
      <c r="AC47" s="210"/>
      <c r="AD47" s="210"/>
      <c r="AE47" s="210"/>
      <c r="AF47" s="210"/>
      <c r="AG47" s="210"/>
      <c r="AH47" s="210"/>
    </row>
    <row r="48" spans="1:34" ht="14" hidden="1" x14ac:dyDescent="0.3">
      <c r="A48" s="210"/>
      <c r="B48" s="322"/>
      <c r="C48" s="210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  <c r="AA48" s="210"/>
      <c r="AB48" s="210"/>
      <c r="AC48" s="210"/>
      <c r="AD48" s="210"/>
      <c r="AE48" s="210"/>
      <c r="AF48" s="210"/>
      <c r="AG48" s="210"/>
      <c r="AH48" s="210"/>
    </row>
    <row r="49" spans="1:34" ht="14" hidden="1" x14ac:dyDescent="0.3">
      <c r="A49" s="210"/>
      <c r="B49" s="322"/>
      <c r="C49" s="210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/>
      <c r="R49" s="210"/>
      <c r="S49" s="210"/>
      <c r="T49" s="210"/>
      <c r="U49" s="210"/>
      <c r="V49" s="210"/>
      <c r="W49" s="210"/>
      <c r="X49" s="210"/>
      <c r="Y49" s="210"/>
      <c r="Z49" s="210"/>
      <c r="AA49" s="210"/>
      <c r="AB49" s="210"/>
      <c r="AC49" s="210"/>
      <c r="AD49" s="210"/>
      <c r="AE49" s="210"/>
      <c r="AF49" s="210"/>
      <c r="AG49" s="210"/>
      <c r="AH49" s="210"/>
    </row>
    <row r="50" spans="1:34" ht="14" x14ac:dyDescent="0.3"/>
    <row r="51" spans="1:34" ht="14" x14ac:dyDescent="0.3"/>
    <row r="52" spans="1:34" ht="14" x14ac:dyDescent="0.3">
      <c r="E52" s="713"/>
      <c r="F52" s="713"/>
      <c r="G52" s="713"/>
      <c r="H52" s="713"/>
      <c r="I52" s="713"/>
      <c r="J52" s="713"/>
      <c r="K52" s="713"/>
      <c r="L52" s="713"/>
      <c r="M52" s="713"/>
      <c r="N52" s="713"/>
      <c r="O52" s="208"/>
    </row>
    <row r="53" spans="1:34" ht="14" x14ac:dyDescent="0.3"/>
    <row r="54" spans="1:34" ht="14" x14ac:dyDescent="0.3"/>
    <row r="55" spans="1:34" ht="14" x14ac:dyDescent="0.3"/>
    <row r="56" spans="1:34" ht="14" x14ac:dyDescent="0.3"/>
    <row r="57" spans="1:34" ht="14" x14ac:dyDescent="0.3"/>
    <row r="58" spans="1:34" ht="14" x14ac:dyDescent="0.3"/>
    <row r="59" spans="1:34" ht="14" x14ac:dyDescent="0.3"/>
    <row r="60" spans="1:34" ht="14" x14ac:dyDescent="0.3"/>
    <row r="61" spans="1:34" ht="14" x14ac:dyDescent="0.3"/>
    <row r="62" spans="1:34" ht="14" x14ac:dyDescent="0.3"/>
    <row r="63" spans="1:34" ht="14" x14ac:dyDescent="0.3"/>
    <row r="64" spans="1:34" ht="14" x14ac:dyDescent="0.3"/>
    <row r="65" ht="14" x14ac:dyDescent="0.3"/>
    <row r="66" ht="14" x14ac:dyDescent="0.3"/>
    <row r="67" ht="14" x14ac:dyDescent="0.3"/>
    <row r="68" ht="14" x14ac:dyDescent="0.3"/>
    <row r="69" ht="14" x14ac:dyDescent="0.3"/>
    <row r="70" ht="14" x14ac:dyDescent="0.3"/>
    <row r="71" ht="14" x14ac:dyDescent="0.3"/>
    <row r="72" ht="14" x14ac:dyDescent="0.3"/>
    <row r="73" ht="14" x14ac:dyDescent="0.3"/>
    <row r="74" ht="14" x14ac:dyDescent="0.3"/>
    <row r="75" ht="14" x14ac:dyDescent="0.3"/>
    <row r="76" ht="14" x14ac:dyDescent="0.3"/>
    <row r="77" ht="14" x14ac:dyDescent="0.3"/>
    <row r="78" ht="14" x14ac:dyDescent="0.3"/>
    <row r="79" ht="14" x14ac:dyDescent="0.3"/>
    <row r="80" ht="14" x14ac:dyDescent="0.3"/>
    <row r="81" ht="14" x14ac:dyDescent="0.3"/>
    <row r="82" ht="14" x14ac:dyDescent="0.3"/>
    <row r="83" ht="14" x14ac:dyDescent="0.3"/>
    <row r="84" ht="14" x14ac:dyDescent="0.3"/>
    <row r="85" ht="14" x14ac:dyDescent="0.3"/>
    <row r="86" ht="14" x14ac:dyDescent="0.3"/>
    <row r="87" ht="14" x14ac:dyDescent="0.3"/>
    <row r="88" ht="14" x14ac:dyDescent="0.3"/>
    <row r="89" ht="14" x14ac:dyDescent="0.3"/>
    <row r="90" ht="14" x14ac:dyDescent="0.3"/>
    <row r="91" ht="14" x14ac:dyDescent="0.3"/>
    <row r="92" ht="14" x14ac:dyDescent="0.3"/>
    <row r="93" ht="14" x14ac:dyDescent="0.3"/>
    <row r="94" ht="14" x14ac:dyDescent="0.3"/>
    <row r="95" ht="14" x14ac:dyDescent="0.3"/>
    <row r="96" ht="14" x14ac:dyDescent="0.3"/>
    <row r="97" ht="14" x14ac:dyDescent="0.3"/>
    <row r="98" ht="14" x14ac:dyDescent="0.3"/>
    <row r="99" ht="14" x14ac:dyDescent="0.3"/>
    <row r="100" ht="14" x14ac:dyDescent="0.3"/>
    <row r="101" ht="14" x14ac:dyDescent="0.3"/>
    <row r="102" ht="14" x14ac:dyDescent="0.3"/>
    <row r="103" ht="14" x14ac:dyDescent="0.3"/>
    <row r="104" ht="14" x14ac:dyDescent="0.3"/>
    <row r="105" ht="14" x14ac:dyDescent="0.3"/>
    <row r="106" ht="14" x14ac:dyDescent="0.3"/>
    <row r="107" ht="14" x14ac:dyDescent="0.3"/>
    <row r="108" ht="14" x14ac:dyDescent="0.3"/>
    <row r="109" ht="14" x14ac:dyDescent="0.3"/>
    <row r="110" ht="14" x14ac:dyDescent="0.3"/>
    <row r="111" ht="14" x14ac:dyDescent="0.3"/>
    <row r="112" ht="14" x14ac:dyDescent="0.3"/>
    <row r="113" ht="14" x14ac:dyDescent="0.3"/>
    <row r="114" ht="14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0" hidden="1" customHeight="1" x14ac:dyDescent="0.3"/>
  </sheetData>
  <mergeCells count="22">
    <mergeCell ref="C14:F14"/>
    <mergeCell ref="G14:H14"/>
    <mergeCell ref="C4:Z4"/>
    <mergeCell ref="C10:F10"/>
    <mergeCell ref="G10:H10"/>
    <mergeCell ref="C12:F12"/>
    <mergeCell ref="G12:H12"/>
    <mergeCell ref="C25:M25"/>
    <mergeCell ref="O25:Z25"/>
    <mergeCell ref="D27:M27"/>
    <mergeCell ref="P27:Y27"/>
    <mergeCell ref="P19:Z19"/>
    <mergeCell ref="D29:M29"/>
    <mergeCell ref="P29:Y29"/>
    <mergeCell ref="P37:Z37"/>
    <mergeCell ref="E52:N52"/>
    <mergeCell ref="D31:L31"/>
    <mergeCell ref="P31:Z32"/>
    <mergeCell ref="E32:M32"/>
    <mergeCell ref="D34:L34"/>
    <mergeCell ref="O35:Z35"/>
    <mergeCell ref="P36:Z36"/>
  </mergeCells>
  <conditionalFormatting sqref="G11 G13">
    <cfRule type="cellIs" dxfId="215" priority="1" operator="equal">
      <formula>"GREY"</formula>
    </cfRule>
    <cfRule type="cellIs" dxfId="214" priority="2" operator="equal">
      <formula>"AMBER"</formula>
    </cfRule>
    <cfRule type="cellIs" dxfId="213" priority="3" operator="equal">
      <formula>"GREEN"</formula>
    </cfRule>
    <cfRule type="cellIs" dxfId="212" priority="4" operator="equal">
      <formula>"RED"</formula>
    </cfRule>
  </conditionalFormatting>
  <dataValidations count="1">
    <dataValidation type="list" allowBlank="1" showInputMessage="1" showErrorMessage="1" sqref="G10:H11 G13:H13">
      <formula1>"GREEN,RED,AMBER,GREY"</formula1>
    </dataValidation>
  </dataValidations>
  <printOptions horizontalCentered="1"/>
  <pageMargins left="0.33" right="0.36" top="0.49" bottom="0.52" header="0.3" footer="0.3"/>
  <pageSetup scale="52" orientation="landscape" r:id="rId1"/>
  <headerFooter>
    <oddFooter>&amp;L&amp;F&amp;C&amp;D&amp;R&amp;P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8"/>
  <sheetViews>
    <sheetView showGridLines="0" showRowColHeaders="0" zoomScale="80" zoomScaleNormal="80" workbookViewId="0">
      <pane xSplit="7" ySplit="8" topLeftCell="H9" activePane="bottomRight" state="frozen"/>
      <selection activeCell="D8" sqref="D8"/>
      <selection pane="topRight" activeCell="D8" sqref="D8"/>
      <selection pane="bottomLeft" activeCell="D8" sqref="D8"/>
      <selection pane="bottomRight"/>
    </sheetView>
  </sheetViews>
  <sheetFormatPr defaultColWidth="9.1796875" defaultRowHeight="10" x14ac:dyDescent="0.2"/>
  <cols>
    <col min="1" max="1" width="2.54296875" style="323" customWidth="1"/>
    <col min="2" max="2" width="7.26953125" style="336" customWidth="1"/>
    <col min="3" max="3" width="59.7265625" style="328" customWidth="1"/>
    <col min="4" max="4" width="15.54296875" style="325" customWidth="1"/>
    <col min="5" max="5" width="12" style="326" customWidth="1"/>
    <col min="6" max="6" width="14" style="336" customWidth="1"/>
    <col min="7" max="7" width="14.1796875" style="336" customWidth="1"/>
    <col min="8" max="150" width="9.1796875" style="323"/>
    <col min="151" max="151" width="2.81640625" style="323" customWidth="1"/>
    <col min="152" max="152" width="7.54296875" style="323" customWidth="1"/>
    <col min="153" max="153" width="57.54296875" style="323" customWidth="1"/>
    <col min="154" max="154" width="7.1796875" style="323" bestFit="1" customWidth="1"/>
    <col min="155" max="156" width="9.26953125" style="323" customWidth="1"/>
    <col min="157" max="157" width="11.453125" style="323" customWidth="1"/>
    <col min="158" max="201" width="0" style="323" hidden="1" customWidth="1"/>
    <col min="202" max="16384" width="9.1796875" style="323"/>
  </cols>
  <sheetData>
    <row r="1" spans="1:7" ht="6.75" hidden="1" customHeight="1" x14ac:dyDescent="0.2">
      <c r="B1" s="324"/>
      <c r="C1" s="323"/>
      <c r="F1" s="324"/>
      <c r="G1" s="327"/>
    </row>
    <row r="2" spans="1:7" ht="12.75" customHeight="1" x14ac:dyDescent="0.3">
      <c r="B2" s="329"/>
      <c r="C2" s="329"/>
      <c r="D2" s="330"/>
      <c r="F2" s="324"/>
      <c r="G2" s="331"/>
    </row>
    <row r="3" spans="1:7" ht="12.75" customHeight="1" x14ac:dyDescent="0.2">
      <c r="B3" s="329"/>
      <c r="C3" s="329"/>
      <c r="D3" s="326"/>
      <c r="F3" s="324"/>
      <c r="G3" s="323"/>
    </row>
    <row r="4" spans="1:7" ht="12.75" customHeight="1" x14ac:dyDescent="0.2">
      <c r="B4" s="747" t="s">
        <v>569</v>
      </c>
      <c r="C4" s="747"/>
      <c r="D4" s="326"/>
      <c r="F4" s="324"/>
      <c r="G4" s="323"/>
    </row>
    <row r="5" spans="1:7" ht="12.75" customHeight="1" x14ac:dyDescent="0.2">
      <c r="B5" s="747"/>
      <c r="C5" s="747"/>
      <c r="D5" s="326"/>
      <c r="E5" s="332"/>
      <c r="F5" s="324"/>
      <c r="G5" s="323"/>
    </row>
    <row r="6" spans="1:7" ht="12.75" customHeight="1" x14ac:dyDescent="0.2">
      <c r="B6" s="747"/>
      <c r="C6" s="747"/>
      <c r="D6" s="326"/>
      <c r="F6" s="324"/>
      <c r="G6" s="323"/>
    </row>
    <row r="7" spans="1:7" ht="12.75" customHeight="1" x14ac:dyDescent="0.2">
      <c r="B7" s="747"/>
      <c r="C7" s="747"/>
      <c r="D7" s="326"/>
      <c r="F7" s="323"/>
      <c r="G7" s="323"/>
    </row>
    <row r="8" spans="1:7" ht="10" customHeight="1" x14ac:dyDescent="0.2">
      <c r="A8" s="333"/>
      <c r="B8" s="334"/>
      <c r="C8" s="323"/>
      <c r="E8" s="323"/>
      <c r="F8" s="324"/>
      <c r="G8" s="324"/>
    </row>
  </sheetData>
  <mergeCells count="1">
    <mergeCell ref="B4:C7"/>
  </mergeCells>
  <conditionalFormatting sqref="E5">
    <cfRule type="cellIs" dxfId="211" priority="369" operator="equal">
      <formula>"Complete"</formula>
    </cfRule>
    <cfRule type="cellIs" dxfId="210" priority="370" operator="equal">
      <formula>"On Schedule"</formula>
    </cfRule>
    <cfRule type="cellIs" dxfId="209" priority="371" operator="equal">
      <formula>"At Risk"</formula>
    </cfRule>
    <cfRule type="cellIs" dxfId="208" priority="372" operator="equal">
      <formula>"Delayed"</formula>
    </cfRule>
    <cfRule type="cellIs" dxfId="207" priority="373" operator="equal">
      <formula>"Not Due"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outlinePr summaryBelow="0"/>
  </sheetPr>
  <dimension ref="A1:IV239"/>
  <sheetViews>
    <sheetView showGridLines="0" showRowColHeaders="0" zoomScaleNormal="100" workbookViewId="0"/>
  </sheetViews>
  <sheetFormatPr defaultColWidth="1" defaultRowHeight="12.75" customHeight="1" zeroHeight="1" outlineLevelRow="2" x14ac:dyDescent="0.35"/>
  <cols>
    <col min="1" max="1" width="12.453125" style="337" customWidth="1"/>
    <col min="2" max="2" width="60.26953125" style="338" customWidth="1"/>
    <col min="3" max="3" width="10.81640625" style="339" hidden="1" customWidth="1"/>
    <col min="4" max="4" width="10" style="339" hidden="1" customWidth="1"/>
    <col min="5" max="5" width="18.26953125" style="338" hidden="1" customWidth="1"/>
    <col min="6" max="6" width="16" style="338" customWidth="1"/>
    <col min="7" max="8" width="16" style="339" customWidth="1"/>
    <col min="9" max="9" width="16" style="340" customWidth="1"/>
    <col min="10" max="13" width="6" style="341" hidden="1" customWidth="1"/>
    <col min="14" max="14" width="11" style="341" hidden="1" customWidth="1"/>
    <col min="15" max="15" width="8.7265625" style="341" hidden="1" customWidth="1"/>
    <col min="16" max="16" width="16" style="341" customWidth="1"/>
    <col min="17" max="17" width="16" style="342" customWidth="1"/>
    <col min="18" max="18" width="14.81640625" style="343" customWidth="1"/>
    <col min="19" max="20" width="6.26953125" style="342" hidden="1" customWidth="1"/>
    <col min="21" max="21" width="3" style="338" customWidth="1"/>
    <col min="22" max="22" width="3" style="338" hidden="1" customWidth="1"/>
    <col min="23" max="26" width="1.1796875" style="344" hidden="1" customWidth="1"/>
    <col min="27" max="28" width="1" style="344" hidden="1" customWidth="1"/>
    <col min="29" max="29" width="3.26953125" style="344" hidden="1" customWidth="1"/>
    <col min="30" max="64" width="1.1796875" style="344" hidden="1" customWidth="1"/>
    <col min="65" max="65" width="2.54296875" style="344" hidden="1" customWidth="1"/>
    <col min="66" max="71" width="1.1796875" style="344" hidden="1" customWidth="1"/>
    <col min="72" max="72" width="2.54296875" style="344" hidden="1" customWidth="1"/>
    <col min="73" max="155" width="1.1796875" style="344" hidden="1" customWidth="1"/>
    <col min="156" max="181" width="1.1796875" style="344" customWidth="1"/>
    <col min="182" max="238" width="1" style="344" customWidth="1"/>
    <col min="239" max="16384" width="1" style="345"/>
  </cols>
  <sheetData>
    <row r="1" spans="1:256" ht="15" customHeight="1" x14ac:dyDescent="0.35"/>
    <row r="2" spans="1:256" ht="17.25" customHeight="1" x14ac:dyDescent="0.35">
      <c r="N2" s="346"/>
      <c r="Q2" s="347"/>
      <c r="R2" s="348"/>
    </row>
    <row r="3" spans="1:256" ht="36" customHeight="1" x14ac:dyDescent="0.4">
      <c r="A3" s="623" t="s">
        <v>274</v>
      </c>
      <c r="D3" s="349"/>
      <c r="F3" s="350"/>
      <c r="H3" s="351" t="s">
        <v>144</v>
      </c>
      <c r="I3" s="352" t="s">
        <v>121</v>
      </c>
      <c r="J3" s="353"/>
      <c r="K3" s="353"/>
      <c r="L3" s="353"/>
      <c r="M3" s="353"/>
      <c r="N3" s="354"/>
      <c r="O3" s="353"/>
      <c r="P3" s="355" t="s">
        <v>122</v>
      </c>
      <c r="Q3" s="356"/>
      <c r="R3" s="346"/>
      <c r="S3" s="357"/>
      <c r="T3" s="357"/>
      <c r="U3" s="358"/>
      <c r="V3" s="359">
        <v>0</v>
      </c>
      <c r="W3" s="338"/>
      <c r="X3" s="338"/>
      <c r="Y3" s="338"/>
      <c r="Z3" s="338"/>
      <c r="AA3" s="338"/>
      <c r="AB3" s="338"/>
      <c r="AC3" s="338"/>
      <c r="AD3" s="338"/>
      <c r="AE3" s="338"/>
      <c r="AF3" s="338"/>
      <c r="AG3" s="338"/>
      <c r="AH3" s="338"/>
      <c r="AI3" s="338"/>
      <c r="AJ3" s="338"/>
      <c r="AK3" s="338"/>
      <c r="AL3" s="338"/>
      <c r="AM3" s="338"/>
      <c r="AN3" s="338"/>
      <c r="AO3" s="338"/>
      <c r="AP3" s="338"/>
      <c r="AQ3" s="338"/>
      <c r="AR3" s="338"/>
      <c r="AS3" s="338"/>
      <c r="AT3" s="338"/>
      <c r="AU3" s="338"/>
      <c r="AV3" s="338"/>
      <c r="AW3" s="338"/>
      <c r="AX3" s="338"/>
      <c r="AY3" s="338"/>
      <c r="AZ3" s="338"/>
      <c r="BA3" s="338"/>
      <c r="BB3" s="338"/>
      <c r="BC3" s="338"/>
      <c r="BD3" s="338"/>
      <c r="BE3" s="338"/>
      <c r="BF3" s="338"/>
      <c r="BG3" s="338"/>
      <c r="BH3" s="338"/>
      <c r="BI3" s="338"/>
      <c r="BJ3" s="338"/>
      <c r="BK3" s="338"/>
      <c r="BL3" s="338"/>
      <c r="BM3" s="338"/>
      <c r="BN3" s="338"/>
      <c r="BO3" s="338"/>
      <c r="BP3" s="338"/>
      <c r="BQ3" s="338"/>
      <c r="BR3" s="338"/>
      <c r="BS3" s="338"/>
      <c r="BT3" s="338"/>
      <c r="BU3" s="338"/>
      <c r="BV3" s="338"/>
      <c r="BW3" s="338"/>
      <c r="BX3" s="338"/>
      <c r="BY3" s="338"/>
      <c r="BZ3" s="338"/>
      <c r="CA3" s="338"/>
      <c r="CB3" s="338"/>
      <c r="CC3" s="338"/>
      <c r="CD3" s="338"/>
      <c r="CE3" s="338"/>
      <c r="CF3" s="338"/>
      <c r="CG3" s="338"/>
      <c r="CH3" s="338"/>
      <c r="CI3" s="338"/>
      <c r="CJ3" s="338"/>
      <c r="CK3" s="338"/>
      <c r="CL3" s="338"/>
      <c r="CM3" s="338"/>
      <c r="CN3" s="338"/>
      <c r="CO3" s="338"/>
      <c r="CP3" s="338"/>
      <c r="CQ3" s="338"/>
      <c r="CR3" s="338"/>
      <c r="CS3" s="338"/>
      <c r="CT3" s="338"/>
      <c r="CU3" s="338"/>
      <c r="CV3" s="338"/>
      <c r="CW3" s="338"/>
      <c r="CX3" s="338"/>
      <c r="CY3" s="338"/>
      <c r="CZ3" s="338"/>
      <c r="DA3" s="338"/>
      <c r="DB3" s="338"/>
      <c r="DC3" s="338"/>
      <c r="DD3" s="338"/>
      <c r="DE3" s="338"/>
      <c r="DF3" s="338"/>
      <c r="DG3" s="338"/>
      <c r="DH3" s="338"/>
      <c r="DI3" s="338"/>
      <c r="DJ3" s="338"/>
      <c r="DK3" s="338"/>
      <c r="DL3" s="338"/>
      <c r="DM3" s="338"/>
      <c r="DN3" s="338"/>
      <c r="DO3" s="338"/>
      <c r="DP3" s="338"/>
      <c r="DQ3" s="338"/>
      <c r="DR3" s="338"/>
      <c r="DS3" s="338"/>
      <c r="DT3" s="338"/>
      <c r="DU3" s="338"/>
      <c r="DV3" s="338"/>
      <c r="DW3" s="338"/>
      <c r="DX3" s="338"/>
      <c r="DY3" s="338"/>
      <c r="DZ3" s="338"/>
      <c r="EA3" s="338"/>
      <c r="EB3" s="338"/>
      <c r="EC3" s="338"/>
      <c r="ED3" s="338"/>
      <c r="EE3" s="338"/>
      <c r="EF3" s="338"/>
      <c r="EG3" s="338"/>
      <c r="EH3" s="338"/>
      <c r="EI3" s="338"/>
      <c r="EJ3" s="338"/>
      <c r="EK3" s="338"/>
      <c r="EL3" s="338"/>
      <c r="EM3" s="338"/>
      <c r="EN3" s="338"/>
      <c r="EO3" s="338"/>
      <c r="EP3" s="338"/>
      <c r="EQ3" s="338"/>
      <c r="ER3" s="338"/>
      <c r="ES3" s="338"/>
      <c r="ET3" s="338"/>
      <c r="EU3" s="338"/>
      <c r="EV3" s="338"/>
      <c r="EW3" s="338"/>
      <c r="EX3" s="338"/>
      <c r="EY3" s="338"/>
      <c r="EZ3" s="338"/>
      <c r="FA3" s="338"/>
      <c r="FB3" s="338"/>
      <c r="FC3" s="338"/>
      <c r="FD3" s="338"/>
      <c r="FE3" s="338"/>
      <c r="FF3" s="338"/>
      <c r="FG3" s="338"/>
      <c r="FH3" s="338"/>
      <c r="FI3" s="338"/>
      <c r="FJ3" s="338"/>
      <c r="FK3" s="338"/>
      <c r="FL3" s="338"/>
      <c r="FM3" s="338"/>
      <c r="FN3" s="338"/>
      <c r="FO3" s="338"/>
      <c r="FP3" s="338"/>
      <c r="FQ3" s="338"/>
      <c r="FR3" s="338"/>
      <c r="FS3" s="338"/>
      <c r="FT3" s="338"/>
      <c r="FU3" s="338"/>
      <c r="FV3" s="338"/>
      <c r="FW3" s="338"/>
      <c r="FX3" s="338"/>
      <c r="FY3" s="338"/>
      <c r="FZ3" s="338"/>
      <c r="GA3" s="338"/>
      <c r="GB3" s="338"/>
      <c r="GC3" s="338"/>
      <c r="GD3" s="338"/>
      <c r="GE3" s="338"/>
      <c r="GF3" s="338"/>
      <c r="GG3" s="338"/>
      <c r="GH3" s="338"/>
      <c r="GI3" s="338"/>
      <c r="GJ3" s="338"/>
      <c r="GK3" s="338"/>
      <c r="GL3" s="338"/>
      <c r="GM3" s="338"/>
      <c r="GN3" s="338"/>
      <c r="GO3" s="338"/>
      <c r="GP3" s="338"/>
      <c r="GQ3" s="338"/>
      <c r="GR3" s="338"/>
      <c r="GS3" s="338"/>
      <c r="GT3" s="338"/>
      <c r="GU3" s="338"/>
      <c r="GV3" s="338"/>
      <c r="GW3" s="338"/>
      <c r="GX3" s="338"/>
      <c r="GY3" s="338"/>
      <c r="GZ3" s="338"/>
      <c r="HA3" s="338"/>
      <c r="HB3" s="338"/>
      <c r="HC3" s="338"/>
      <c r="HD3" s="338"/>
      <c r="HE3" s="338"/>
      <c r="HF3" s="338"/>
      <c r="HG3" s="338"/>
      <c r="HH3" s="338"/>
      <c r="HI3" s="338"/>
      <c r="HJ3" s="338"/>
      <c r="HK3" s="338"/>
      <c r="HL3" s="338"/>
      <c r="HM3" s="338"/>
      <c r="HN3" s="338"/>
      <c r="HO3" s="338"/>
      <c r="HP3" s="338"/>
      <c r="HQ3" s="338"/>
      <c r="HR3" s="338"/>
      <c r="HS3" s="338"/>
      <c r="HT3" s="338"/>
      <c r="HU3" s="338"/>
      <c r="HV3" s="338"/>
      <c r="HW3" s="338"/>
      <c r="HX3" s="338"/>
      <c r="HY3" s="338"/>
      <c r="HZ3" s="338"/>
      <c r="IA3" s="338"/>
      <c r="IB3" s="338"/>
      <c r="IC3" s="338"/>
      <c r="ID3" s="338"/>
      <c r="IE3" s="338"/>
      <c r="IF3" s="338"/>
      <c r="IG3" s="338"/>
      <c r="IH3" s="338"/>
      <c r="II3" s="338"/>
      <c r="IJ3" s="338"/>
      <c r="IK3" s="338"/>
      <c r="IL3" s="338"/>
      <c r="IM3" s="338"/>
      <c r="IN3" s="338"/>
      <c r="IO3" s="338"/>
      <c r="IP3" s="338"/>
      <c r="IQ3" s="338"/>
      <c r="IR3" s="338"/>
      <c r="IS3" s="338"/>
      <c r="IT3" s="338"/>
      <c r="IU3" s="338"/>
      <c r="IV3" s="338"/>
    </row>
    <row r="4" spans="1:256" ht="15" customHeight="1" x14ac:dyDescent="0.35">
      <c r="A4" s="360" t="s">
        <v>593</v>
      </c>
      <c r="H4" s="361">
        <v>44299</v>
      </c>
      <c r="I4" s="362">
        <f>SUMPRODUCT(M14:M143,N14:N143)/SUM(M14:M143)</f>
        <v>0.77576221651725197</v>
      </c>
      <c r="J4" s="363"/>
      <c r="K4" s="755"/>
      <c r="L4" s="755"/>
      <c r="M4" s="364"/>
      <c r="N4" s="364"/>
      <c r="O4" s="364"/>
      <c r="P4" s="365">
        <f>SUMPRODUCT(S14:S127,T14:T127)/SUM(S14:S127)</f>
        <v>0.7285767745326569</v>
      </c>
      <c r="Q4" s="357"/>
      <c r="S4" s="366"/>
      <c r="T4" s="367"/>
      <c r="U4" s="368"/>
      <c r="W4" s="338"/>
      <c r="X4" s="338"/>
      <c r="Y4" s="338"/>
      <c r="Z4" s="338"/>
      <c r="AA4" s="338"/>
      <c r="AB4" s="338"/>
      <c r="AC4" s="338"/>
      <c r="AD4" s="338"/>
      <c r="AE4" s="338"/>
      <c r="AF4" s="338"/>
      <c r="AG4" s="338"/>
      <c r="AH4" s="338"/>
      <c r="AI4" s="338"/>
      <c r="AJ4" s="338"/>
      <c r="AK4" s="338"/>
      <c r="AL4" s="338"/>
      <c r="AM4" s="338"/>
      <c r="AN4" s="338"/>
      <c r="AO4" s="338"/>
      <c r="AP4" s="338"/>
      <c r="AQ4" s="338"/>
      <c r="AR4" s="338"/>
      <c r="AS4" s="338"/>
      <c r="AT4" s="338"/>
      <c r="AU4" s="338"/>
      <c r="AV4" s="338"/>
      <c r="AW4" s="338"/>
      <c r="AX4" s="338"/>
      <c r="AY4" s="338"/>
      <c r="AZ4" s="338"/>
      <c r="BA4" s="338"/>
      <c r="BB4" s="338"/>
      <c r="BC4" s="338"/>
      <c r="BD4" s="338"/>
      <c r="BE4" s="338"/>
      <c r="BF4" s="338"/>
      <c r="BG4" s="338"/>
      <c r="BH4" s="338"/>
      <c r="BI4" s="338"/>
      <c r="BJ4" s="338"/>
      <c r="BK4" s="338"/>
      <c r="BL4" s="338"/>
      <c r="BM4" s="338"/>
      <c r="BN4" s="338"/>
      <c r="BO4" s="338"/>
      <c r="BP4" s="338"/>
      <c r="BQ4" s="338"/>
      <c r="BR4" s="338"/>
      <c r="BS4" s="338"/>
      <c r="BT4" s="338"/>
      <c r="BU4" s="338"/>
      <c r="BV4" s="338"/>
      <c r="BW4" s="338"/>
      <c r="BX4" s="338"/>
      <c r="BY4" s="338"/>
      <c r="BZ4" s="338"/>
      <c r="CA4" s="338"/>
      <c r="CB4" s="338"/>
      <c r="CC4" s="338"/>
      <c r="CD4" s="338"/>
      <c r="CE4" s="338"/>
      <c r="CF4" s="338"/>
      <c r="CG4" s="338"/>
      <c r="CH4" s="338"/>
      <c r="CI4" s="338"/>
      <c r="CJ4" s="338"/>
      <c r="CK4" s="338"/>
      <c r="CL4" s="338"/>
      <c r="CM4" s="338"/>
      <c r="CN4" s="338"/>
      <c r="CO4" s="338"/>
      <c r="CP4" s="338"/>
      <c r="CQ4" s="338"/>
      <c r="CR4" s="338"/>
      <c r="CS4" s="338"/>
      <c r="CT4" s="338"/>
      <c r="CU4" s="338"/>
      <c r="CV4" s="338"/>
      <c r="CW4" s="338"/>
      <c r="CX4" s="338"/>
      <c r="CY4" s="338"/>
      <c r="CZ4" s="338"/>
      <c r="DA4" s="338"/>
      <c r="DB4" s="338"/>
      <c r="DC4" s="338"/>
      <c r="DD4" s="338"/>
      <c r="DE4" s="338"/>
      <c r="DF4" s="338"/>
      <c r="DG4" s="338"/>
      <c r="DH4" s="338"/>
      <c r="DI4" s="338"/>
      <c r="DJ4" s="338"/>
      <c r="DK4" s="338"/>
      <c r="DL4" s="338"/>
      <c r="DM4" s="338"/>
      <c r="DN4" s="338"/>
      <c r="DO4" s="338"/>
      <c r="DP4" s="338"/>
      <c r="DQ4" s="338"/>
      <c r="DR4" s="338"/>
      <c r="DS4" s="338"/>
      <c r="DT4" s="338"/>
      <c r="DU4" s="338"/>
      <c r="DV4" s="338"/>
      <c r="DW4" s="338"/>
      <c r="DX4" s="338"/>
      <c r="DY4" s="338"/>
      <c r="DZ4" s="338"/>
      <c r="EA4" s="338"/>
      <c r="EB4" s="338"/>
      <c r="EC4" s="338"/>
      <c r="ED4" s="338"/>
      <c r="EE4" s="338"/>
      <c r="EF4" s="338"/>
      <c r="EG4" s="338"/>
      <c r="EH4" s="338"/>
      <c r="EI4" s="338"/>
      <c r="EJ4" s="338"/>
      <c r="EK4" s="338"/>
      <c r="EL4" s="338"/>
      <c r="EM4" s="338"/>
      <c r="EN4" s="338"/>
      <c r="EO4" s="338"/>
      <c r="EP4" s="338"/>
      <c r="EQ4" s="338"/>
      <c r="ER4" s="338"/>
      <c r="ES4" s="338"/>
      <c r="ET4" s="338"/>
      <c r="EU4" s="338"/>
      <c r="EV4" s="338"/>
      <c r="EW4" s="338"/>
      <c r="EX4" s="338"/>
      <c r="EY4" s="338"/>
      <c r="EZ4" s="338"/>
      <c r="FA4" s="338"/>
      <c r="FB4" s="338"/>
      <c r="FC4" s="338"/>
      <c r="FD4" s="338"/>
      <c r="FE4" s="338"/>
      <c r="FF4" s="338"/>
      <c r="FG4" s="338"/>
      <c r="FH4" s="338"/>
      <c r="FI4" s="338"/>
      <c r="FJ4" s="338"/>
      <c r="FK4" s="338"/>
      <c r="FL4" s="338"/>
      <c r="FM4" s="338"/>
      <c r="FN4" s="338"/>
      <c r="FO4" s="338"/>
      <c r="FP4" s="338"/>
      <c r="FQ4" s="338"/>
      <c r="FR4" s="338"/>
      <c r="FS4" s="338"/>
      <c r="FT4" s="338"/>
      <c r="FU4" s="338"/>
      <c r="FV4" s="338"/>
      <c r="FW4" s="338"/>
      <c r="FX4" s="338"/>
      <c r="FY4" s="338"/>
      <c r="FZ4" s="338"/>
      <c r="GA4" s="338"/>
      <c r="GB4" s="338"/>
      <c r="GC4" s="338"/>
      <c r="GD4" s="338"/>
      <c r="GE4" s="338"/>
      <c r="GF4" s="338"/>
      <c r="GG4" s="338"/>
      <c r="GH4" s="338"/>
      <c r="GI4" s="338"/>
      <c r="GJ4" s="338"/>
      <c r="GK4" s="338"/>
      <c r="GL4" s="338"/>
      <c r="GM4" s="338"/>
      <c r="GN4" s="338"/>
      <c r="GO4" s="338"/>
      <c r="GP4" s="338"/>
      <c r="GQ4" s="338"/>
      <c r="GR4" s="338"/>
      <c r="GS4" s="338"/>
      <c r="GT4" s="338"/>
      <c r="GU4" s="338"/>
      <c r="GV4" s="338"/>
      <c r="GW4" s="338"/>
      <c r="GX4" s="338"/>
      <c r="GY4" s="338"/>
      <c r="GZ4" s="338"/>
      <c r="HA4" s="338"/>
      <c r="HB4" s="338"/>
      <c r="HC4" s="338"/>
      <c r="HD4" s="338"/>
      <c r="HE4" s="338"/>
      <c r="HF4" s="338"/>
      <c r="HG4" s="338"/>
      <c r="HH4" s="338"/>
      <c r="HI4" s="338"/>
      <c r="HJ4" s="338"/>
      <c r="HK4" s="338"/>
      <c r="HL4" s="338"/>
      <c r="HM4" s="338"/>
      <c r="HN4" s="338"/>
      <c r="HO4" s="338"/>
      <c r="HP4" s="338"/>
      <c r="HQ4" s="338"/>
      <c r="HR4" s="338"/>
      <c r="HS4" s="338"/>
      <c r="HT4" s="338"/>
      <c r="HU4" s="338"/>
      <c r="HV4" s="338"/>
      <c r="HW4" s="338"/>
      <c r="HX4" s="338"/>
      <c r="HY4" s="338"/>
      <c r="HZ4" s="338"/>
      <c r="IA4" s="338"/>
      <c r="IB4" s="338"/>
      <c r="IC4" s="338"/>
      <c r="ID4" s="338"/>
      <c r="IE4" s="369"/>
      <c r="IF4" s="369"/>
      <c r="IG4" s="369"/>
      <c r="IH4" s="369"/>
      <c r="II4" s="369"/>
      <c r="IJ4" s="369"/>
      <c r="IK4" s="369"/>
      <c r="IL4" s="369"/>
      <c r="IM4" s="369"/>
      <c r="IN4" s="369"/>
      <c r="IO4" s="369"/>
      <c r="IP4" s="369"/>
      <c r="IQ4" s="369"/>
      <c r="IR4" s="369"/>
      <c r="IS4" s="369"/>
      <c r="IT4" s="369"/>
      <c r="IU4" s="369"/>
      <c r="IV4" s="369"/>
    </row>
    <row r="5" spans="1:256" ht="13" hidden="1" x14ac:dyDescent="0.35">
      <c r="A5" s="370"/>
      <c r="B5" s="369"/>
      <c r="W5" s="338"/>
      <c r="X5" s="338"/>
      <c r="Y5" s="338"/>
      <c r="Z5" s="338"/>
      <c r="AA5" s="338"/>
      <c r="AB5" s="338"/>
      <c r="AC5" s="338"/>
      <c r="AD5" s="338"/>
      <c r="AE5" s="338"/>
      <c r="AF5" s="338"/>
      <c r="AG5" s="338"/>
      <c r="AH5" s="338"/>
      <c r="AI5" s="338"/>
      <c r="AJ5" s="338"/>
      <c r="AK5" s="338"/>
      <c r="AL5" s="338"/>
      <c r="AM5" s="338"/>
      <c r="AN5" s="338"/>
      <c r="AO5" s="338"/>
      <c r="AP5" s="338"/>
      <c r="AQ5" s="338"/>
      <c r="AR5" s="338"/>
      <c r="AS5" s="338"/>
      <c r="AT5" s="338"/>
      <c r="AU5" s="338"/>
      <c r="AV5" s="338"/>
      <c r="AW5" s="338"/>
      <c r="AX5" s="338"/>
      <c r="AY5" s="338"/>
      <c r="AZ5" s="338"/>
      <c r="BA5" s="338"/>
      <c r="BB5" s="338"/>
      <c r="BC5" s="338"/>
      <c r="BD5" s="338"/>
      <c r="BE5" s="338"/>
      <c r="BF5" s="338"/>
      <c r="BG5" s="338"/>
      <c r="BH5" s="338"/>
      <c r="BI5" s="338"/>
      <c r="BJ5" s="338"/>
      <c r="BK5" s="338"/>
      <c r="BL5" s="338"/>
      <c r="BM5" s="338"/>
      <c r="BN5" s="338"/>
      <c r="BO5" s="338"/>
      <c r="BP5" s="338"/>
      <c r="BQ5" s="338"/>
      <c r="BR5" s="338"/>
      <c r="BS5" s="338"/>
      <c r="BT5" s="338"/>
      <c r="BU5" s="338"/>
      <c r="BV5" s="338"/>
      <c r="BW5" s="338"/>
      <c r="BX5" s="338"/>
      <c r="BY5" s="338"/>
      <c r="BZ5" s="338"/>
      <c r="CA5" s="338"/>
      <c r="CB5" s="338"/>
      <c r="CC5" s="338"/>
      <c r="CD5" s="338"/>
      <c r="CE5" s="338"/>
      <c r="CF5" s="338"/>
      <c r="CG5" s="338"/>
      <c r="CH5" s="338"/>
      <c r="CI5" s="338"/>
      <c r="CJ5" s="338"/>
      <c r="CK5" s="338"/>
      <c r="CL5" s="338"/>
      <c r="CM5" s="338"/>
      <c r="CN5" s="338"/>
      <c r="CO5" s="338"/>
      <c r="CP5" s="338"/>
      <c r="CQ5" s="338"/>
      <c r="CR5" s="338"/>
      <c r="CS5" s="338"/>
      <c r="CT5" s="338"/>
      <c r="CU5" s="338"/>
      <c r="CV5" s="338"/>
      <c r="CW5" s="338"/>
      <c r="CX5" s="338"/>
      <c r="CY5" s="338"/>
      <c r="CZ5" s="338"/>
      <c r="DA5" s="338"/>
      <c r="DB5" s="338"/>
      <c r="DC5" s="338"/>
      <c r="DD5" s="338"/>
      <c r="DE5" s="338"/>
      <c r="DF5" s="338"/>
      <c r="DG5" s="338"/>
      <c r="DH5" s="338"/>
      <c r="DI5" s="338"/>
      <c r="DJ5" s="338"/>
      <c r="DK5" s="338"/>
      <c r="DL5" s="338"/>
      <c r="DM5" s="338"/>
      <c r="DN5" s="338"/>
      <c r="DO5" s="338"/>
      <c r="DP5" s="338"/>
      <c r="DQ5" s="338"/>
      <c r="DR5" s="338"/>
      <c r="DS5" s="338"/>
      <c r="DT5" s="338"/>
      <c r="DU5" s="338"/>
      <c r="DV5" s="338"/>
      <c r="DW5" s="338"/>
      <c r="DX5" s="338"/>
      <c r="DY5" s="338"/>
      <c r="DZ5" s="338"/>
      <c r="EA5" s="338"/>
      <c r="EB5" s="338"/>
      <c r="EC5" s="338"/>
      <c r="ED5" s="338"/>
      <c r="EE5" s="338"/>
      <c r="EF5" s="338"/>
      <c r="EG5" s="338"/>
      <c r="EH5" s="338"/>
      <c r="EI5" s="338"/>
      <c r="EJ5" s="338"/>
      <c r="EK5" s="338"/>
      <c r="EL5" s="338"/>
      <c r="EM5" s="338"/>
      <c r="EN5" s="338"/>
      <c r="EO5" s="338"/>
      <c r="EP5" s="338"/>
      <c r="EQ5" s="338"/>
      <c r="ER5" s="338"/>
      <c r="ES5" s="338"/>
      <c r="ET5" s="338"/>
      <c r="EU5" s="338"/>
      <c r="EV5" s="338"/>
      <c r="EW5" s="338"/>
      <c r="EX5" s="338"/>
      <c r="EY5" s="338"/>
      <c r="EZ5" s="338"/>
      <c r="FA5" s="338"/>
      <c r="FB5" s="338"/>
      <c r="FC5" s="338"/>
      <c r="FD5" s="338"/>
      <c r="FE5" s="338"/>
      <c r="FF5" s="338"/>
      <c r="FG5" s="338"/>
      <c r="FH5" s="338"/>
      <c r="FI5" s="338"/>
      <c r="FJ5" s="338"/>
      <c r="FK5" s="338"/>
      <c r="FL5" s="338"/>
      <c r="FM5" s="338"/>
      <c r="FN5" s="338"/>
      <c r="FO5" s="338"/>
      <c r="FP5" s="338"/>
      <c r="FQ5" s="338"/>
      <c r="FR5" s="338"/>
      <c r="FS5" s="338"/>
      <c r="FT5" s="338"/>
      <c r="FU5" s="338"/>
      <c r="FV5" s="338"/>
      <c r="FW5" s="338"/>
      <c r="FX5" s="338"/>
      <c r="FY5" s="338"/>
      <c r="FZ5" s="338"/>
      <c r="GA5" s="338"/>
      <c r="GB5" s="338"/>
      <c r="GC5" s="338"/>
      <c r="GD5" s="338"/>
      <c r="GE5" s="338"/>
      <c r="GF5" s="338"/>
      <c r="GG5" s="338"/>
      <c r="GH5" s="338"/>
      <c r="GI5" s="338"/>
      <c r="GJ5" s="338"/>
      <c r="GK5" s="338"/>
      <c r="GL5" s="338"/>
      <c r="GM5" s="338"/>
      <c r="GN5" s="338"/>
      <c r="GO5" s="338"/>
      <c r="GP5" s="338"/>
      <c r="GQ5" s="338"/>
      <c r="GR5" s="338"/>
      <c r="GS5" s="338"/>
      <c r="GT5" s="338"/>
      <c r="GU5" s="338"/>
      <c r="GV5" s="338"/>
      <c r="GW5" s="338"/>
      <c r="GX5" s="338"/>
      <c r="GY5" s="338"/>
      <c r="GZ5" s="338"/>
      <c r="HA5" s="338"/>
      <c r="HB5" s="338"/>
      <c r="HC5" s="338"/>
      <c r="HD5" s="338"/>
      <c r="HE5" s="338"/>
      <c r="HF5" s="338"/>
      <c r="HG5" s="338"/>
      <c r="HH5" s="338"/>
      <c r="HI5" s="338"/>
      <c r="HJ5" s="338"/>
      <c r="HK5" s="338"/>
      <c r="HL5" s="338"/>
      <c r="HM5" s="338"/>
      <c r="HN5" s="338"/>
      <c r="HO5" s="338"/>
      <c r="HP5" s="338"/>
      <c r="HQ5" s="338"/>
      <c r="HR5" s="338"/>
      <c r="HS5" s="338"/>
      <c r="HT5" s="338"/>
      <c r="HU5" s="338"/>
      <c r="HV5" s="338"/>
      <c r="HW5" s="338"/>
      <c r="HX5" s="338"/>
      <c r="HY5" s="338"/>
      <c r="HZ5" s="338"/>
      <c r="IA5" s="338"/>
      <c r="IB5" s="338"/>
      <c r="IC5" s="338"/>
      <c r="ID5" s="338"/>
      <c r="IE5" s="369"/>
      <c r="IF5" s="369"/>
      <c r="IG5" s="369"/>
      <c r="IH5" s="369"/>
      <c r="II5" s="369"/>
      <c r="IJ5" s="369"/>
      <c r="IK5" s="369"/>
      <c r="IL5" s="369"/>
      <c r="IM5" s="369"/>
      <c r="IN5" s="369"/>
      <c r="IO5" s="369"/>
      <c r="IP5" s="369"/>
      <c r="IQ5" s="369"/>
      <c r="IR5" s="369"/>
      <c r="IS5" s="369"/>
      <c r="IT5" s="369"/>
      <c r="IU5" s="369"/>
      <c r="IV5" s="369"/>
    </row>
    <row r="6" spans="1:256" ht="12.5" hidden="1" x14ac:dyDescent="0.35">
      <c r="B6" s="369"/>
      <c r="F6" s="338" t="s">
        <v>68</v>
      </c>
      <c r="I6" s="371" t="e">
        <f>SUMPRODUCT($M$65:$M$92*$N$65:$N$92*($D$65:$D$92=$F6))/(SUMIF($D$65:$D$92,$F6,$M$65:$M$92))</f>
        <v>#DIV/0!</v>
      </c>
      <c r="R6" s="372" t="e">
        <f ca="1">SUMPRODUCT($S$65:$S$84*$T$65:$T$84*($D$65:$D$92=$F6))/(SUMIF($D$65:$D$92,$F6,$S$65:$S$84))</f>
        <v>#N/A</v>
      </c>
      <c r="W6" s="338"/>
      <c r="X6" s="338"/>
      <c r="Y6" s="338"/>
      <c r="Z6" s="338"/>
      <c r="AA6" s="338"/>
      <c r="AB6" s="338"/>
      <c r="AC6" s="338"/>
      <c r="AD6" s="338"/>
      <c r="AE6" s="338"/>
      <c r="AF6" s="338"/>
      <c r="AG6" s="338"/>
      <c r="AH6" s="338"/>
      <c r="AI6" s="338"/>
      <c r="AJ6" s="338"/>
      <c r="AK6" s="338"/>
      <c r="AL6" s="338"/>
      <c r="AM6" s="338"/>
      <c r="AN6" s="338"/>
      <c r="AO6" s="338"/>
      <c r="AP6" s="338"/>
      <c r="AQ6" s="338"/>
      <c r="AR6" s="338"/>
      <c r="AS6" s="338"/>
      <c r="AT6" s="338"/>
      <c r="AU6" s="338"/>
      <c r="AV6" s="338"/>
      <c r="AW6" s="338"/>
      <c r="AX6" s="338"/>
      <c r="AY6" s="338"/>
      <c r="AZ6" s="338"/>
      <c r="BA6" s="338"/>
      <c r="BB6" s="338"/>
      <c r="BC6" s="338"/>
      <c r="BD6" s="338"/>
      <c r="BE6" s="338"/>
      <c r="BF6" s="338"/>
      <c r="BG6" s="338"/>
      <c r="BH6" s="338"/>
      <c r="BI6" s="338"/>
      <c r="BJ6" s="338"/>
      <c r="BK6" s="338"/>
      <c r="BL6" s="338"/>
      <c r="BM6" s="338"/>
      <c r="BN6" s="338"/>
      <c r="BO6" s="338"/>
      <c r="BP6" s="338"/>
      <c r="BQ6" s="338"/>
      <c r="BR6" s="338"/>
      <c r="BS6" s="338"/>
      <c r="BT6" s="338"/>
      <c r="BU6" s="338"/>
      <c r="BV6" s="338"/>
      <c r="BW6" s="338"/>
      <c r="BX6" s="338"/>
      <c r="BY6" s="338"/>
      <c r="BZ6" s="338"/>
      <c r="CA6" s="338"/>
      <c r="CB6" s="338"/>
      <c r="CC6" s="338"/>
      <c r="CD6" s="338"/>
      <c r="CE6" s="338"/>
      <c r="CF6" s="338"/>
      <c r="CG6" s="338"/>
      <c r="CH6" s="338"/>
      <c r="CI6" s="338"/>
      <c r="CJ6" s="338"/>
      <c r="CK6" s="338"/>
      <c r="CL6" s="338"/>
      <c r="CM6" s="338"/>
      <c r="CN6" s="338"/>
      <c r="CO6" s="338"/>
      <c r="CP6" s="338"/>
      <c r="CQ6" s="338"/>
      <c r="CR6" s="338"/>
      <c r="CS6" s="338"/>
      <c r="CT6" s="338"/>
      <c r="CU6" s="338"/>
      <c r="CV6" s="338"/>
      <c r="CW6" s="338"/>
      <c r="CX6" s="338"/>
      <c r="CY6" s="338"/>
      <c r="CZ6" s="338"/>
      <c r="DA6" s="338"/>
      <c r="DB6" s="338"/>
      <c r="DC6" s="338"/>
      <c r="DD6" s="338"/>
      <c r="DE6" s="338"/>
      <c r="DF6" s="338"/>
      <c r="DG6" s="338"/>
      <c r="DH6" s="338"/>
      <c r="DI6" s="338"/>
      <c r="DJ6" s="338"/>
      <c r="DK6" s="338"/>
      <c r="DL6" s="338"/>
      <c r="DM6" s="338"/>
      <c r="DN6" s="338"/>
      <c r="DO6" s="338"/>
      <c r="DP6" s="338"/>
      <c r="DQ6" s="338"/>
      <c r="DR6" s="338"/>
      <c r="DS6" s="338"/>
      <c r="DT6" s="338"/>
      <c r="DU6" s="338"/>
      <c r="DV6" s="338"/>
      <c r="DW6" s="338"/>
      <c r="DX6" s="338"/>
      <c r="DY6" s="338"/>
      <c r="DZ6" s="338"/>
      <c r="EA6" s="338"/>
      <c r="EB6" s="338"/>
      <c r="EC6" s="338"/>
      <c r="ED6" s="338"/>
      <c r="EE6" s="338"/>
      <c r="EF6" s="338"/>
      <c r="EG6" s="338"/>
      <c r="EH6" s="338"/>
      <c r="EI6" s="338"/>
      <c r="EJ6" s="338"/>
      <c r="EK6" s="338"/>
      <c r="EL6" s="338"/>
      <c r="EM6" s="338"/>
      <c r="EN6" s="338"/>
      <c r="EO6" s="338"/>
      <c r="EP6" s="338"/>
      <c r="EQ6" s="338"/>
      <c r="ER6" s="338"/>
      <c r="ES6" s="338"/>
      <c r="ET6" s="338"/>
      <c r="EU6" s="338"/>
      <c r="EV6" s="338"/>
      <c r="EW6" s="338"/>
      <c r="EX6" s="338"/>
      <c r="EY6" s="338"/>
      <c r="EZ6" s="338"/>
      <c r="FA6" s="338"/>
      <c r="FB6" s="338"/>
      <c r="FC6" s="338"/>
      <c r="FD6" s="338"/>
      <c r="FE6" s="338"/>
      <c r="FF6" s="338"/>
      <c r="FG6" s="338"/>
      <c r="FH6" s="338"/>
      <c r="FI6" s="338"/>
      <c r="FJ6" s="338"/>
      <c r="FK6" s="338"/>
      <c r="FL6" s="338"/>
      <c r="FM6" s="338"/>
      <c r="FN6" s="338"/>
      <c r="FO6" s="338"/>
      <c r="FP6" s="338"/>
      <c r="FQ6" s="338"/>
      <c r="FR6" s="338"/>
      <c r="FS6" s="338"/>
      <c r="FT6" s="338"/>
      <c r="FU6" s="338"/>
      <c r="FV6" s="338"/>
      <c r="FW6" s="338"/>
      <c r="FX6" s="338"/>
      <c r="FY6" s="338"/>
      <c r="FZ6" s="338"/>
      <c r="GA6" s="338"/>
      <c r="GB6" s="338"/>
      <c r="GC6" s="338"/>
      <c r="GD6" s="338"/>
      <c r="GE6" s="338"/>
      <c r="GF6" s="338"/>
      <c r="GG6" s="338"/>
      <c r="GH6" s="338"/>
      <c r="GI6" s="338"/>
      <c r="GJ6" s="338"/>
      <c r="GK6" s="338"/>
      <c r="GL6" s="338"/>
      <c r="GM6" s="338"/>
      <c r="GN6" s="338"/>
      <c r="GO6" s="338"/>
      <c r="GP6" s="338"/>
      <c r="GQ6" s="338"/>
      <c r="GR6" s="338"/>
      <c r="GS6" s="338"/>
      <c r="GT6" s="338"/>
      <c r="GU6" s="338"/>
      <c r="GV6" s="338"/>
      <c r="GW6" s="338"/>
      <c r="GX6" s="338"/>
      <c r="GY6" s="338"/>
      <c r="GZ6" s="338"/>
      <c r="HA6" s="338"/>
      <c r="HB6" s="338"/>
      <c r="HC6" s="338"/>
      <c r="HD6" s="338"/>
      <c r="HE6" s="338"/>
      <c r="HF6" s="338"/>
      <c r="HG6" s="338"/>
      <c r="HH6" s="338"/>
      <c r="HI6" s="338"/>
      <c r="HJ6" s="338"/>
      <c r="HK6" s="338"/>
      <c r="HL6" s="338"/>
      <c r="HM6" s="338"/>
      <c r="HN6" s="338"/>
      <c r="HO6" s="338"/>
      <c r="HP6" s="338"/>
      <c r="HQ6" s="338"/>
      <c r="HR6" s="338"/>
      <c r="HS6" s="338"/>
      <c r="HT6" s="338"/>
      <c r="HU6" s="338"/>
      <c r="HV6" s="338"/>
      <c r="HW6" s="338"/>
      <c r="HX6" s="338"/>
      <c r="HY6" s="338"/>
      <c r="HZ6" s="338"/>
      <c r="IA6" s="338"/>
      <c r="IB6" s="338"/>
      <c r="IC6" s="338"/>
      <c r="ID6" s="338"/>
      <c r="IE6" s="369"/>
      <c r="IF6" s="369"/>
      <c r="IG6" s="369"/>
      <c r="IH6" s="369"/>
      <c r="II6" s="369"/>
      <c r="IJ6" s="369"/>
      <c r="IK6" s="369"/>
      <c r="IL6" s="369"/>
      <c r="IM6" s="369"/>
      <c r="IN6" s="369"/>
      <c r="IO6" s="369"/>
      <c r="IP6" s="369"/>
      <c r="IQ6" s="369"/>
      <c r="IR6" s="369"/>
      <c r="IS6" s="369"/>
      <c r="IT6" s="369"/>
      <c r="IU6" s="369"/>
      <c r="IV6" s="369"/>
    </row>
    <row r="7" spans="1:256" ht="12.5" hidden="1" x14ac:dyDescent="0.35">
      <c r="B7" s="369"/>
      <c r="F7" s="338" t="s">
        <v>16</v>
      </c>
      <c r="I7" s="371" t="e">
        <f>SUMPRODUCT($M$65:$M$92*$N$65:$N$92*($D$65:$D$92=$F7))/(SUMIF($D$65:$D$92,$F7,$M$65:$M$92))</f>
        <v>#DIV/0!</v>
      </c>
      <c r="J7" s="373"/>
      <c r="K7" s="373"/>
      <c r="L7" s="373"/>
      <c r="M7" s="373"/>
      <c r="N7" s="373"/>
      <c r="O7" s="373"/>
      <c r="P7" s="373"/>
      <c r="Q7" s="374"/>
      <c r="R7" s="372" t="e">
        <f ca="1">SUMPRODUCT($S$65:$S$84*$T$65:$T$84*($D$65:$D$92=$F7))/(SUMIF($D$65:$D$92,$F7,$S$65:$S$84))</f>
        <v>#N/A</v>
      </c>
      <c r="W7" s="338"/>
      <c r="X7" s="338"/>
      <c r="Y7" s="338"/>
      <c r="Z7" s="338"/>
      <c r="AA7" s="338"/>
      <c r="AB7" s="338"/>
      <c r="AC7" s="338"/>
      <c r="AD7" s="338"/>
      <c r="AE7" s="338"/>
      <c r="AF7" s="338"/>
      <c r="AG7" s="338"/>
      <c r="AH7" s="338"/>
      <c r="AI7" s="338"/>
      <c r="AJ7" s="338"/>
      <c r="AK7" s="338"/>
      <c r="AL7" s="338"/>
      <c r="AM7" s="338"/>
      <c r="AN7" s="338"/>
      <c r="AO7" s="338"/>
      <c r="AP7" s="338"/>
      <c r="AQ7" s="338"/>
      <c r="AR7" s="338"/>
      <c r="AS7" s="338"/>
      <c r="AT7" s="338"/>
      <c r="AU7" s="338"/>
      <c r="AV7" s="338"/>
      <c r="AW7" s="338"/>
      <c r="AX7" s="338"/>
      <c r="AY7" s="338"/>
      <c r="AZ7" s="338"/>
      <c r="BA7" s="338"/>
      <c r="BB7" s="338"/>
      <c r="BC7" s="338"/>
      <c r="BD7" s="338"/>
      <c r="BE7" s="338"/>
      <c r="BF7" s="338"/>
      <c r="BG7" s="338"/>
      <c r="BH7" s="338"/>
      <c r="BI7" s="338"/>
      <c r="BJ7" s="338"/>
      <c r="BK7" s="338"/>
      <c r="BL7" s="338"/>
      <c r="BM7" s="338"/>
      <c r="BN7" s="338"/>
      <c r="BO7" s="338"/>
      <c r="BP7" s="338"/>
      <c r="BQ7" s="338"/>
      <c r="BR7" s="338"/>
      <c r="BS7" s="338"/>
      <c r="BT7" s="338"/>
      <c r="BU7" s="338"/>
      <c r="BV7" s="338"/>
      <c r="BW7" s="338"/>
      <c r="BX7" s="338"/>
      <c r="BY7" s="338"/>
      <c r="BZ7" s="338"/>
      <c r="CA7" s="338"/>
      <c r="CB7" s="338"/>
      <c r="CC7" s="338"/>
      <c r="CD7" s="338"/>
      <c r="CE7" s="338"/>
      <c r="CF7" s="338"/>
      <c r="CG7" s="338"/>
      <c r="CH7" s="338"/>
      <c r="CI7" s="338"/>
      <c r="CJ7" s="338"/>
      <c r="CK7" s="338"/>
      <c r="CL7" s="338"/>
      <c r="CM7" s="338"/>
      <c r="CN7" s="338"/>
      <c r="CO7" s="338"/>
      <c r="CP7" s="338"/>
      <c r="CQ7" s="338"/>
      <c r="CR7" s="338"/>
      <c r="CS7" s="338"/>
      <c r="CT7" s="338"/>
      <c r="CU7" s="338"/>
      <c r="CV7" s="338"/>
      <c r="CW7" s="338"/>
      <c r="CX7" s="338"/>
      <c r="CY7" s="338"/>
      <c r="CZ7" s="338"/>
      <c r="DA7" s="338"/>
      <c r="DB7" s="338"/>
      <c r="DC7" s="338"/>
      <c r="DD7" s="338"/>
      <c r="DE7" s="338"/>
      <c r="DF7" s="338"/>
      <c r="DG7" s="338"/>
      <c r="DH7" s="338"/>
      <c r="DI7" s="338"/>
      <c r="DJ7" s="338"/>
      <c r="DK7" s="338"/>
      <c r="DL7" s="338"/>
      <c r="DM7" s="338"/>
      <c r="DN7" s="338"/>
      <c r="DO7" s="338"/>
      <c r="DP7" s="338"/>
      <c r="DQ7" s="338"/>
      <c r="DR7" s="338"/>
      <c r="DS7" s="338"/>
      <c r="DT7" s="338"/>
      <c r="DU7" s="338"/>
      <c r="DV7" s="338"/>
      <c r="DW7" s="338"/>
      <c r="DX7" s="338"/>
      <c r="DY7" s="338"/>
      <c r="DZ7" s="338"/>
      <c r="EA7" s="338"/>
      <c r="EB7" s="338"/>
      <c r="EC7" s="338"/>
      <c r="ED7" s="338"/>
      <c r="EE7" s="338"/>
      <c r="EF7" s="338"/>
      <c r="EG7" s="338"/>
      <c r="EH7" s="338"/>
      <c r="EI7" s="338"/>
      <c r="EJ7" s="338"/>
      <c r="EK7" s="338"/>
      <c r="EL7" s="338"/>
      <c r="EM7" s="338"/>
      <c r="EN7" s="338"/>
      <c r="EO7" s="338"/>
      <c r="EP7" s="338"/>
      <c r="EQ7" s="338"/>
      <c r="ER7" s="338"/>
      <c r="ES7" s="338"/>
      <c r="ET7" s="338"/>
      <c r="EU7" s="338"/>
      <c r="EV7" s="338"/>
      <c r="EW7" s="338"/>
      <c r="EX7" s="338"/>
      <c r="EY7" s="338"/>
      <c r="EZ7" s="338"/>
      <c r="FA7" s="338"/>
      <c r="FB7" s="338"/>
      <c r="FC7" s="338"/>
      <c r="FD7" s="338"/>
      <c r="FE7" s="338"/>
      <c r="FF7" s="338"/>
      <c r="FG7" s="338"/>
      <c r="FH7" s="338"/>
      <c r="FI7" s="338"/>
      <c r="FJ7" s="338"/>
      <c r="FK7" s="338"/>
      <c r="FL7" s="338"/>
      <c r="FM7" s="338"/>
      <c r="FN7" s="338"/>
      <c r="FO7" s="338"/>
      <c r="FP7" s="338"/>
      <c r="FQ7" s="338"/>
      <c r="FR7" s="338"/>
      <c r="FS7" s="338"/>
      <c r="FT7" s="338"/>
      <c r="FU7" s="338"/>
      <c r="FV7" s="338"/>
      <c r="FW7" s="338"/>
      <c r="FX7" s="338"/>
      <c r="FY7" s="338"/>
      <c r="FZ7" s="338"/>
      <c r="GA7" s="338"/>
      <c r="GB7" s="338"/>
      <c r="GC7" s="338"/>
      <c r="GD7" s="338"/>
      <c r="GE7" s="338"/>
      <c r="GF7" s="338"/>
      <c r="GG7" s="338"/>
      <c r="GH7" s="338"/>
      <c r="GI7" s="338"/>
      <c r="GJ7" s="338"/>
      <c r="GK7" s="338"/>
      <c r="GL7" s="338"/>
      <c r="GM7" s="338"/>
      <c r="GN7" s="338"/>
      <c r="GO7" s="338"/>
      <c r="GP7" s="338"/>
      <c r="GQ7" s="338"/>
      <c r="GR7" s="338"/>
      <c r="GS7" s="338"/>
      <c r="GT7" s="338"/>
      <c r="GU7" s="338"/>
      <c r="GV7" s="338"/>
      <c r="GW7" s="338"/>
      <c r="GX7" s="338"/>
      <c r="GY7" s="338"/>
      <c r="GZ7" s="338"/>
      <c r="HA7" s="338"/>
      <c r="HB7" s="338"/>
      <c r="HC7" s="338"/>
      <c r="HD7" s="338"/>
      <c r="HE7" s="338"/>
      <c r="HF7" s="338"/>
      <c r="HG7" s="338"/>
      <c r="HH7" s="338"/>
      <c r="HI7" s="338"/>
      <c r="HJ7" s="338"/>
      <c r="HK7" s="338"/>
      <c r="HL7" s="338"/>
      <c r="HM7" s="338"/>
      <c r="HN7" s="338"/>
      <c r="HO7" s="338"/>
      <c r="HP7" s="338"/>
      <c r="HQ7" s="338"/>
      <c r="HR7" s="338"/>
      <c r="HS7" s="338"/>
      <c r="HT7" s="338"/>
      <c r="HU7" s="338"/>
      <c r="HV7" s="338"/>
      <c r="HW7" s="338"/>
      <c r="HX7" s="338"/>
      <c r="HY7" s="338"/>
      <c r="HZ7" s="338"/>
      <c r="IA7" s="338"/>
      <c r="IB7" s="338"/>
      <c r="IC7" s="338"/>
      <c r="ID7" s="338"/>
      <c r="IE7" s="369"/>
      <c r="IF7" s="369"/>
      <c r="IG7" s="369"/>
      <c r="IH7" s="369"/>
      <c r="II7" s="369"/>
      <c r="IJ7" s="369"/>
      <c r="IK7" s="369"/>
      <c r="IL7" s="369"/>
      <c r="IM7" s="369"/>
      <c r="IN7" s="369"/>
      <c r="IO7" s="369"/>
      <c r="IP7" s="369"/>
      <c r="IQ7" s="369"/>
      <c r="IR7" s="369"/>
      <c r="IS7" s="369"/>
      <c r="IT7" s="369"/>
      <c r="IU7" s="369"/>
      <c r="IV7" s="369"/>
    </row>
    <row r="8" spans="1:256" ht="12.5" hidden="1" x14ac:dyDescent="0.35">
      <c r="B8" s="369"/>
      <c r="C8" s="375"/>
      <c r="D8" s="375"/>
      <c r="E8" s="369"/>
      <c r="F8" s="338" t="s">
        <v>70</v>
      </c>
      <c r="G8" s="375"/>
      <c r="I8" s="371" t="e">
        <f>SUMPRODUCT($M$65:$M$92*$N$65:$N$92*($D$65:$D$92=$F8))/(SUMIF($D$65:$D$92,$F8,$M$65:$M$92))</f>
        <v>#DIV/0!</v>
      </c>
      <c r="J8" s="373"/>
      <c r="K8" s="373"/>
      <c r="L8" s="373"/>
      <c r="M8" s="373"/>
      <c r="N8" s="373"/>
      <c r="O8" s="373"/>
      <c r="P8" s="373"/>
      <c r="Q8" s="374"/>
      <c r="R8" s="372" t="e">
        <f ca="1">SUMPRODUCT($S$65:$S$84*$T$65:$T$84*($D$65:$D$92=$F8))/(SUMIF($D$65:$D$92,$F8,$S$65:$S$84))</f>
        <v>#N/A</v>
      </c>
      <c r="S8" s="374"/>
      <c r="T8" s="374"/>
      <c r="W8" s="338"/>
      <c r="X8" s="338"/>
      <c r="Y8" s="338"/>
      <c r="Z8" s="338"/>
      <c r="AA8" s="338"/>
      <c r="AB8" s="338"/>
      <c r="AC8" s="338"/>
      <c r="AD8" s="338"/>
      <c r="AE8" s="338"/>
      <c r="AF8" s="338"/>
      <c r="AG8" s="338"/>
      <c r="AH8" s="338"/>
      <c r="AI8" s="338"/>
      <c r="AJ8" s="338"/>
      <c r="AK8" s="338"/>
      <c r="AL8" s="338"/>
      <c r="AM8" s="338"/>
      <c r="AN8" s="338"/>
      <c r="AO8" s="338"/>
      <c r="AP8" s="338"/>
      <c r="AQ8" s="338"/>
      <c r="AR8" s="338"/>
      <c r="AS8" s="338"/>
      <c r="AT8" s="338"/>
      <c r="AU8" s="338"/>
      <c r="AV8" s="338"/>
      <c r="AW8" s="338"/>
      <c r="AX8" s="338"/>
      <c r="AY8" s="338"/>
      <c r="AZ8" s="338"/>
      <c r="BA8" s="338"/>
      <c r="BB8" s="338"/>
      <c r="BC8" s="338"/>
      <c r="BD8" s="338"/>
      <c r="BE8" s="338"/>
      <c r="BF8" s="338"/>
      <c r="BG8" s="338"/>
      <c r="BH8" s="338"/>
      <c r="BI8" s="338"/>
      <c r="BJ8" s="338"/>
      <c r="BK8" s="338"/>
      <c r="BL8" s="338"/>
      <c r="BM8" s="338"/>
      <c r="BN8" s="338"/>
      <c r="BO8" s="338"/>
      <c r="BP8" s="338"/>
      <c r="BQ8" s="338"/>
      <c r="BR8" s="338"/>
      <c r="BS8" s="338"/>
      <c r="BT8" s="338"/>
      <c r="BU8" s="338"/>
      <c r="BV8" s="338"/>
      <c r="BW8" s="338"/>
      <c r="BX8" s="338"/>
      <c r="BY8" s="338"/>
      <c r="BZ8" s="338"/>
      <c r="CA8" s="338"/>
      <c r="CB8" s="338"/>
      <c r="CC8" s="338"/>
      <c r="CD8" s="338"/>
      <c r="CE8" s="338"/>
      <c r="CF8" s="338"/>
      <c r="CG8" s="338"/>
      <c r="CH8" s="338"/>
      <c r="CI8" s="338"/>
      <c r="CJ8" s="338"/>
      <c r="CK8" s="338"/>
      <c r="CL8" s="338"/>
      <c r="CM8" s="338"/>
      <c r="CN8" s="338"/>
      <c r="CO8" s="338"/>
      <c r="CP8" s="338"/>
      <c r="CQ8" s="338"/>
      <c r="CR8" s="338"/>
      <c r="CS8" s="338"/>
      <c r="CT8" s="338"/>
      <c r="CU8" s="338"/>
      <c r="CV8" s="338"/>
      <c r="CW8" s="338"/>
      <c r="CX8" s="338"/>
      <c r="CY8" s="338"/>
      <c r="CZ8" s="338"/>
      <c r="DA8" s="338"/>
      <c r="DB8" s="338"/>
      <c r="DC8" s="338"/>
      <c r="DD8" s="338"/>
      <c r="DE8" s="338"/>
      <c r="DF8" s="338"/>
      <c r="DG8" s="338"/>
      <c r="DH8" s="338"/>
      <c r="DI8" s="338"/>
      <c r="DJ8" s="338"/>
      <c r="DK8" s="338"/>
      <c r="DL8" s="338"/>
      <c r="DM8" s="338"/>
      <c r="DN8" s="338"/>
      <c r="DO8" s="338"/>
      <c r="DP8" s="338"/>
      <c r="DQ8" s="338"/>
      <c r="DR8" s="338"/>
      <c r="DS8" s="338"/>
      <c r="DT8" s="338"/>
      <c r="DU8" s="338"/>
      <c r="DV8" s="338"/>
      <c r="DW8" s="338"/>
      <c r="DX8" s="338"/>
      <c r="DY8" s="338"/>
      <c r="DZ8" s="338"/>
      <c r="EA8" s="338"/>
      <c r="EB8" s="338"/>
      <c r="EC8" s="338"/>
      <c r="ED8" s="338"/>
      <c r="EE8" s="338"/>
      <c r="EF8" s="338"/>
      <c r="EG8" s="338"/>
      <c r="EH8" s="338"/>
      <c r="EI8" s="338"/>
      <c r="EJ8" s="338"/>
      <c r="EK8" s="338"/>
      <c r="EL8" s="338"/>
      <c r="EM8" s="338"/>
      <c r="EN8" s="338"/>
      <c r="EO8" s="338"/>
      <c r="EP8" s="338"/>
      <c r="EQ8" s="338"/>
      <c r="ER8" s="338"/>
      <c r="ES8" s="338"/>
      <c r="ET8" s="338"/>
      <c r="EU8" s="338"/>
      <c r="EV8" s="338"/>
      <c r="EW8" s="338"/>
      <c r="EX8" s="338"/>
      <c r="EY8" s="338"/>
      <c r="EZ8" s="338"/>
      <c r="FA8" s="338"/>
      <c r="FB8" s="338"/>
      <c r="FC8" s="338"/>
      <c r="FD8" s="338"/>
      <c r="FE8" s="338"/>
      <c r="FF8" s="338"/>
      <c r="FG8" s="338"/>
      <c r="FH8" s="338"/>
      <c r="FI8" s="338"/>
      <c r="FJ8" s="338"/>
      <c r="FK8" s="338"/>
      <c r="FL8" s="338"/>
      <c r="FM8" s="338"/>
      <c r="FN8" s="338"/>
      <c r="FO8" s="338"/>
      <c r="FP8" s="338"/>
      <c r="FQ8" s="338"/>
      <c r="FR8" s="338"/>
      <c r="FS8" s="338"/>
      <c r="FT8" s="338"/>
      <c r="FU8" s="338"/>
      <c r="FV8" s="338"/>
      <c r="FW8" s="338"/>
      <c r="FX8" s="338"/>
      <c r="FY8" s="338"/>
      <c r="FZ8" s="338"/>
      <c r="GA8" s="338"/>
      <c r="GB8" s="338"/>
      <c r="GC8" s="338"/>
      <c r="GD8" s="338"/>
      <c r="GE8" s="338"/>
      <c r="GF8" s="338"/>
      <c r="GG8" s="338"/>
      <c r="GH8" s="338"/>
      <c r="GI8" s="338"/>
      <c r="GJ8" s="338"/>
      <c r="GK8" s="338"/>
      <c r="GL8" s="338"/>
      <c r="GM8" s="338"/>
      <c r="GN8" s="338"/>
      <c r="GO8" s="338"/>
      <c r="GP8" s="338"/>
      <c r="GQ8" s="338"/>
      <c r="GR8" s="338"/>
      <c r="GS8" s="338"/>
      <c r="GT8" s="338"/>
      <c r="GU8" s="338"/>
      <c r="GV8" s="338"/>
      <c r="GW8" s="338"/>
      <c r="GX8" s="338"/>
      <c r="GY8" s="338"/>
      <c r="GZ8" s="338"/>
      <c r="HA8" s="338"/>
      <c r="HB8" s="338"/>
      <c r="HC8" s="338"/>
      <c r="HD8" s="338"/>
      <c r="HE8" s="338"/>
      <c r="HF8" s="338"/>
      <c r="HG8" s="338"/>
      <c r="HH8" s="338"/>
      <c r="HI8" s="338"/>
      <c r="HJ8" s="338"/>
      <c r="HK8" s="338"/>
      <c r="HL8" s="338"/>
      <c r="HM8" s="338"/>
      <c r="HN8" s="338"/>
      <c r="HO8" s="338"/>
      <c r="HP8" s="338"/>
      <c r="HQ8" s="338"/>
      <c r="HR8" s="338"/>
      <c r="HS8" s="338"/>
      <c r="HT8" s="338"/>
      <c r="HU8" s="338"/>
      <c r="HV8" s="338"/>
      <c r="HW8" s="338"/>
      <c r="HX8" s="338"/>
      <c r="HY8" s="338"/>
      <c r="HZ8" s="338"/>
      <c r="IA8" s="338"/>
      <c r="IB8" s="338"/>
      <c r="IC8" s="338"/>
      <c r="ID8" s="338"/>
      <c r="IE8" s="369"/>
      <c r="IF8" s="369"/>
      <c r="IG8" s="369"/>
      <c r="IH8" s="369"/>
      <c r="II8" s="369"/>
      <c r="IJ8" s="369"/>
      <c r="IK8" s="369"/>
      <c r="IL8" s="369"/>
      <c r="IM8" s="369"/>
      <c r="IN8" s="369"/>
      <c r="IO8" s="369"/>
      <c r="IP8" s="369"/>
      <c r="IQ8" s="369"/>
      <c r="IR8" s="369"/>
      <c r="IS8" s="369"/>
      <c r="IT8" s="369"/>
      <c r="IU8" s="369"/>
      <c r="IV8" s="369"/>
    </row>
    <row r="9" spans="1:256" ht="12.5" hidden="1" x14ac:dyDescent="0.35">
      <c r="C9" s="376" t="s">
        <v>59</v>
      </c>
      <c r="D9" s="376"/>
      <c r="E9" s="377" t="s">
        <v>59</v>
      </c>
      <c r="F9" s="338" t="s">
        <v>145</v>
      </c>
      <c r="I9" s="371" t="e">
        <f>SUMPRODUCT($M$65:$M$92*$N$65:$N$92*($D$65:$D$92=$F9))/(SUMIF($D$65:$D$92,$F9,$M$65:$M$92))</f>
        <v>#DIV/0!</v>
      </c>
      <c r="J9" s="373"/>
      <c r="K9" s="373"/>
      <c r="L9" s="373"/>
      <c r="M9" s="373"/>
      <c r="N9" s="373"/>
      <c r="O9" s="373"/>
      <c r="P9" s="373"/>
      <c r="Q9" s="374"/>
      <c r="R9" s="372" t="e">
        <f ca="1">SUMPRODUCT($S$65:$S$84*$T$65:$T$84*($D$65:$D$92=$F9))/(SUMIF($D$65:$D$92,$F9,$S$65:$S$84))</f>
        <v>#N/A</v>
      </c>
      <c r="W9" s="338"/>
      <c r="X9" s="338"/>
      <c r="Y9" s="338"/>
      <c r="Z9" s="338"/>
      <c r="AA9" s="338"/>
      <c r="AB9" s="338"/>
      <c r="AC9" s="338"/>
      <c r="AD9" s="338"/>
      <c r="AE9" s="338"/>
      <c r="AF9" s="338"/>
      <c r="AG9" s="338"/>
      <c r="AH9" s="338"/>
      <c r="AI9" s="338"/>
      <c r="AJ9" s="338"/>
      <c r="AK9" s="338"/>
      <c r="AL9" s="338"/>
      <c r="AM9" s="338"/>
      <c r="AN9" s="338"/>
      <c r="AO9" s="338"/>
      <c r="AP9" s="338"/>
      <c r="AQ9" s="338"/>
      <c r="AR9" s="338"/>
      <c r="AS9" s="338"/>
      <c r="AT9" s="338"/>
      <c r="AU9" s="338"/>
      <c r="AV9" s="338"/>
      <c r="AW9" s="338"/>
      <c r="AX9" s="338"/>
      <c r="AY9" s="338"/>
      <c r="AZ9" s="338"/>
      <c r="BA9" s="338"/>
      <c r="BB9" s="338"/>
      <c r="BC9" s="338"/>
      <c r="BD9" s="338"/>
      <c r="BE9" s="338"/>
      <c r="BF9" s="338"/>
      <c r="BG9" s="338"/>
      <c r="BH9" s="338"/>
      <c r="BI9" s="338"/>
      <c r="BJ9" s="338"/>
      <c r="BK9" s="338"/>
      <c r="BL9" s="338"/>
      <c r="BM9" s="338"/>
      <c r="BN9" s="338"/>
      <c r="BO9" s="338"/>
      <c r="BP9" s="338"/>
      <c r="BQ9" s="338"/>
      <c r="BR9" s="338"/>
      <c r="BS9" s="338"/>
      <c r="BT9" s="338"/>
      <c r="BU9" s="338"/>
      <c r="BV9" s="338"/>
      <c r="BW9" s="338"/>
      <c r="BX9" s="338"/>
      <c r="BY9" s="338"/>
      <c r="BZ9" s="338"/>
      <c r="CA9" s="338"/>
      <c r="CB9" s="338"/>
      <c r="CC9" s="338"/>
      <c r="CD9" s="338"/>
      <c r="CE9" s="338"/>
      <c r="CF9" s="338"/>
      <c r="CG9" s="338"/>
      <c r="CH9" s="338"/>
      <c r="CI9" s="338"/>
      <c r="CJ9" s="338"/>
      <c r="CK9" s="338"/>
      <c r="CL9" s="338"/>
      <c r="CM9" s="338"/>
      <c r="CN9" s="338"/>
      <c r="CO9" s="338"/>
      <c r="CP9" s="338"/>
      <c r="CQ9" s="338"/>
      <c r="CR9" s="338"/>
      <c r="CS9" s="338"/>
      <c r="CT9" s="338"/>
      <c r="CU9" s="338"/>
      <c r="CV9" s="338"/>
      <c r="CW9" s="338"/>
      <c r="CX9" s="338"/>
      <c r="CY9" s="338"/>
      <c r="CZ9" s="338"/>
      <c r="DA9" s="338"/>
      <c r="DB9" s="338"/>
      <c r="DC9" s="338"/>
      <c r="DD9" s="338"/>
      <c r="DE9" s="338"/>
      <c r="DF9" s="338"/>
      <c r="DG9" s="338"/>
      <c r="DH9" s="338"/>
      <c r="DI9" s="338"/>
      <c r="DJ9" s="338"/>
      <c r="DK9" s="338"/>
      <c r="DL9" s="338"/>
      <c r="DM9" s="338"/>
      <c r="DN9" s="338"/>
      <c r="DO9" s="338"/>
      <c r="DP9" s="338"/>
      <c r="DQ9" s="338"/>
      <c r="DR9" s="338"/>
      <c r="DS9" s="338"/>
      <c r="DT9" s="338"/>
      <c r="DU9" s="338"/>
      <c r="DV9" s="338"/>
      <c r="DW9" s="338"/>
      <c r="DX9" s="338"/>
      <c r="DY9" s="338"/>
      <c r="DZ9" s="338"/>
      <c r="EA9" s="338"/>
      <c r="EB9" s="338"/>
      <c r="EC9" s="338"/>
      <c r="ED9" s="338"/>
      <c r="EE9" s="338"/>
      <c r="EF9" s="338"/>
      <c r="EG9" s="338"/>
      <c r="EH9" s="338"/>
      <c r="EI9" s="338"/>
      <c r="EJ9" s="338"/>
      <c r="EK9" s="338"/>
      <c r="EL9" s="338"/>
      <c r="EM9" s="338"/>
      <c r="EN9" s="338"/>
      <c r="EO9" s="338"/>
      <c r="EP9" s="338"/>
      <c r="EQ9" s="338"/>
      <c r="ER9" s="338"/>
      <c r="ES9" s="338"/>
      <c r="ET9" s="338"/>
      <c r="EU9" s="338"/>
      <c r="EV9" s="338"/>
      <c r="EW9" s="338"/>
      <c r="EX9" s="338"/>
      <c r="EY9" s="338"/>
      <c r="EZ9" s="338"/>
      <c r="FA9" s="338"/>
      <c r="FB9" s="338"/>
      <c r="FC9" s="338"/>
      <c r="FD9" s="338"/>
      <c r="FE9" s="338"/>
      <c r="FF9" s="338"/>
      <c r="FG9" s="338"/>
      <c r="FH9" s="338"/>
      <c r="FI9" s="338"/>
      <c r="FJ9" s="338"/>
      <c r="FK9" s="338"/>
      <c r="FL9" s="338"/>
      <c r="FM9" s="338"/>
      <c r="FN9" s="338"/>
      <c r="FO9" s="338"/>
      <c r="FP9" s="338"/>
      <c r="FQ9" s="338"/>
      <c r="FR9" s="338"/>
      <c r="FS9" s="338"/>
      <c r="FT9" s="338"/>
      <c r="FU9" s="338"/>
      <c r="FV9" s="338"/>
      <c r="FW9" s="338"/>
      <c r="FX9" s="338"/>
      <c r="FY9" s="338"/>
      <c r="FZ9" s="338"/>
      <c r="GA9" s="338"/>
      <c r="GB9" s="338"/>
      <c r="GC9" s="338"/>
      <c r="GD9" s="338"/>
      <c r="GE9" s="338"/>
      <c r="GF9" s="338"/>
      <c r="GG9" s="338"/>
      <c r="GH9" s="338"/>
      <c r="GI9" s="338"/>
      <c r="GJ9" s="338"/>
      <c r="GK9" s="338"/>
      <c r="GL9" s="338"/>
      <c r="GM9" s="338"/>
      <c r="GN9" s="338"/>
      <c r="GO9" s="338"/>
      <c r="GP9" s="338"/>
      <c r="GQ9" s="338"/>
      <c r="GR9" s="338"/>
      <c r="GS9" s="338"/>
      <c r="GT9" s="338"/>
      <c r="GU9" s="338"/>
      <c r="GV9" s="338"/>
      <c r="GW9" s="338"/>
      <c r="GX9" s="338"/>
      <c r="GY9" s="338"/>
      <c r="GZ9" s="338"/>
      <c r="HA9" s="338"/>
      <c r="HB9" s="338"/>
      <c r="HC9" s="338"/>
      <c r="HD9" s="338"/>
      <c r="HE9" s="338"/>
      <c r="HF9" s="338"/>
      <c r="HG9" s="338"/>
      <c r="HH9" s="338"/>
      <c r="HI9" s="338"/>
      <c r="HJ9" s="338"/>
      <c r="HK9" s="338"/>
      <c r="HL9" s="338"/>
      <c r="HM9" s="338"/>
      <c r="HN9" s="338"/>
      <c r="HO9" s="338"/>
      <c r="HP9" s="338"/>
      <c r="HQ9" s="338"/>
      <c r="HR9" s="338"/>
      <c r="HS9" s="338"/>
      <c r="HT9" s="338"/>
      <c r="HU9" s="338"/>
      <c r="HV9" s="338"/>
      <c r="HW9" s="338"/>
      <c r="HX9" s="338"/>
      <c r="HY9" s="338"/>
      <c r="HZ9" s="338"/>
      <c r="IA9" s="338"/>
      <c r="IB9" s="338"/>
      <c r="IC9" s="338"/>
      <c r="ID9" s="338"/>
      <c r="IE9" s="369"/>
      <c r="IF9" s="369"/>
      <c r="IG9" s="369"/>
      <c r="IH9" s="369"/>
      <c r="II9" s="369"/>
      <c r="IJ9" s="369"/>
      <c r="IK9" s="369"/>
      <c r="IL9" s="369"/>
      <c r="IM9" s="369"/>
      <c r="IN9" s="369"/>
      <c r="IO9" s="369"/>
      <c r="IP9" s="369"/>
      <c r="IQ9" s="369"/>
      <c r="IR9" s="369"/>
      <c r="IS9" s="369"/>
      <c r="IT9" s="369"/>
      <c r="IU9" s="369"/>
      <c r="IV9" s="369"/>
    </row>
    <row r="10" spans="1:256" ht="13" hidden="1" x14ac:dyDescent="0.35">
      <c r="C10" s="378">
        <v>42538</v>
      </c>
      <c r="D10" s="378"/>
      <c r="E10" s="378">
        <v>42538</v>
      </c>
      <c r="W10" s="338"/>
      <c r="X10" s="338"/>
      <c r="Y10" s="338"/>
      <c r="Z10" s="338"/>
      <c r="AA10" s="338"/>
      <c r="AB10" s="338"/>
      <c r="AC10" s="338"/>
      <c r="AD10" s="338"/>
      <c r="AE10" s="338"/>
      <c r="AF10" s="338"/>
      <c r="AG10" s="338"/>
      <c r="AH10" s="338"/>
      <c r="AI10" s="338"/>
      <c r="AJ10" s="338"/>
      <c r="AK10" s="338"/>
      <c r="AL10" s="338"/>
      <c r="AM10" s="338"/>
      <c r="AN10" s="338"/>
      <c r="AO10" s="338"/>
      <c r="AP10" s="338"/>
      <c r="AQ10" s="338"/>
      <c r="AR10" s="338"/>
      <c r="AS10" s="338"/>
      <c r="AT10" s="338"/>
      <c r="AU10" s="338"/>
      <c r="AV10" s="338"/>
      <c r="AW10" s="338"/>
      <c r="AX10" s="338"/>
      <c r="AY10" s="338"/>
      <c r="AZ10" s="338"/>
      <c r="BA10" s="338"/>
      <c r="BB10" s="338"/>
      <c r="BC10" s="338"/>
      <c r="BD10" s="338"/>
      <c r="BE10" s="338"/>
      <c r="BF10" s="338"/>
      <c r="BG10" s="338"/>
      <c r="BH10" s="338"/>
      <c r="BI10" s="338"/>
      <c r="BJ10" s="338"/>
      <c r="BK10" s="338"/>
      <c r="BL10" s="338"/>
      <c r="BM10" s="338"/>
      <c r="BN10" s="338"/>
      <c r="BO10" s="338"/>
      <c r="BP10" s="338"/>
      <c r="BQ10" s="338"/>
      <c r="BR10" s="338"/>
      <c r="BS10" s="338"/>
      <c r="BT10" s="338"/>
      <c r="BU10" s="338"/>
      <c r="BV10" s="338"/>
      <c r="BW10" s="338"/>
      <c r="BX10" s="338"/>
      <c r="BY10" s="338"/>
      <c r="BZ10" s="338"/>
      <c r="CA10" s="338"/>
      <c r="CB10" s="338"/>
      <c r="CC10" s="338"/>
      <c r="CD10" s="338"/>
      <c r="CE10" s="338"/>
      <c r="CF10" s="338"/>
      <c r="CG10" s="338"/>
      <c r="CH10" s="338"/>
      <c r="CI10" s="338"/>
      <c r="CJ10" s="338"/>
      <c r="CK10" s="338"/>
      <c r="CL10" s="338"/>
      <c r="CM10" s="338"/>
      <c r="CN10" s="338"/>
      <c r="CO10" s="338"/>
      <c r="CP10" s="338"/>
      <c r="CQ10" s="338"/>
      <c r="CR10" s="338"/>
      <c r="CS10" s="338"/>
      <c r="CT10" s="338"/>
      <c r="CU10" s="338"/>
      <c r="CV10" s="338"/>
      <c r="CW10" s="338"/>
      <c r="CX10" s="338"/>
      <c r="CY10" s="338"/>
      <c r="CZ10" s="338"/>
      <c r="DA10" s="338"/>
      <c r="DB10" s="338"/>
      <c r="DC10" s="338"/>
      <c r="DD10" s="338"/>
      <c r="DE10" s="338"/>
      <c r="DF10" s="338"/>
      <c r="DG10" s="338"/>
      <c r="DH10" s="338"/>
      <c r="DI10" s="338"/>
      <c r="DJ10" s="338"/>
      <c r="DK10" s="338"/>
      <c r="DL10" s="338"/>
      <c r="DM10" s="338"/>
      <c r="DN10" s="338"/>
      <c r="DO10" s="338"/>
      <c r="DP10" s="338"/>
      <c r="DQ10" s="338"/>
      <c r="DR10" s="338"/>
      <c r="DS10" s="338"/>
      <c r="DT10" s="338"/>
      <c r="DU10" s="338"/>
      <c r="DV10" s="338"/>
      <c r="DW10" s="338"/>
      <c r="DX10" s="338"/>
      <c r="DY10" s="338"/>
      <c r="DZ10" s="338"/>
      <c r="EA10" s="338"/>
      <c r="EB10" s="338"/>
      <c r="EC10" s="338"/>
      <c r="ED10" s="338"/>
      <c r="EE10" s="338"/>
      <c r="EF10" s="338"/>
      <c r="EG10" s="338"/>
      <c r="EH10" s="338"/>
      <c r="EI10" s="338"/>
      <c r="EJ10" s="338"/>
      <c r="EK10" s="338"/>
      <c r="EL10" s="338"/>
      <c r="EM10" s="338"/>
      <c r="EN10" s="338"/>
      <c r="EO10" s="338"/>
      <c r="EP10" s="338"/>
      <c r="EQ10" s="338"/>
      <c r="ER10" s="338"/>
      <c r="ES10" s="338"/>
      <c r="ET10" s="338"/>
      <c r="EU10" s="338"/>
      <c r="EV10" s="338"/>
      <c r="EW10" s="338"/>
      <c r="EX10" s="338"/>
      <c r="EY10" s="338"/>
      <c r="EZ10" s="338"/>
      <c r="FA10" s="338"/>
      <c r="FB10" s="338"/>
      <c r="FC10" s="338"/>
      <c r="FD10" s="338"/>
      <c r="FE10" s="338"/>
      <c r="FF10" s="338"/>
      <c r="FG10" s="338"/>
      <c r="FH10" s="338"/>
      <c r="FI10" s="338"/>
      <c r="FJ10" s="338"/>
      <c r="FK10" s="338"/>
      <c r="FL10" s="338"/>
      <c r="FM10" s="338"/>
      <c r="FN10" s="338"/>
      <c r="FO10" s="338"/>
      <c r="FP10" s="338"/>
      <c r="FQ10" s="338"/>
      <c r="FR10" s="338"/>
      <c r="FS10" s="338"/>
      <c r="FT10" s="338"/>
      <c r="FU10" s="338"/>
      <c r="FV10" s="338"/>
      <c r="FW10" s="338"/>
      <c r="FX10" s="338"/>
      <c r="FY10" s="338"/>
      <c r="FZ10" s="338"/>
      <c r="GA10" s="338"/>
      <c r="GB10" s="338"/>
      <c r="GC10" s="338"/>
      <c r="GD10" s="338"/>
      <c r="GE10" s="338"/>
      <c r="GF10" s="338"/>
      <c r="GG10" s="338"/>
      <c r="GH10" s="338"/>
      <c r="GI10" s="338"/>
      <c r="GJ10" s="338"/>
      <c r="GK10" s="338"/>
      <c r="GL10" s="338"/>
      <c r="GM10" s="338"/>
      <c r="GN10" s="338"/>
      <c r="GO10" s="338"/>
      <c r="GP10" s="338"/>
      <c r="GQ10" s="338"/>
      <c r="GR10" s="338"/>
      <c r="GS10" s="338"/>
      <c r="GT10" s="338"/>
      <c r="GU10" s="338"/>
      <c r="GV10" s="338"/>
      <c r="GW10" s="338"/>
      <c r="GX10" s="338"/>
      <c r="GY10" s="338"/>
      <c r="GZ10" s="338"/>
      <c r="HA10" s="338"/>
      <c r="HB10" s="338"/>
      <c r="HC10" s="338"/>
      <c r="HD10" s="338"/>
      <c r="HE10" s="338"/>
      <c r="HF10" s="338"/>
      <c r="HG10" s="338"/>
      <c r="HH10" s="338"/>
      <c r="HI10" s="338"/>
      <c r="HJ10" s="338"/>
      <c r="HK10" s="338"/>
      <c r="HL10" s="338"/>
      <c r="HM10" s="338"/>
      <c r="HN10" s="338"/>
      <c r="HO10" s="338"/>
      <c r="HP10" s="338"/>
      <c r="HQ10" s="338"/>
      <c r="HR10" s="338"/>
      <c r="HS10" s="338"/>
      <c r="HT10" s="338"/>
      <c r="HU10" s="338"/>
      <c r="HV10" s="338"/>
      <c r="HW10" s="338"/>
      <c r="HX10" s="338"/>
      <c r="HY10" s="338"/>
      <c r="HZ10" s="338"/>
      <c r="IA10" s="338"/>
      <c r="IB10" s="338"/>
      <c r="IC10" s="338"/>
      <c r="ID10" s="338"/>
      <c r="IE10" s="369"/>
      <c r="IF10" s="369"/>
      <c r="IG10" s="369"/>
      <c r="IH10" s="369"/>
      <c r="II10" s="369"/>
      <c r="IJ10" s="369"/>
      <c r="IK10" s="369"/>
      <c r="IL10" s="369"/>
      <c r="IM10" s="369"/>
      <c r="IN10" s="369"/>
      <c r="IO10" s="369"/>
      <c r="IP10" s="369"/>
      <c r="IQ10" s="369"/>
      <c r="IR10" s="369"/>
      <c r="IS10" s="369"/>
      <c r="IT10" s="369"/>
      <c r="IU10" s="369"/>
      <c r="IV10" s="369"/>
    </row>
    <row r="11" spans="1:256" ht="13" x14ac:dyDescent="0.35">
      <c r="A11" s="379" t="s">
        <v>146</v>
      </c>
      <c r="F11" s="380"/>
      <c r="L11" s="381" t="s">
        <v>147</v>
      </c>
      <c r="M11" s="382"/>
      <c r="N11" s="382"/>
      <c r="O11" s="382"/>
      <c r="P11" s="382"/>
      <c r="Q11" s="383"/>
      <c r="R11" s="384"/>
      <c r="S11" s="383"/>
      <c r="T11" s="383"/>
      <c r="W11" s="385">
        <f>(E10-WEEKDAY(E10,1)+V11)+7*V3</f>
        <v>42532</v>
      </c>
      <c r="X11" s="386">
        <f t="shared" ref="X11:CI11" si="0">W11+1</f>
        <v>42533</v>
      </c>
      <c r="Y11" s="386">
        <f t="shared" si="0"/>
        <v>42534</v>
      </c>
      <c r="Z11" s="386">
        <f t="shared" si="0"/>
        <v>42535</v>
      </c>
      <c r="AA11" s="386">
        <f t="shared" si="0"/>
        <v>42536</v>
      </c>
      <c r="AB11" s="386">
        <f t="shared" si="0"/>
        <v>42537</v>
      </c>
      <c r="AC11" s="386">
        <f t="shared" si="0"/>
        <v>42538</v>
      </c>
      <c r="AD11" s="386">
        <f t="shared" si="0"/>
        <v>42539</v>
      </c>
      <c r="AE11" s="386">
        <f t="shared" si="0"/>
        <v>42540</v>
      </c>
      <c r="AF11" s="386">
        <f t="shared" si="0"/>
        <v>42541</v>
      </c>
      <c r="AG11" s="386">
        <f t="shared" si="0"/>
        <v>42542</v>
      </c>
      <c r="AH11" s="386">
        <f t="shared" si="0"/>
        <v>42543</v>
      </c>
      <c r="AI11" s="386">
        <f t="shared" si="0"/>
        <v>42544</v>
      </c>
      <c r="AJ11" s="386">
        <f t="shared" si="0"/>
        <v>42545</v>
      </c>
      <c r="AK11" s="386">
        <f t="shared" si="0"/>
        <v>42546</v>
      </c>
      <c r="AL11" s="386">
        <f t="shared" si="0"/>
        <v>42547</v>
      </c>
      <c r="AM11" s="386">
        <f t="shared" si="0"/>
        <v>42548</v>
      </c>
      <c r="AN11" s="386">
        <f t="shared" si="0"/>
        <v>42549</v>
      </c>
      <c r="AO11" s="386">
        <f t="shared" si="0"/>
        <v>42550</v>
      </c>
      <c r="AP11" s="386">
        <f t="shared" si="0"/>
        <v>42551</v>
      </c>
      <c r="AQ11" s="386">
        <f t="shared" si="0"/>
        <v>42552</v>
      </c>
      <c r="AR11" s="386">
        <f t="shared" si="0"/>
        <v>42553</v>
      </c>
      <c r="AS11" s="386">
        <f t="shared" si="0"/>
        <v>42554</v>
      </c>
      <c r="AT11" s="386">
        <f t="shared" si="0"/>
        <v>42555</v>
      </c>
      <c r="AU11" s="386">
        <f t="shared" si="0"/>
        <v>42556</v>
      </c>
      <c r="AV11" s="386">
        <f t="shared" si="0"/>
        <v>42557</v>
      </c>
      <c r="AW11" s="386">
        <f t="shared" si="0"/>
        <v>42558</v>
      </c>
      <c r="AX11" s="386">
        <f t="shared" si="0"/>
        <v>42559</v>
      </c>
      <c r="AY11" s="386">
        <f t="shared" si="0"/>
        <v>42560</v>
      </c>
      <c r="AZ11" s="386">
        <f t="shared" si="0"/>
        <v>42561</v>
      </c>
      <c r="BA11" s="386">
        <f t="shared" si="0"/>
        <v>42562</v>
      </c>
      <c r="BB11" s="386">
        <f t="shared" si="0"/>
        <v>42563</v>
      </c>
      <c r="BC11" s="386">
        <f t="shared" si="0"/>
        <v>42564</v>
      </c>
      <c r="BD11" s="386">
        <f t="shared" si="0"/>
        <v>42565</v>
      </c>
      <c r="BE11" s="386">
        <f t="shared" si="0"/>
        <v>42566</v>
      </c>
      <c r="BF11" s="386">
        <f t="shared" si="0"/>
        <v>42567</v>
      </c>
      <c r="BG11" s="386">
        <f t="shared" si="0"/>
        <v>42568</v>
      </c>
      <c r="BH11" s="386">
        <f t="shared" si="0"/>
        <v>42569</v>
      </c>
      <c r="BI11" s="386">
        <f t="shared" si="0"/>
        <v>42570</v>
      </c>
      <c r="BJ11" s="386">
        <f t="shared" si="0"/>
        <v>42571</v>
      </c>
      <c r="BK11" s="386">
        <f t="shared" si="0"/>
        <v>42572</v>
      </c>
      <c r="BL11" s="386">
        <f t="shared" si="0"/>
        <v>42573</v>
      </c>
      <c r="BM11" s="386">
        <f t="shared" si="0"/>
        <v>42574</v>
      </c>
      <c r="BN11" s="386">
        <f t="shared" si="0"/>
        <v>42575</v>
      </c>
      <c r="BO11" s="386">
        <f t="shared" si="0"/>
        <v>42576</v>
      </c>
      <c r="BP11" s="386">
        <f t="shared" si="0"/>
        <v>42577</v>
      </c>
      <c r="BQ11" s="386">
        <f t="shared" si="0"/>
        <v>42578</v>
      </c>
      <c r="BR11" s="386">
        <f t="shared" si="0"/>
        <v>42579</v>
      </c>
      <c r="BS11" s="386">
        <f t="shared" si="0"/>
        <v>42580</v>
      </c>
      <c r="BT11" s="386">
        <f t="shared" si="0"/>
        <v>42581</v>
      </c>
      <c r="BU11" s="386">
        <f t="shared" si="0"/>
        <v>42582</v>
      </c>
      <c r="BV11" s="386">
        <f t="shared" si="0"/>
        <v>42583</v>
      </c>
      <c r="BW11" s="386">
        <f t="shared" si="0"/>
        <v>42584</v>
      </c>
      <c r="BX11" s="386">
        <f t="shared" si="0"/>
        <v>42585</v>
      </c>
      <c r="BY11" s="386">
        <f t="shared" si="0"/>
        <v>42586</v>
      </c>
      <c r="BZ11" s="386">
        <f t="shared" si="0"/>
        <v>42587</v>
      </c>
      <c r="CA11" s="386">
        <f t="shared" si="0"/>
        <v>42588</v>
      </c>
      <c r="CB11" s="386">
        <f t="shared" si="0"/>
        <v>42589</v>
      </c>
      <c r="CC11" s="386">
        <f t="shared" si="0"/>
        <v>42590</v>
      </c>
      <c r="CD11" s="386">
        <f t="shared" si="0"/>
        <v>42591</v>
      </c>
      <c r="CE11" s="386">
        <f t="shared" si="0"/>
        <v>42592</v>
      </c>
      <c r="CF11" s="386">
        <f t="shared" si="0"/>
        <v>42593</v>
      </c>
      <c r="CG11" s="386">
        <f t="shared" si="0"/>
        <v>42594</v>
      </c>
      <c r="CH11" s="386">
        <f t="shared" si="0"/>
        <v>42595</v>
      </c>
      <c r="CI11" s="386">
        <f t="shared" si="0"/>
        <v>42596</v>
      </c>
      <c r="CJ11" s="386">
        <f t="shared" ref="CJ11:EU11" si="1">CI11+1</f>
        <v>42597</v>
      </c>
      <c r="CK11" s="386">
        <f t="shared" si="1"/>
        <v>42598</v>
      </c>
      <c r="CL11" s="386">
        <f t="shared" si="1"/>
        <v>42599</v>
      </c>
      <c r="CM11" s="386">
        <f t="shared" si="1"/>
        <v>42600</v>
      </c>
      <c r="CN11" s="386">
        <f t="shared" si="1"/>
        <v>42601</v>
      </c>
      <c r="CO11" s="386">
        <f t="shared" si="1"/>
        <v>42602</v>
      </c>
      <c r="CP11" s="386">
        <f t="shared" si="1"/>
        <v>42603</v>
      </c>
      <c r="CQ11" s="386">
        <f t="shared" si="1"/>
        <v>42604</v>
      </c>
      <c r="CR11" s="386">
        <f t="shared" si="1"/>
        <v>42605</v>
      </c>
      <c r="CS11" s="386">
        <f t="shared" si="1"/>
        <v>42606</v>
      </c>
      <c r="CT11" s="386">
        <f t="shared" si="1"/>
        <v>42607</v>
      </c>
      <c r="CU11" s="386">
        <f t="shared" si="1"/>
        <v>42608</v>
      </c>
      <c r="CV11" s="386">
        <f t="shared" si="1"/>
        <v>42609</v>
      </c>
      <c r="CW11" s="386">
        <f t="shared" si="1"/>
        <v>42610</v>
      </c>
      <c r="CX11" s="386">
        <f t="shared" si="1"/>
        <v>42611</v>
      </c>
      <c r="CY11" s="386">
        <f t="shared" si="1"/>
        <v>42612</v>
      </c>
      <c r="CZ11" s="386">
        <f t="shared" si="1"/>
        <v>42613</v>
      </c>
      <c r="DA11" s="386">
        <f t="shared" si="1"/>
        <v>42614</v>
      </c>
      <c r="DB11" s="386">
        <f t="shared" si="1"/>
        <v>42615</v>
      </c>
      <c r="DC11" s="386">
        <f t="shared" si="1"/>
        <v>42616</v>
      </c>
      <c r="DD11" s="386">
        <f t="shared" si="1"/>
        <v>42617</v>
      </c>
      <c r="DE11" s="386">
        <f t="shared" si="1"/>
        <v>42618</v>
      </c>
      <c r="DF11" s="386">
        <f t="shared" si="1"/>
        <v>42619</v>
      </c>
      <c r="DG11" s="386">
        <f t="shared" si="1"/>
        <v>42620</v>
      </c>
      <c r="DH11" s="386">
        <f t="shared" si="1"/>
        <v>42621</v>
      </c>
      <c r="DI11" s="386">
        <f t="shared" si="1"/>
        <v>42622</v>
      </c>
      <c r="DJ11" s="386">
        <f t="shared" si="1"/>
        <v>42623</v>
      </c>
      <c r="DK11" s="386">
        <f t="shared" si="1"/>
        <v>42624</v>
      </c>
      <c r="DL11" s="386">
        <f t="shared" si="1"/>
        <v>42625</v>
      </c>
      <c r="DM11" s="386">
        <f t="shared" si="1"/>
        <v>42626</v>
      </c>
      <c r="DN11" s="386">
        <f t="shared" si="1"/>
        <v>42627</v>
      </c>
      <c r="DO11" s="386">
        <f t="shared" si="1"/>
        <v>42628</v>
      </c>
      <c r="DP11" s="386">
        <f t="shared" si="1"/>
        <v>42629</v>
      </c>
      <c r="DQ11" s="386">
        <f t="shared" si="1"/>
        <v>42630</v>
      </c>
      <c r="DR11" s="386">
        <f t="shared" si="1"/>
        <v>42631</v>
      </c>
      <c r="DS11" s="386">
        <f t="shared" si="1"/>
        <v>42632</v>
      </c>
      <c r="DT11" s="386">
        <f t="shared" si="1"/>
        <v>42633</v>
      </c>
      <c r="DU11" s="386">
        <f t="shared" si="1"/>
        <v>42634</v>
      </c>
      <c r="DV11" s="386">
        <f t="shared" si="1"/>
        <v>42635</v>
      </c>
      <c r="DW11" s="386">
        <f t="shared" si="1"/>
        <v>42636</v>
      </c>
      <c r="DX11" s="386">
        <f t="shared" si="1"/>
        <v>42637</v>
      </c>
      <c r="DY11" s="386">
        <f t="shared" si="1"/>
        <v>42638</v>
      </c>
      <c r="DZ11" s="386">
        <f t="shared" si="1"/>
        <v>42639</v>
      </c>
      <c r="EA11" s="386">
        <f t="shared" si="1"/>
        <v>42640</v>
      </c>
      <c r="EB11" s="386">
        <f t="shared" si="1"/>
        <v>42641</v>
      </c>
      <c r="EC11" s="386">
        <f t="shared" si="1"/>
        <v>42642</v>
      </c>
      <c r="ED11" s="386">
        <f t="shared" si="1"/>
        <v>42643</v>
      </c>
      <c r="EE11" s="386">
        <f t="shared" si="1"/>
        <v>42644</v>
      </c>
      <c r="EF11" s="386">
        <f t="shared" si="1"/>
        <v>42645</v>
      </c>
      <c r="EG11" s="386">
        <f t="shared" si="1"/>
        <v>42646</v>
      </c>
      <c r="EH11" s="386">
        <f t="shared" si="1"/>
        <v>42647</v>
      </c>
      <c r="EI11" s="386">
        <f t="shared" si="1"/>
        <v>42648</v>
      </c>
      <c r="EJ11" s="386">
        <f t="shared" si="1"/>
        <v>42649</v>
      </c>
      <c r="EK11" s="386">
        <f t="shared" si="1"/>
        <v>42650</v>
      </c>
      <c r="EL11" s="386">
        <f t="shared" si="1"/>
        <v>42651</v>
      </c>
      <c r="EM11" s="386">
        <f t="shared" si="1"/>
        <v>42652</v>
      </c>
      <c r="EN11" s="386">
        <f t="shared" si="1"/>
        <v>42653</v>
      </c>
      <c r="EO11" s="386">
        <f t="shared" si="1"/>
        <v>42654</v>
      </c>
      <c r="EP11" s="386">
        <f t="shared" si="1"/>
        <v>42655</v>
      </c>
      <c r="EQ11" s="386">
        <f t="shared" si="1"/>
        <v>42656</v>
      </c>
      <c r="ER11" s="386">
        <f t="shared" si="1"/>
        <v>42657</v>
      </c>
      <c r="ES11" s="386">
        <f t="shared" si="1"/>
        <v>42658</v>
      </c>
      <c r="ET11" s="386">
        <f t="shared" si="1"/>
        <v>42659</v>
      </c>
      <c r="EU11" s="386">
        <f t="shared" si="1"/>
        <v>42660</v>
      </c>
      <c r="EV11" s="386">
        <f t="shared" ref="EV11:HG11" si="2">EU11+1</f>
        <v>42661</v>
      </c>
      <c r="EW11" s="386">
        <f t="shared" si="2"/>
        <v>42662</v>
      </c>
      <c r="EX11" s="386">
        <f t="shared" si="2"/>
        <v>42663</v>
      </c>
      <c r="EY11" s="386">
        <f t="shared" si="2"/>
        <v>42664</v>
      </c>
      <c r="EZ11" s="386">
        <f t="shared" si="2"/>
        <v>42665</v>
      </c>
      <c r="FA11" s="386">
        <f t="shared" si="2"/>
        <v>42666</v>
      </c>
      <c r="FB11" s="386">
        <f t="shared" si="2"/>
        <v>42667</v>
      </c>
      <c r="FC11" s="386">
        <f t="shared" si="2"/>
        <v>42668</v>
      </c>
      <c r="FD11" s="386">
        <f t="shared" si="2"/>
        <v>42669</v>
      </c>
      <c r="FE11" s="386">
        <f t="shared" si="2"/>
        <v>42670</v>
      </c>
      <c r="FF11" s="386">
        <f t="shared" si="2"/>
        <v>42671</v>
      </c>
      <c r="FG11" s="386">
        <f t="shared" si="2"/>
        <v>42672</v>
      </c>
      <c r="FH11" s="386">
        <f t="shared" si="2"/>
        <v>42673</v>
      </c>
      <c r="FI11" s="386">
        <f t="shared" si="2"/>
        <v>42674</v>
      </c>
      <c r="FJ11" s="386">
        <f t="shared" si="2"/>
        <v>42675</v>
      </c>
      <c r="FK11" s="386">
        <f t="shared" si="2"/>
        <v>42676</v>
      </c>
      <c r="FL11" s="386">
        <f t="shared" si="2"/>
        <v>42677</v>
      </c>
      <c r="FM11" s="386">
        <f t="shared" si="2"/>
        <v>42678</v>
      </c>
      <c r="FN11" s="386">
        <f t="shared" si="2"/>
        <v>42679</v>
      </c>
      <c r="FO11" s="386">
        <f t="shared" si="2"/>
        <v>42680</v>
      </c>
      <c r="FP11" s="386">
        <f t="shared" si="2"/>
        <v>42681</v>
      </c>
      <c r="FQ11" s="386">
        <f t="shared" si="2"/>
        <v>42682</v>
      </c>
      <c r="FR11" s="386">
        <f t="shared" si="2"/>
        <v>42683</v>
      </c>
      <c r="FS11" s="386">
        <f t="shared" si="2"/>
        <v>42684</v>
      </c>
      <c r="FT11" s="386">
        <f t="shared" si="2"/>
        <v>42685</v>
      </c>
      <c r="FU11" s="386">
        <f t="shared" si="2"/>
        <v>42686</v>
      </c>
      <c r="FV11" s="386">
        <f t="shared" si="2"/>
        <v>42687</v>
      </c>
      <c r="FW11" s="386">
        <f t="shared" si="2"/>
        <v>42688</v>
      </c>
      <c r="FX11" s="386">
        <f t="shared" si="2"/>
        <v>42689</v>
      </c>
      <c r="FY11" s="386">
        <f t="shared" si="2"/>
        <v>42690</v>
      </c>
      <c r="FZ11" s="386">
        <f t="shared" si="2"/>
        <v>42691</v>
      </c>
      <c r="GA11" s="386">
        <f t="shared" si="2"/>
        <v>42692</v>
      </c>
      <c r="GB11" s="386">
        <f t="shared" si="2"/>
        <v>42693</v>
      </c>
      <c r="GC11" s="386">
        <f t="shared" si="2"/>
        <v>42694</v>
      </c>
      <c r="GD11" s="386">
        <f t="shared" si="2"/>
        <v>42695</v>
      </c>
      <c r="GE11" s="386">
        <f t="shared" si="2"/>
        <v>42696</v>
      </c>
      <c r="GF11" s="386">
        <f t="shared" si="2"/>
        <v>42697</v>
      </c>
      <c r="GG11" s="386">
        <f t="shared" si="2"/>
        <v>42698</v>
      </c>
      <c r="GH11" s="386">
        <f t="shared" si="2"/>
        <v>42699</v>
      </c>
      <c r="GI11" s="386">
        <f t="shared" si="2"/>
        <v>42700</v>
      </c>
      <c r="GJ11" s="386">
        <f t="shared" si="2"/>
        <v>42701</v>
      </c>
      <c r="GK11" s="386">
        <f t="shared" si="2"/>
        <v>42702</v>
      </c>
      <c r="GL11" s="386">
        <f t="shared" si="2"/>
        <v>42703</v>
      </c>
      <c r="GM11" s="386">
        <f t="shared" si="2"/>
        <v>42704</v>
      </c>
      <c r="GN11" s="386">
        <f t="shared" si="2"/>
        <v>42705</v>
      </c>
      <c r="GO11" s="386">
        <f t="shared" si="2"/>
        <v>42706</v>
      </c>
      <c r="GP11" s="386">
        <f t="shared" si="2"/>
        <v>42707</v>
      </c>
      <c r="GQ11" s="386">
        <f t="shared" si="2"/>
        <v>42708</v>
      </c>
      <c r="GR11" s="386">
        <f t="shared" si="2"/>
        <v>42709</v>
      </c>
      <c r="GS11" s="386">
        <f t="shared" si="2"/>
        <v>42710</v>
      </c>
      <c r="GT11" s="386">
        <f t="shared" si="2"/>
        <v>42711</v>
      </c>
      <c r="GU11" s="386">
        <f t="shared" si="2"/>
        <v>42712</v>
      </c>
      <c r="GV11" s="386">
        <f t="shared" si="2"/>
        <v>42713</v>
      </c>
      <c r="GW11" s="386">
        <f t="shared" si="2"/>
        <v>42714</v>
      </c>
      <c r="GX11" s="386">
        <f t="shared" si="2"/>
        <v>42715</v>
      </c>
      <c r="GY11" s="386">
        <f t="shared" si="2"/>
        <v>42716</v>
      </c>
      <c r="GZ11" s="386">
        <f t="shared" si="2"/>
        <v>42717</v>
      </c>
      <c r="HA11" s="386">
        <f t="shared" si="2"/>
        <v>42718</v>
      </c>
      <c r="HB11" s="386">
        <f t="shared" si="2"/>
        <v>42719</v>
      </c>
      <c r="HC11" s="386">
        <f t="shared" si="2"/>
        <v>42720</v>
      </c>
      <c r="HD11" s="386">
        <f t="shared" si="2"/>
        <v>42721</v>
      </c>
      <c r="HE11" s="386">
        <f t="shared" si="2"/>
        <v>42722</v>
      </c>
      <c r="HF11" s="386">
        <f t="shared" si="2"/>
        <v>42723</v>
      </c>
      <c r="HG11" s="386">
        <f t="shared" si="2"/>
        <v>42724</v>
      </c>
      <c r="HH11" s="386">
        <f t="shared" ref="HH11:IV11" si="3">HG11+1</f>
        <v>42725</v>
      </c>
      <c r="HI11" s="386">
        <f t="shared" si="3"/>
        <v>42726</v>
      </c>
      <c r="HJ11" s="386">
        <f t="shared" si="3"/>
        <v>42727</v>
      </c>
      <c r="HK11" s="386">
        <f t="shared" si="3"/>
        <v>42728</v>
      </c>
      <c r="HL11" s="386">
        <f t="shared" si="3"/>
        <v>42729</v>
      </c>
      <c r="HM11" s="386">
        <f t="shared" si="3"/>
        <v>42730</v>
      </c>
      <c r="HN11" s="386">
        <f t="shared" si="3"/>
        <v>42731</v>
      </c>
      <c r="HO11" s="386">
        <f t="shared" si="3"/>
        <v>42732</v>
      </c>
      <c r="HP11" s="386">
        <f t="shared" si="3"/>
        <v>42733</v>
      </c>
      <c r="HQ11" s="386">
        <f t="shared" si="3"/>
        <v>42734</v>
      </c>
      <c r="HR11" s="386">
        <f t="shared" si="3"/>
        <v>42735</v>
      </c>
      <c r="HS11" s="386">
        <f t="shared" si="3"/>
        <v>42736</v>
      </c>
      <c r="HT11" s="386">
        <f t="shared" si="3"/>
        <v>42737</v>
      </c>
      <c r="HU11" s="386">
        <f t="shared" si="3"/>
        <v>42738</v>
      </c>
      <c r="HV11" s="386">
        <f t="shared" si="3"/>
        <v>42739</v>
      </c>
      <c r="HW11" s="386">
        <f t="shared" si="3"/>
        <v>42740</v>
      </c>
      <c r="HX11" s="386">
        <f t="shared" si="3"/>
        <v>42741</v>
      </c>
      <c r="HY11" s="386">
        <f t="shared" si="3"/>
        <v>42742</v>
      </c>
      <c r="HZ11" s="386">
        <f t="shared" si="3"/>
        <v>42743</v>
      </c>
      <c r="IA11" s="386">
        <f t="shared" si="3"/>
        <v>42744</v>
      </c>
      <c r="IB11" s="386">
        <f t="shared" si="3"/>
        <v>42745</v>
      </c>
      <c r="IC11" s="386">
        <f t="shared" si="3"/>
        <v>42746</v>
      </c>
      <c r="ID11" s="386">
        <f t="shared" si="3"/>
        <v>42747</v>
      </c>
      <c r="IE11" s="386">
        <f t="shared" si="3"/>
        <v>42748</v>
      </c>
      <c r="IF11" s="386">
        <f t="shared" si="3"/>
        <v>42749</v>
      </c>
      <c r="IG11" s="386">
        <f t="shared" si="3"/>
        <v>42750</v>
      </c>
      <c r="IH11" s="386">
        <f t="shared" si="3"/>
        <v>42751</v>
      </c>
      <c r="II11" s="386">
        <f t="shared" si="3"/>
        <v>42752</v>
      </c>
      <c r="IJ11" s="386">
        <f t="shared" si="3"/>
        <v>42753</v>
      </c>
      <c r="IK11" s="386">
        <f t="shared" si="3"/>
        <v>42754</v>
      </c>
      <c r="IL11" s="386">
        <f t="shared" si="3"/>
        <v>42755</v>
      </c>
      <c r="IM11" s="386">
        <f t="shared" si="3"/>
        <v>42756</v>
      </c>
      <c r="IN11" s="386">
        <f t="shared" si="3"/>
        <v>42757</v>
      </c>
      <c r="IO11" s="386">
        <f t="shared" si="3"/>
        <v>42758</v>
      </c>
      <c r="IP11" s="386">
        <f t="shared" si="3"/>
        <v>42759</v>
      </c>
      <c r="IQ11" s="386">
        <f t="shared" si="3"/>
        <v>42760</v>
      </c>
      <c r="IR11" s="386">
        <f t="shared" si="3"/>
        <v>42761</v>
      </c>
      <c r="IS11" s="386">
        <f t="shared" si="3"/>
        <v>42762</v>
      </c>
      <c r="IT11" s="386">
        <f t="shared" si="3"/>
        <v>42763</v>
      </c>
      <c r="IU11" s="386">
        <f t="shared" si="3"/>
        <v>42764</v>
      </c>
      <c r="IV11" s="386">
        <f t="shared" si="3"/>
        <v>42765</v>
      </c>
    </row>
    <row r="12" spans="1:256" s="392" customFormat="1" ht="23.25" customHeight="1" x14ac:dyDescent="0.35">
      <c r="A12" s="387" t="s">
        <v>34</v>
      </c>
      <c r="B12" s="388" t="s">
        <v>148</v>
      </c>
      <c r="C12" s="388" t="s">
        <v>63</v>
      </c>
      <c r="D12" s="388" t="s">
        <v>149</v>
      </c>
      <c r="E12" s="388" t="s">
        <v>150</v>
      </c>
      <c r="F12" s="388" t="s">
        <v>74</v>
      </c>
      <c r="G12" s="388" t="s">
        <v>59</v>
      </c>
      <c r="H12" s="388" t="s">
        <v>60</v>
      </c>
      <c r="I12" s="388" t="s">
        <v>121</v>
      </c>
      <c r="J12" s="389" t="s">
        <v>151</v>
      </c>
      <c r="K12" s="389" t="s">
        <v>152</v>
      </c>
      <c r="L12" s="389" t="s">
        <v>153</v>
      </c>
      <c r="M12" s="389" t="s">
        <v>154</v>
      </c>
      <c r="N12" s="389" t="s">
        <v>155</v>
      </c>
      <c r="O12" s="389" t="s">
        <v>156</v>
      </c>
      <c r="P12" s="388" t="s">
        <v>157</v>
      </c>
      <c r="Q12" s="388" t="s">
        <v>84</v>
      </c>
      <c r="R12" s="390" t="s">
        <v>122</v>
      </c>
      <c r="S12" s="391" t="s">
        <v>154</v>
      </c>
      <c r="T12" s="391" t="s">
        <v>158</v>
      </c>
      <c r="U12" s="338"/>
      <c r="V12" s="338"/>
      <c r="W12" s="751">
        <f>W11</f>
        <v>42532</v>
      </c>
      <c r="X12" s="752"/>
      <c r="Y12" s="752"/>
      <c r="Z12" s="752"/>
      <c r="AA12" s="752"/>
      <c r="AB12" s="752"/>
      <c r="AC12" s="753"/>
      <c r="AD12" s="751">
        <f>AD11</f>
        <v>42539</v>
      </c>
      <c r="AE12" s="752"/>
      <c r="AF12" s="752"/>
      <c r="AG12" s="752"/>
      <c r="AH12" s="752"/>
      <c r="AI12" s="752"/>
      <c r="AJ12" s="753"/>
      <c r="AK12" s="751">
        <f>AK11</f>
        <v>42546</v>
      </c>
      <c r="AL12" s="752"/>
      <c r="AM12" s="752"/>
      <c r="AN12" s="752"/>
      <c r="AO12" s="752"/>
      <c r="AP12" s="752"/>
      <c r="AQ12" s="753"/>
      <c r="AR12" s="751">
        <f>AR11</f>
        <v>42553</v>
      </c>
      <c r="AS12" s="752"/>
      <c r="AT12" s="752"/>
      <c r="AU12" s="752"/>
      <c r="AV12" s="752"/>
      <c r="AW12" s="752"/>
      <c r="AX12" s="753"/>
      <c r="AY12" s="751">
        <f>AY11</f>
        <v>42560</v>
      </c>
      <c r="AZ12" s="752"/>
      <c r="BA12" s="752"/>
      <c r="BB12" s="752"/>
      <c r="BC12" s="752"/>
      <c r="BD12" s="752"/>
      <c r="BE12" s="753"/>
      <c r="BF12" s="751">
        <f>BF11</f>
        <v>42567</v>
      </c>
      <c r="BG12" s="752"/>
      <c r="BH12" s="752"/>
      <c r="BI12" s="752"/>
      <c r="BJ12" s="752"/>
      <c r="BK12" s="752"/>
      <c r="BL12" s="753"/>
      <c r="BM12" s="751">
        <f>BM11</f>
        <v>42574</v>
      </c>
      <c r="BN12" s="752"/>
      <c r="BO12" s="752"/>
      <c r="BP12" s="752"/>
      <c r="BQ12" s="752"/>
      <c r="BR12" s="752"/>
      <c r="BS12" s="753"/>
      <c r="BT12" s="751">
        <f>BT11</f>
        <v>42581</v>
      </c>
      <c r="BU12" s="752"/>
      <c r="BV12" s="752"/>
      <c r="BW12" s="752"/>
      <c r="BX12" s="752"/>
      <c r="BY12" s="752"/>
      <c r="BZ12" s="753"/>
      <c r="CA12" s="751">
        <f>CA11</f>
        <v>42588</v>
      </c>
      <c r="CB12" s="752"/>
      <c r="CC12" s="752"/>
      <c r="CD12" s="752"/>
      <c r="CE12" s="752"/>
      <c r="CF12" s="752"/>
      <c r="CG12" s="753"/>
      <c r="CH12" s="751">
        <f>CH11</f>
        <v>42595</v>
      </c>
      <c r="CI12" s="752"/>
      <c r="CJ12" s="752"/>
      <c r="CK12" s="752"/>
      <c r="CL12" s="752"/>
      <c r="CM12" s="752"/>
      <c r="CN12" s="753"/>
      <c r="CO12" s="751">
        <f>CO11</f>
        <v>42602</v>
      </c>
      <c r="CP12" s="752"/>
      <c r="CQ12" s="752"/>
      <c r="CR12" s="752"/>
      <c r="CS12" s="752"/>
      <c r="CT12" s="752"/>
      <c r="CU12" s="753"/>
      <c r="CV12" s="751">
        <f>CV11</f>
        <v>42609</v>
      </c>
      <c r="CW12" s="752"/>
      <c r="CX12" s="752"/>
      <c r="CY12" s="752"/>
      <c r="CZ12" s="752"/>
      <c r="DA12" s="752"/>
      <c r="DB12" s="753"/>
      <c r="DC12" s="751">
        <f>DC11</f>
        <v>42616</v>
      </c>
      <c r="DD12" s="752"/>
      <c r="DE12" s="752"/>
      <c r="DF12" s="752"/>
      <c r="DG12" s="752"/>
      <c r="DH12" s="752"/>
      <c r="DI12" s="754"/>
      <c r="DJ12" s="749">
        <f>DJ11</f>
        <v>42623</v>
      </c>
      <c r="DK12" s="749"/>
      <c r="DL12" s="749"/>
      <c r="DM12" s="749"/>
      <c r="DN12" s="749"/>
      <c r="DO12" s="749"/>
      <c r="DP12" s="750"/>
      <c r="DQ12" s="748">
        <f>DQ11</f>
        <v>42630</v>
      </c>
      <c r="DR12" s="749"/>
      <c r="DS12" s="749"/>
      <c r="DT12" s="749"/>
      <c r="DU12" s="749"/>
      <c r="DV12" s="749"/>
      <c r="DW12" s="750"/>
      <c r="DX12" s="748">
        <f>DX11</f>
        <v>42637</v>
      </c>
      <c r="DY12" s="749"/>
      <c r="DZ12" s="749"/>
      <c r="EA12" s="749"/>
      <c r="EB12" s="749"/>
      <c r="EC12" s="749"/>
      <c r="ED12" s="750"/>
      <c r="EE12" s="748">
        <f>EE11</f>
        <v>42644</v>
      </c>
      <c r="EF12" s="749"/>
      <c r="EG12" s="749"/>
      <c r="EH12" s="749"/>
      <c r="EI12" s="749"/>
      <c r="EJ12" s="749"/>
      <c r="EK12" s="750"/>
      <c r="EL12" s="748">
        <f>EL11</f>
        <v>42651</v>
      </c>
      <c r="EM12" s="749"/>
      <c r="EN12" s="749"/>
      <c r="EO12" s="749"/>
      <c r="EP12" s="749"/>
      <c r="EQ12" s="749"/>
      <c r="ER12" s="750"/>
      <c r="ES12" s="748">
        <f>ES11</f>
        <v>42658</v>
      </c>
      <c r="ET12" s="749"/>
      <c r="EU12" s="749"/>
      <c r="EV12" s="749"/>
      <c r="EW12" s="749"/>
      <c r="EX12" s="749"/>
      <c r="EY12" s="750"/>
      <c r="EZ12" s="748"/>
      <c r="FA12" s="749"/>
      <c r="FB12" s="749"/>
      <c r="FC12" s="749"/>
      <c r="FD12" s="749"/>
      <c r="FE12" s="749"/>
      <c r="FF12" s="750"/>
      <c r="FG12" s="748"/>
      <c r="FH12" s="749"/>
      <c r="FI12" s="749"/>
      <c r="FJ12" s="749"/>
      <c r="FK12" s="749"/>
      <c r="FL12" s="749"/>
      <c r="FM12" s="750"/>
      <c r="FN12" s="748"/>
      <c r="FO12" s="749"/>
      <c r="FP12" s="749"/>
      <c r="FQ12" s="749"/>
      <c r="FR12" s="749"/>
      <c r="FS12" s="749"/>
      <c r="FT12" s="750"/>
      <c r="FU12" s="748"/>
      <c r="FV12" s="749"/>
      <c r="FW12" s="749"/>
      <c r="FX12" s="749"/>
      <c r="FY12" s="749"/>
      <c r="FZ12" s="749"/>
      <c r="GA12" s="750"/>
      <c r="GB12" s="748"/>
      <c r="GC12" s="749"/>
      <c r="GD12" s="749"/>
      <c r="GE12" s="749"/>
      <c r="GF12" s="749"/>
      <c r="GG12" s="749"/>
      <c r="GH12" s="750"/>
      <c r="GI12" s="748"/>
      <c r="GJ12" s="749"/>
      <c r="GK12" s="749"/>
      <c r="GL12" s="749"/>
      <c r="GM12" s="749"/>
      <c r="GN12" s="749"/>
      <c r="GO12" s="750"/>
      <c r="GP12" s="748"/>
      <c r="GQ12" s="749"/>
      <c r="GR12" s="749"/>
      <c r="GS12" s="749"/>
      <c r="GT12" s="749"/>
      <c r="GU12" s="749"/>
      <c r="GV12" s="750"/>
      <c r="GW12" s="748"/>
      <c r="GX12" s="749"/>
      <c r="GY12" s="749"/>
      <c r="GZ12" s="749"/>
      <c r="HA12" s="749"/>
      <c r="HB12" s="749"/>
      <c r="HC12" s="750"/>
      <c r="HD12" s="748"/>
      <c r="HE12" s="749"/>
      <c r="HF12" s="749"/>
      <c r="HG12" s="749"/>
      <c r="HH12" s="749"/>
      <c r="HI12" s="749"/>
      <c r="HJ12" s="750"/>
      <c r="HK12" s="748"/>
      <c r="HL12" s="749"/>
      <c r="HM12" s="749"/>
      <c r="HN12" s="749"/>
      <c r="HO12" s="749"/>
      <c r="HP12" s="749"/>
      <c r="HQ12" s="750"/>
      <c r="HR12" s="748"/>
      <c r="HS12" s="749"/>
      <c r="HT12" s="749"/>
      <c r="HU12" s="749"/>
      <c r="HV12" s="749"/>
      <c r="HW12" s="749"/>
      <c r="HX12" s="750"/>
      <c r="HY12" s="748"/>
      <c r="HZ12" s="749"/>
      <c r="IA12" s="749"/>
      <c r="IB12" s="749"/>
      <c r="IC12" s="749"/>
      <c r="ID12" s="749"/>
      <c r="IE12" s="750"/>
      <c r="IF12" s="748"/>
      <c r="IG12" s="749"/>
      <c r="IH12" s="749"/>
      <c r="II12" s="749"/>
      <c r="IJ12" s="749"/>
      <c r="IK12" s="749"/>
      <c r="IL12" s="750"/>
      <c r="IM12" s="748"/>
      <c r="IN12" s="749"/>
      <c r="IO12" s="749"/>
      <c r="IP12" s="749"/>
      <c r="IQ12" s="749"/>
      <c r="IR12" s="749"/>
      <c r="IS12" s="750"/>
      <c r="IT12" s="748"/>
      <c r="IU12" s="749"/>
      <c r="IV12" s="749"/>
    </row>
    <row r="13" spans="1:256" s="414" customFormat="1" ht="27.75" customHeight="1" x14ac:dyDescent="0.35">
      <c r="A13" s="393">
        <v>1</v>
      </c>
      <c r="B13" s="394" t="s">
        <v>270</v>
      </c>
      <c r="C13" s="395"/>
      <c r="D13" s="395"/>
      <c r="E13" s="396"/>
      <c r="F13" s="397">
        <f>NETWORKDAYS(G13,H13)</f>
        <v>100</v>
      </c>
      <c r="G13" s="398">
        <f>MIN(G14:G143)</f>
        <v>44550</v>
      </c>
      <c r="H13" s="399">
        <f>MAX(H14:H143)</f>
        <v>44687</v>
      </c>
      <c r="I13" s="400">
        <f>SUMPRODUCT(M14:M143,N14:N143)/SUM(M14:M143)</f>
        <v>0.77576221651725197</v>
      </c>
      <c r="J13" s="401">
        <f t="shared" ref="J13:J27" si="4">NETWORKDAYS(G13,H13)</f>
        <v>100</v>
      </c>
      <c r="K13" s="402">
        <f t="shared" ref="K13:K27" si="5">ROUNDDOWN(I13*F13,0)</f>
        <v>77</v>
      </c>
      <c r="L13" s="401">
        <f t="shared" ref="L13:L27" si="6">F13-K13</f>
        <v>23</v>
      </c>
      <c r="M13" s="401"/>
      <c r="N13" s="403"/>
      <c r="O13" s="403">
        <f t="shared" ref="O13:O27" si="7">IF(P13="Closed","NA",IF((NETWORKDAYS($H$4,$H13)/(NETWORKDAYS(G13,H13)))&gt;=100%,100%,IF((NETWORKDAYS($H$4,$H13)/(NETWORKDAYS(G13,H13)))&lt;=0%,0%,((NETWORKDAYS($H$4,$H13)/(NETWORKDAYS(G13,H13)))))))</f>
        <v>1</v>
      </c>
      <c r="P13" s="404" t="str">
        <f t="shared" ref="P13:P27" si="8">IF(I13&gt;=100%,"Closed",IF(I13=0%,"Not Started",IF(AND(I13&gt;0%,I13&lt;100%),"WIP","Error")))</f>
        <v>WIP</v>
      </c>
      <c r="Q13" s="405" t="str">
        <f t="shared" ref="Q13:Q27" si="9">IF(I13&gt;=100%,"Complete",IF(AND(I13&lt;0%,R13&gt;0%),"Error",IF(AND(I13&lt;=0%,R13&lt;=0%),"Not Due",IF(I13&gt;=(R13*0.95),"On Schedule",IF(AND(I13&gt;=(R13*0.85),I13&lt;(R13*0.95)),"At Risk",IF(I13&lt;(R13*0.85),"Delayed"," "))))))</f>
        <v>On Schedule</v>
      </c>
      <c r="R13" s="406">
        <f>SUMPRODUCT(S14:S127,T14:T127)/SUM(S14:S127)</f>
        <v>0.7285767745326569</v>
      </c>
      <c r="S13" s="407"/>
      <c r="T13" s="408"/>
      <c r="U13" s="409"/>
      <c r="V13" s="409"/>
      <c r="W13" s="410"/>
      <c r="X13" s="410"/>
      <c r="Y13" s="410"/>
      <c r="Z13" s="410"/>
      <c r="AA13" s="410"/>
      <c r="AB13" s="410"/>
      <c r="AC13" s="410"/>
      <c r="AD13" s="410"/>
      <c r="AE13" s="410"/>
      <c r="AF13" s="410"/>
      <c r="AG13" s="410"/>
      <c r="AH13" s="410"/>
      <c r="AI13" s="410"/>
      <c r="AJ13" s="410"/>
      <c r="AK13" s="410"/>
      <c r="AL13" s="410"/>
      <c r="AM13" s="410"/>
      <c r="AN13" s="410"/>
      <c r="AO13" s="410"/>
      <c r="AP13" s="410"/>
      <c r="AQ13" s="410"/>
      <c r="AR13" s="410"/>
      <c r="AS13" s="410"/>
      <c r="AT13" s="410"/>
      <c r="AU13" s="410"/>
      <c r="AV13" s="410"/>
      <c r="AW13" s="410"/>
      <c r="AX13" s="410"/>
      <c r="AY13" s="410"/>
      <c r="AZ13" s="410"/>
      <c r="BA13" s="410"/>
      <c r="BB13" s="410"/>
      <c r="BC13" s="410"/>
      <c r="BD13" s="410"/>
      <c r="BE13" s="410"/>
      <c r="BF13" s="410"/>
      <c r="BG13" s="410"/>
      <c r="BH13" s="410"/>
      <c r="BI13" s="410"/>
      <c r="BJ13" s="410"/>
      <c r="BK13" s="410"/>
      <c r="BL13" s="410"/>
      <c r="BM13" s="410"/>
      <c r="BN13" s="410"/>
      <c r="BO13" s="410"/>
      <c r="BP13" s="410"/>
      <c r="BQ13" s="410"/>
      <c r="BR13" s="410"/>
      <c r="BS13" s="410"/>
      <c r="BT13" s="410"/>
      <c r="BU13" s="410"/>
      <c r="BV13" s="410"/>
      <c r="BW13" s="410"/>
      <c r="BX13" s="410"/>
      <c r="BY13" s="410"/>
      <c r="BZ13" s="410"/>
      <c r="CA13" s="410"/>
      <c r="CB13" s="410"/>
      <c r="CC13" s="410"/>
      <c r="CD13" s="410"/>
      <c r="CE13" s="410"/>
      <c r="CF13" s="410"/>
      <c r="CG13" s="410"/>
      <c r="CH13" s="410"/>
      <c r="CI13" s="410"/>
      <c r="CJ13" s="410"/>
      <c r="CK13" s="410"/>
      <c r="CL13" s="410"/>
      <c r="CM13" s="410"/>
      <c r="CN13" s="410"/>
      <c r="CO13" s="410"/>
      <c r="CP13" s="410"/>
      <c r="CQ13" s="410"/>
      <c r="CR13" s="410"/>
      <c r="CS13" s="410"/>
      <c r="CT13" s="410"/>
      <c r="CU13" s="410"/>
      <c r="CV13" s="410"/>
      <c r="CW13" s="410"/>
      <c r="CX13" s="410"/>
      <c r="CY13" s="410"/>
      <c r="CZ13" s="410"/>
      <c r="DA13" s="410"/>
      <c r="DB13" s="410"/>
      <c r="DC13" s="410"/>
      <c r="DD13" s="410"/>
      <c r="DE13" s="410"/>
      <c r="DF13" s="410"/>
      <c r="DG13" s="410"/>
      <c r="DH13" s="411"/>
      <c r="DI13" s="412"/>
      <c r="DJ13" s="413"/>
      <c r="DK13" s="413"/>
      <c r="DL13" s="413"/>
      <c r="DM13" s="413"/>
      <c r="DN13" s="413"/>
      <c r="DO13" s="413"/>
      <c r="DP13" s="413"/>
      <c r="DQ13" s="413"/>
      <c r="DR13" s="413"/>
      <c r="DS13" s="413"/>
      <c r="DT13" s="413"/>
      <c r="DU13" s="413"/>
      <c r="DV13" s="413"/>
      <c r="DW13" s="413"/>
      <c r="DX13" s="413"/>
      <c r="DY13" s="413"/>
      <c r="DZ13" s="413"/>
      <c r="EA13" s="413"/>
      <c r="EB13" s="413"/>
      <c r="EC13" s="413"/>
      <c r="ED13" s="413"/>
      <c r="EE13" s="413"/>
      <c r="EF13" s="413"/>
      <c r="EG13" s="413"/>
      <c r="EH13" s="413"/>
      <c r="EI13" s="413"/>
      <c r="EJ13" s="413"/>
      <c r="EK13" s="413"/>
      <c r="EL13" s="413"/>
      <c r="EM13" s="413"/>
      <c r="EN13" s="413"/>
      <c r="EO13" s="413"/>
      <c r="EP13" s="413"/>
      <c r="EQ13" s="413"/>
      <c r="ER13" s="413"/>
      <c r="ES13" s="413"/>
      <c r="ET13" s="413"/>
      <c r="EU13" s="413"/>
      <c r="EV13" s="413"/>
      <c r="EW13" s="413"/>
      <c r="EX13" s="413"/>
      <c r="EY13" s="413"/>
      <c r="EZ13" s="413"/>
      <c r="FA13" s="413"/>
      <c r="FB13" s="413"/>
      <c r="FC13" s="413"/>
      <c r="FD13" s="413"/>
      <c r="FE13" s="413"/>
      <c r="FF13" s="413"/>
      <c r="FG13" s="413"/>
      <c r="FH13" s="413"/>
      <c r="FI13" s="413"/>
      <c r="FJ13" s="413"/>
      <c r="FK13" s="413"/>
      <c r="FL13" s="413"/>
      <c r="FM13" s="413"/>
      <c r="FN13" s="413"/>
      <c r="FO13" s="413"/>
      <c r="FP13" s="413"/>
      <c r="FQ13" s="413"/>
      <c r="FR13" s="413"/>
      <c r="FS13" s="413"/>
      <c r="FT13" s="413"/>
      <c r="FU13" s="413"/>
      <c r="FV13" s="413"/>
      <c r="FW13" s="413"/>
      <c r="FX13" s="413"/>
      <c r="FY13" s="413"/>
      <c r="FZ13" s="413"/>
      <c r="GA13" s="413"/>
      <c r="GB13" s="413"/>
      <c r="GC13" s="413"/>
      <c r="GD13" s="413"/>
      <c r="GE13" s="413"/>
      <c r="GF13" s="413"/>
      <c r="GG13" s="413"/>
      <c r="GH13" s="413"/>
      <c r="GI13" s="413"/>
      <c r="GJ13" s="413"/>
      <c r="GK13" s="413"/>
      <c r="GL13" s="413"/>
      <c r="GM13" s="413"/>
      <c r="GN13" s="413"/>
      <c r="GO13" s="413"/>
      <c r="GP13" s="413"/>
      <c r="GQ13" s="413"/>
      <c r="GR13" s="413"/>
      <c r="GS13" s="413"/>
      <c r="GT13" s="413"/>
      <c r="GU13" s="413"/>
      <c r="GV13" s="413"/>
      <c r="GW13" s="413"/>
      <c r="GX13" s="413"/>
      <c r="GY13" s="413"/>
      <c r="GZ13" s="413"/>
      <c r="HA13" s="413"/>
      <c r="HB13" s="413"/>
      <c r="HC13" s="413"/>
      <c r="HD13" s="413"/>
      <c r="HE13" s="413"/>
      <c r="HF13" s="413"/>
      <c r="HG13" s="413"/>
      <c r="HH13" s="413"/>
      <c r="HI13" s="413"/>
      <c r="HJ13" s="413"/>
      <c r="HK13" s="413"/>
      <c r="HL13" s="413"/>
      <c r="HM13" s="413"/>
      <c r="HN13" s="413"/>
      <c r="HO13" s="413"/>
      <c r="HP13" s="413"/>
      <c r="HQ13" s="413"/>
      <c r="HR13" s="413"/>
      <c r="HS13" s="413"/>
      <c r="HT13" s="413"/>
      <c r="HU13" s="413"/>
      <c r="HV13" s="413"/>
      <c r="HW13" s="413"/>
      <c r="HX13" s="413"/>
      <c r="HY13" s="413"/>
      <c r="HZ13" s="413"/>
      <c r="IA13" s="413"/>
      <c r="IB13" s="413"/>
      <c r="IC13" s="413"/>
      <c r="ID13" s="413"/>
      <c r="IE13" s="413"/>
      <c r="IF13" s="413"/>
      <c r="IG13" s="413"/>
      <c r="IH13" s="413"/>
      <c r="II13" s="413"/>
      <c r="IJ13" s="413"/>
      <c r="IK13" s="413"/>
      <c r="IL13" s="413"/>
      <c r="IM13" s="413"/>
      <c r="IN13" s="413"/>
      <c r="IO13" s="413"/>
      <c r="IP13" s="413"/>
      <c r="IQ13" s="413"/>
      <c r="IR13" s="413"/>
      <c r="IS13" s="413"/>
      <c r="IT13" s="413"/>
      <c r="IU13" s="413"/>
      <c r="IV13" s="413"/>
    </row>
    <row r="14" spans="1:256" s="432" customFormat="1" ht="21" customHeight="1" outlineLevel="1" x14ac:dyDescent="0.35">
      <c r="A14" s="415">
        <v>1.1000000000000001</v>
      </c>
      <c r="B14" s="416" t="s">
        <v>159</v>
      </c>
      <c r="C14" s="417"/>
      <c r="D14" s="417"/>
      <c r="E14" s="418"/>
      <c r="F14" s="419">
        <f>IF(AND(ISBLANK(G14),ISBLANK(H14))=FALSE,NETWORKDAYS(G14,H14),"")</f>
        <v>31</v>
      </c>
      <c r="G14" s="420">
        <f>MIN(G15:G33)</f>
        <v>44550</v>
      </c>
      <c r="H14" s="420">
        <f>MAX(H15:H33)</f>
        <v>44592</v>
      </c>
      <c r="I14" s="417">
        <f>SUMPRODUCT(M15:M33,N15:N33)/SUM(M15:M33)</f>
        <v>1</v>
      </c>
      <c r="J14" s="421">
        <f t="shared" si="4"/>
        <v>31</v>
      </c>
      <c r="K14" s="422">
        <f t="shared" si="5"/>
        <v>31</v>
      </c>
      <c r="L14" s="421">
        <f t="shared" si="6"/>
        <v>0</v>
      </c>
      <c r="M14" s="423">
        <f>F14</f>
        <v>31</v>
      </c>
      <c r="N14" s="424">
        <f>IF(I14&gt;=100%,100%,IF(I14&lt;=0%,0%,I14))</f>
        <v>1</v>
      </c>
      <c r="O14" s="425" t="str">
        <f t="shared" si="7"/>
        <v>NA</v>
      </c>
      <c r="P14" s="404" t="str">
        <f t="shared" si="8"/>
        <v>Closed</v>
      </c>
      <c r="Q14" s="405" t="str">
        <f t="shared" si="9"/>
        <v>Complete</v>
      </c>
      <c r="R14" s="426">
        <f>SUMPRODUCT(S15:S33,T15:T33)/SUM(S15:S33)</f>
        <v>1</v>
      </c>
      <c r="S14" s="427"/>
      <c r="T14" s="428"/>
      <c r="U14" s="340"/>
      <c r="V14" s="340"/>
      <c r="W14" s="429"/>
      <c r="X14" s="429"/>
      <c r="Y14" s="429"/>
      <c r="Z14" s="429"/>
      <c r="AA14" s="429"/>
      <c r="AB14" s="429"/>
      <c r="AC14" s="429"/>
      <c r="AD14" s="429"/>
      <c r="AE14" s="429"/>
      <c r="AF14" s="429"/>
      <c r="AG14" s="429"/>
      <c r="AH14" s="429"/>
      <c r="AI14" s="429"/>
      <c r="AJ14" s="429"/>
      <c r="AK14" s="429"/>
      <c r="AL14" s="429"/>
      <c r="AM14" s="429"/>
      <c r="AN14" s="429"/>
      <c r="AO14" s="429"/>
      <c r="AP14" s="429"/>
      <c r="AQ14" s="429"/>
      <c r="AR14" s="429"/>
      <c r="AS14" s="429"/>
      <c r="AT14" s="429"/>
      <c r="AU14" s="429"/>
      <c r="AV14" s="429"/>
      <c r="AW14" s="429"/>
      <c r="AX14" s="429"/>
      <c r="AY14" s="429"/>
      <c r="AZ14" s="429"/>
      <c r="BA14" s="429"/>
      <c r="BB14" s="429"/>
      <c r="BC14" s="429"/>
      <c r="BD14" s="429"/>
      <c r="BE14" s="429"/>
      <c r="BF14" s="429"/>
      <c r="BG14" s="429"/>
      <c r="BH14" s="429"/>
      <c r="BI14" s="429"/>
      <c r="BJ14" s="429"/>
      <c r="BK14" s="429"/>
      <c r="BL14" s="429"/>
      <c r="BM14" s="429"/>
      <c r="BN14" s="429"/>
      <c r="BO14" s="429"/>
      <c r="BP14" s="429"/>
      <c r="BQ14" s="429"/>
      <c r="BR14" s="429"/>
      <c r="BS14" s="429"/>
      <c r="BT14" s="429"/>
      <c r="BU14" s="429"/>
      <c r="BV14" s="429"/>
      <c r="BW14" s="429"/>
      <c r="BX14" s="429"/>
      <c r="BY14" s="429"/>
      <c r="BZ14" s="429"/>
      <c r="CA14" s="429"/>
      <c r="CB14" s="429"/>
      <c r="CC14" s="429"/>
      <c r="CD14" s="429"/>
      <c r="CE14" s="429"/>
      <c r="CF14" s="429"/>
      <c r="CG14" s="429"/>
      <c r="CH14" s="429"/>
      <c r="CI14" s="429"/>
      <c r="CJ14" s="429"/>
      <c r="CK14" s="429"/>
      <c r="CL14" s="429"/>
      <c r="CM14" s="429"/>
      <c r="CN14" s="429"/>
      <c r="CO14" s="429"/>
      <c r="CP14" s="429"/>
      <c r="CQ14" s="429"/>
      <c r="CR14" s="429"/>
      <c r="CS14" s="429"/>
      <c r="CT14" s="429"/>
      <c r="CU14" s="429"/>
      <c r="CV14" s="429"/>
      <c r="CW14" s="429"/>
      <c r="CX14" s="429"/>
      <c r="CY14" s="429"/>
      <c r="CZ14" s="429"/>
      <c r="DA14" s="429"/>
      <c r="DB14" s="429"/>
      <c r="DC14" s="429"/>
      <c r="DD14" s="429"/>
      <c r="DE14" s="429"/>
      <c r="DF14" s="429"/>
      <c r="DG14" s="429"/>
      <c r="DH14" s="429"/>
      <c r="DI14" s="430"/>
      <c r="DJ14" s="431"/>
      <c r="DK14" s="431"/>
      <c r="DL14" s="431"/>
      <c r="DM14" s="431"/>
      <c r="DN14" s="431"/>
      <c r="DO14" s="431"/>
      <c r="DP14" s="431"/>
      <c r="DQ14" s="431"/>
      <c r="DR14" s="431"/>
      <c r="DS14" s="431"/>
      <c r="DT14" s="431"/>
      <c r="DU14" s="431"/>
      <c r="DV14" s="431"/>
      <c r="DW14" s="431"/>
      <c r="DX14" s="431"/>
      <c r="DY14" s="431"/>
      <c r="DZ14" s="431"/>
      <c r="EA14" s="431"/>
      <c r="EB14" s="431"/>
      <c r="EC14" s="431"/>
      <c r="ED14" s="431"/>
      <c r="EE14" s="431"/>
      <c r="EF14" s="431"/>
      <c r="EG14" s="431"/>
      <c r="EH14" s="431"/>
      <c r="EI14" s="431"/>
      <c r="EJ14" s="431"/>
      <c r="EK14" s="431"/>
      <c r="EL14" s="431"/>
      <c r="EM14" s="431"/>
      <c r="EN14" s="431"/>
      <c r="EO14" s="431"/>
      <c r="EP14" s="431"/>
      <c r="EQ14" s="431"/>
      <c r="ER14" s="431"/>
      <c r="ES14" s="431"/>
      <c r="ET14" s="431"/>
      <c r="EU14" s="431"/>
      <c r="EV14" s="431"/>
      <c r="EW14" s="431"/>
      <c r="EX14" s="431"/>
      <c r="EY14" s="431"/>
      <c r="EZ14" s="431"/>
      <c r="FA14" s="431"/>
      <c r="FB14" s="431"/>
      <c r="FC14" s="431"/>
      <c r="FD14" s="431"/>
      <c r="FE14" s="431"/>
      <c r="FF14" s="431"/>
      <c r="FG14" s="431"/>
      <c r="FH14" s="431"/>
      <c r="FI14" s="431"/>
      <c r="FJ14" s="431"/>
      <c r="FK14" s="431"/>
      <c r="FL14" s="431"/>
      <c r="FM14" s="431"/>
      <c r="FN14" s="431"/>
      <c r="FO14" s="431"/>
      <c r="FP14" s="431"/>
      <c r="FQ14" s="431"/>
      <c r="FR14" s="431"/>
      <c r="FS14" s="431"/>
      <c r="FT14" s="431"/>
      <c r="FU14" s="431"/>
      <c r="FV14" s="431"/>
      <c r="FW14" s="431"/>
      <c r="FX14" s="431"/>
      <c r="FY14" s="431"/>
      <c r="FZ14" s="431"/>
      <c r="GA14" s="431"/>
      <c r="GB14" s="431"/>
      <c r="GC14" s="431"/>
      <c r="GD14" s="431"/>
      <c r="GE14" s="431"/>
      <c r="GF14" s="431"/>
      <c r="GG14" s="431"/>
      <c r="GH14" s="431"/>
      <c r="GI14" s="431"/>
      <c r="GJ14" s="431"/>
      <c r="GK14" s="431"/>
      <c r="GL14" s="431"/>
      <c r="GM14" s="431"/>
      <c r="GN14" s="431"/>
      <c r="GO14" s="431"/>
      <c r="GP14" s="431"/>
      <c r="GQ14" s="431"/>
      <c r="GR14" s="431"/>
      <c r="GS14" s="431"/>
      <c r="GT14" s="431"/>
      <c r="GU14" s="431"/>
      <c r="GV14" s="431"/>
      <c r="GW14" s="431"/>
      <c r="GX14" s="431"/>
      <c r="GY14" s="431"/>
      <c r="GZ14" s="431"/>
      <c r="HA14" s="431"/>
      <c r="HB14" s="431"/>
      <c r="HC14" s="431"/>
      <c r="HD14" s="431"/>
      <c r="HE14" s="431"/>
      <c r="HF14" s="431"/>
      <c r="HG14" s="431"/>
      <c r="HH14" s="431"/>
      <c r="HI14" s="431"/>
      <c r="HJ14" s="431"/>
      <c r="HK14" s="431"/>
      <c r="HL14" s="431"/>
      <c r="HM14" s="431"/>
      <c r="HN14" s="431"/>
      <c r="HO14" s="431"/>
      <c r="HP14" s="431"/>
      <c r="HQ14" s="431"/>
      <c r="HR14" s="431"/>
      <c r="HS14" s="431"/>
      <c r="HT14" s="431"/>
      <c r="HU14" s="431"/>
      <c r="HV14" s="431"/>
      <c r="HW14" s="431"/>
      <c r="HX14" s="431"/>
      <c r="HY14" s="431"/>
      <c r="HZ14" s="431"/>
      <c r="IA14" s="431"/>
      <c r="IB14" s="431"/>
      <c r="IC14" s="431"/>
      <c r="ID14" s="431"/>
      <c r="IE14" s="431"/>
      <c r="IF14" s="431"/>
      <c r="IG14" s="431"/>
      <c r="IH14" s="431"/>
      <c r="II14" s="431"/>
      <c r="IJ14" s="431"/>
      <c r="IK14" s="431"/>
      <c r="IL14" s="431"/>
      <c r="IM14" s="431"/>
      <c r="IN14" s="431"/>
      <c r="IO14" s="431"/>
      <c r="IP14" s="431"/>
      <c r="IQ14" s="431"/>
      <c r="IR14" s="431"/>
      <c r="IS14" s="431"/>
      <c r="IT14" s="431"/>
      <c r="IU14" s="431"/>
      <c r="IV14" s="431"/>
    </row>
    <row r="15" spans="1:256" s="448" customFormat="1" ht="21" customHeight="1" outlineLevel="2" x14ac:dyDescent="0.35">
      <c r="A15" s="433" t="str">
        <f ca="1">IF(ISERROR(VALUE(SUBSTITUTE(OFFSET(A15,-1,0,1,1),".",""))),"0.0.0.1",IF(ISERROR(FIND("`",SUBSTITUTE(OFFSET(A15,-1,0,1,1),".","`",3))),OFFSET(A15,-1,0,1,1)&amp;".1",LEFT(OFFSET(A15,-1,0,1,1),FIND("`",SUBSTITUTE(OFFSET(A15,-1,0,1,1),".","`",3)))&amp;IF(ISERROR(FIND("`",SUBSTITUTE(OFFSET(A15,-1,0,1,1),".","`",4))),VALUE(RIGHT(OFFSET(A15,-1,0,1,1),LEN(OFFSET(A15,-1,0,1,1))-FIND("`",SUBSTITUTE(OFFSET(A15,-1,0,1,1),".","`",3))))+1,VALUE(MID(OFFSET(A15,-1,0,1,1),FIND("`",SUBSTITUTE(OFFSET(A15,-1,0,1,1),".","`",3))+1,(FIND("`",SUBSTITUTE(OFFSET(A15,-1,0,1,1),".","`",4))-FIND("`",SUBSTITUTE(OFFSET(A15,-1,0,1,1),".","`",3))-1)))+1)))</f>
        <v>1.1.1</v>
      </c>
      <c r="B15" s="434" t="s">
        <v>160</v>
      </c>
      <c r="C15" s="435"/>
      <c r="D15" s="435"/>
      <c r="E15" s="436"/>
      <c r="F15" s="437">
        <f>IF(AND(ISBLANK(G15),ISBLANK(H15))=FALSE,NETWORKDAYS(G15,H15),"")</f>
        <v>16</v>
      </c>
      <c r="G15" s="438">
        <f>MIN(G16:G17)</f>
        <v>44550</v>
      </c>
      <c r="H15" s="438">
        <f>MAX(H16:H17)</f>
        <v>44571</v>
      </c>
      <c r="I15" s="435">
        <f>SUMPRODUCT(M16:M17,N16:N17)/SUM(M16:M17)</f>
        <v>1</v>
      </c>
      <c r="J15" s="439">
        <f t="shared" si="4"/>
        <v>16</v>
      </c>
      <c r="K15" s="440">
        <f t="shared" si="5"/>
        <v>16</v>
      </c>
      <c r="L15" s="439">
        <f t="shared" si="6"/>
        <v>0</v>
      </c>
      <c r="M15" s="423">
        <f>F15</f>
        <v>16</v>
      </c>
      <c r="N15" s="424">
        <f>IF(I15&gt;=100%,100%,IF(I15&lt;=0%,0%,I15))</f>
        <v>1</v>
      </c>
      <c r="O15" s="441" t="str">
        <f t="shared" si="7"/>
        <v>NA</v>
      </c>
      <c r="P15" s="404" t="str">
        <f t="shared" si="8"/>
        <v>Closed</v>
      </c>
      <c r="Q15" s="405" t="str">
        <f t="shared" si="9"/>
        <v>Complete</v>
      </c>
      <c r="R15" s="442">
        <f>SUMPRODUCT(S16:S17,T16:T17)/SUM(S16:S17)</f>
        <v>1</v>
      </c>
      <c r="S15" s="443">
        <f>F15</f>
        <v>16</v>
      </c>
      <c r="T15" s="444">
        <f>R15</f>
        <v>1</v>
      </c>
      <c r="U15" s="338"/>
      <c r="V15" s="338"/>
      <c r="W15" s="445"/>
      <c r="X15" s="445"/>
      <c r="Y15" s="445"/>
      <c r="Z15" s="445"/>
      <c r="AA15" s="445"/>
      <c r="AB15" s="445"/>
      <c r="AC15" s="445"/>
      <c r="AD15" s="445"/>
      <c r="AE15" s="445"/>
      <c r="AF15" s="445"/>
      <c r="AG15" s="445"/>
      <c r="AH15" s="445"/>
      <c r="AI15" s="445"/>
      <c r="AJ15" s="445"/>
      <c r="AK15" s="445"/>
      <c r="AL15" s="445"/>
      <c r="AM15" s="445"/>
      <c r="AN15" s="445"/>
      <c r="AO15" s="445"/>
      <c r="AP15" s="445"/>
      <c r="AQ15" s="445"/>
      <c r="AR15" s="445"/>
      <c r="AS15" s="445"/>
      <c r="AT15" s="445"/>
      <c r="AU15" s="445"/>
      <c r="AV15" s="445"/>
      <c r="AW15" s="445"/>
      <c r="AX15" s="445"/>
      <c r="AY15" s="445"/>
      <c r="AZ15" s="445"/>
      <c r="BA15" s="445"/>
      <c r="BB15" s="445"/>
      <c r="BC15" s="445"/>
      <c r="BD15" s="445"/>
      <c r="BE15" s="445"/>
      <c r="BF15" s="445"/>
      <c r="BG15" s="445"/>
      <c r="BH15" s="445"/>
      <c r="BI15" s="445"/>
      <c r="BJ15" s="445"/>
      <c r="BK15" s="445"/>
      <c r="BL15" s="445"/>
      <c r="BM15" s="445"/>
      <c r="BN15" s="445"/>
      <c r="BO15" s="445"/>
      <c r="BP15" s="445"/>
      <c r="BQ15" s="445"/>
      <c r="BR15" s="445"/>
      <c r="BS15" s="445"/>
      <c r="BT15" s="445"/>
      <c r="BU15" s="445"/>
      <c r="BV15" s="445"/>
      <c r="BW15" s="445"/>
      <c r="BX15" s="445"/>
      <c r="BY15" s="445"/>
      <c r="BZ15" s="445"/>
      <c r="CA15" s="445"/>
      <c r="CB15" s="445"/>
      <c r="CC15" s="445"/>
      <c r="CD15" s="445"/>
      <c r="CE15" s="445"/>
      <c r="CF15" s="445"/>
      <c r="CG15" s="445"/>
      <c r="CH15" s="445"/>
      <c r="CI15" s="445"/>
      <c r="CJ15" s="445"/>
      <c r="CK15" s="445"/>
      <c r="CL15" s="445"/>
      <c r="CM15" s="445"/>
      <c r="CN15" s="445"/>
      <c r="CO15" s="445"/>
      <c r="CP15" s="445"/>
      <c r="CQ15" s="445"/>
      <c r="CR15" s="445"/>
      <c r="CS15" s="445"/>
      <c r="CT15" s="445"/>
      <c r="CU15" s="445"/>
      <c r="CV15" s="445"/>
      <c r="CW15" s="445"/>
      <c r="CX15" s="445"/>
      <c r="CY15" s="445"/>
      <c r="CZ15" s="445"/>
      <c r="DA15" s="445"/>
      <c r="DB15" s="445"/>
      <c r="DC15" s="445"/>
      <c r="DD15" s="445"/>
      <c r="DE15" s="445"/>
      <c r="DF15" s="445"/>
      <c r="DG15" s="445"/>
      <c r="DH15" s="445"/>
      <c r="DI15" s="446"/>
      <c r="DJ15" s="447"/>
      <c r="DK15" s="447"/>
      <c r="DL15" s="447"/>
      <c r="DM15" s="447"/>
      <c r="DN15" s="447"/>
      <c r="DO15" s="447"/>
      <c r="DP15" s="447"/>
      <c r="DQ15" s="447"/>
      <c r="DR15" s="447"/>
      <c r="DS15" s="447"/>
      <c r="DT15" s="447"/>
      <c r="DU15" s="447"/>
      <c r="DV15" s="447"/>
      <c r="DW15" s="447"/>
      <c r="DX15" s="447"/>
      <c r="DY15" s="447"/>
      <c r="DZ15" s="447"/>
      <c r="EA15" s="447"/>
      <c r="EB15" s="447"/>
      <c r="EC15" s="447"/>
      <c r="ED15" s="447"/>
      <c r="EE15" s="447"/>
      <c r="EF15" s="447"/>
      <c r="EG15" s="447"/>
      <c r="EH15" s="447"/>
      <c r="EI15" s="447"/>
      <c r="EJ15" s="447"/>
      <c r="EK15" s="447"/>
      <c r="EL15" s="447"/>
      <c r="EM15" s="447"/>
      <c r="EN15" s="447"/>
      <c r="EO15" s="447"/>
      <c r="EP15" s="447"/>
      <c r="EQ15" s="447"/>
      <c r="ER15" s="447"/>
      <c r="ES15" s="447"/>
      <c r="ET15" s="447"/>
      <c r="EU15" s="447"/>
      <c r="EV15" s="447"/>
      <c r="EW15" s="447"/>
      <c r="EX15" s="447"/>
      <c r="EY15" s="447"/>
      <c r="EZ15" s="447"/>
      <c r="FA15" s="447"/>
      <c r="FB15" s="447"/>
      <c r="FC15" s="447"/>
      <c r="FD15" s="447"/>
      <c r="FE15" s="447"/>
      <c r="FF15" s="447"/>
      <c r="FG15" s="447"/>
      <c r="FH15" s="447"/>
      <c r="FI15" s="447"/>
      <c r="FJ15" s="447"/>
      <c r="FK15" s="447"/>
      <c r="FL15" s="447"/>
      <c r="FM15" s="447"/>
      <c r="FN15" s="447"/>
      <c r="FO15" s="447"/>
      <c r="FP15" s="447"/>
      <c r="FQ15" s="447"/>
      <c r="FR15" s="447"/>
      <c r="FS15" s="447"/>
      <c r="FT15" s="447"/>
      <c r="FU15" s="447"/>
      <c r="FV15" s="447"/>
      <c r="FW15" s="447"/>
      <c r="FX15" s="447"/>
      <c r="FY15" s="447"/>
      <c r="FZ15" s="447"/>
      <c r="GA15" s="447"/>
      <c r="GB15" s="447"/>
      <c r="GC15" s="447"/>
      <c r="GD15" s="447"/>
      <c r="GE15" s="447"/>
      <c r="GF15" s="447"/>
      <c r="GG15" s="447"/>
      <c r="GH15" s="447"/>
      <c r="GI15" s="447"/>
      <c r="GJ15" s="447"/>
      <c r="GK15" s="447"/>
      <c r="GL15" s="447"/>
      <c r="GM15" s="447"/>
      <c r="GN15" s="447"/>
      <c r="GO15" s="447"/>
      <c r="GP15" s="447"/>
      <c r="GQ15" s="447"/>
      <c r="GR15" s="447"/>
      <c r="GS15" s="447"/>
      <c r="GT15" s="447"/>
      <c r="GU15" s="447"/>
      <c r="GV15" s="447"/>
      <c r="GW15" s="447"/>
      <c r="GX15" s="447"/>
      <c r="GY15" s="447"/>
      <c r="GZ15" s="447"/>
      <c r="HA15" s="447"/>
      <c r="HB15" s="447"/>
      <c r="HC15" s="447"/>
      <c r="HD15" s="447"/>
      <c r="HE15" s="447"/>
      <c r="HF15" s="447"/>
      <c r="HG15" s="447"/>
      <c r="HH15" s="447"/>
      <c r="HI15" s="447"/>
      <c r="HJ15" s="447"/>
      <c r="HK15" s="447"/>
      <c r="HL15" s="447"/>
      <c r="HM15" s="447"/>
      <c r="HN15" s="447"/>
      <c r="HO15" s="447"/>
      <c r="HP15" s="447"/>
      <c r="HQ15" s="447"/>
      <c r="HR15" s="447"/>
      <c r="HS15" s="447"/>
      <c r="HT15" s="447"/>
      <c r="HU15" s="447"/>
      <c r="HV15" s="447"/>
      <c r="HW15" s="447"/>
      <c r="HX15" s="447"/>
      <c r="HY15" s="447"/>
      <c r="HZ15" s="447"/>
      <c r="IA15" s="447"/>
      <c r="IB15" s="447"/>
      <c r="IC15" s="447"/>
      <c r="ID15" s="447"/>
      <c r="IE15" s="447"/>
      <c r="IF15" s="447"/>
      <c r="IG15" s="447"/>
      <c r="IH15" s="447"/>
      <c r="II15" s="447"/>
      <c r="IJ15" s="447"/>
      <c r="IK15" s="447"/>
      <c r="IL15" s="447"/>
      <c r="IM15" s="447"/>
      <c r="IN15" s="447"/>
      <c r="IO15" s="447"/>
      <c r="IP15" s="447"/>
      <c r="IQ15" s="447"/>
      <c r="IR15" s="447"/>
      <c r="IS15" s="447"/>
      <c r="IT15" s="447"/>
      <c r="IU15" s="447"/>
      <c r="IV15" s="447"/>
    </row>
    <row r="16" spans="1:256" s="448" customFormat="1" ht="21" customHeight="1" outlineLevel="2" x14ac:dyDescent="0.35">
      <c r="A16" s="449" t="str">
        <f ca="1">IF(ISERROR(VALUE(SUBSTITUTE(OFFSET(A16,-1,0,1,1),".",""))),"0.0.0.1",IF(ISERROR(FIND("`",SUBSTITUTE(OFFSET(A16,-1,0,1,1),".","`",3))),OFFSET(A16,-1,0,1,1)&amp;".1",LEFT(OFFSET(A16,-1,0,1,1),FIND("`",SUBSTITUTE(OFFSET(A16,-1,0,1,1),".","`",3)))&amp;IF(ISERROR(FIND("`",SUBSTITUTE(OFFSET(A16,-1,0,1,1),".","`",4))),VALUE(RIGHT(OFFSET(A16,-1,0,1,1),LEN(OFFSET(A16,-1,0,1,1))-FIND("`",SUBSTITUTE(OFFSET(A16,-1,0,1,1),".","`",3))))+1,VALUE(MID(OFFSET(A16,-1,0,1,1),FIND("`",SUBSTITUTE(OFFSET(A16,-1,0,1,1),".","`",3))+1,(FIND("`",SUBSTITUTE(OFFSET(A16,-1,0,1,1),".","`",4))-FIND("`",SUBSTITUTE(OFFSET(A16,-1,0,1,1),".","`",3))-1)))+1)))</f>
        <v>1.1.1.1</v>
      </c>
      <c r="B16" s="450" t="s">
        <v>383</v>
      </c>
      <c r="C16" s="451"/>
      <c r="D16" s="451"/>
      <c r="E16" s="452"/>
      <c r="F16" s="453">
        <f>IF(AND(ISBLANK(G16),ISBLANK(H16))=FALSE,NETWORKDAYS(G16,H16),"")</f>
        <v>1</v>
      </c>
      <c r="G16" s="143">
        <v>44550</v>
      </c>
      <c r="H16" s="454">
        <v>44550</v>
      </c>
      <c r="I16" s="451">
        <v>1</v>
      </c>
      <c r="J16" s="439">
        <f t="shared" si="4"/>
        <v>1</v>
      </c>
      <c r="K16" s="440">
        <f t="shared" si="5"/>
        <v>1</v>
      </c>
      <c r="L16" s="439">
        <f t="shared" si="6"/>
        <v>0</v>
      </c>
      <c r="M16" s="423">
        <f>F16</f>
        <v>1</v>
      </c>
      <c r="N16" s="424">
        <f>IF(I16&gt;=100%,100%,IF(I16&lt;=0%,0%,I16))</f>
        <v>1</v>
      </c>
      <c r="O16" s="441" t="str">
        <f t="shared" si="7"/>
        <v>NA</v>
      </c>
      <c r="P16" s="404" t="str">
        <f t="shared" si="8"/>
        <v>Closed</v>
      </c>
      <c r="Q16" s="405" t="str">
        <f t="shared" si="9"/>
        <v>Complete</v>
      </c>
      <c r="R16" s="455">
        <f>IF(O16="NA",100%,(100%-O16))</f>
        <v>1</v>
      </c>
      <c r="S16" s="443">
        <f>F16</f>
        <v>1</v>
      </c>
      <c r="T16" s="444">
        <f>R16</f>
        <v>1</v>
      </c>
      <c r="U16" s="338"/>
      <c r="V16" s="338"/>
      <c r="W16" s="445"/>
      <c r="X16" s="445"/>
      <c r="Y16" s="445"/>
      <c r="Z16" s="445"/>
      <c r="AA16" s="445"/>
      <c r="AB16" s="445"/>
      <c r="AC16" s="445"/>
      <c r="AD16" s="445"/>
      <c r="AE16" s="445"/>
      <c r="AF16" s="445"/>
      <c r="AG16" s="445"/>
      <c r="AH16" s="445"/>
      <c r="AI16" s="445"/>
      <c r="AJ16" s="445"/>
      <c r="AK16" s="445"/>
      <c r="AL16" s="445"/>
      <c r="AM16" s="445"/>
      <c r="AN16" s="445"/>
      <c r="AO16" s="445"/>
      <c r="AP16" s="445"/>
      <c r="AQ16" s="445"/>
      <c r="AR16" s="445"/>
      <c r="AS16" s="445"/>
      <c r="AT16" s="445"/>
      <c r="AU16" s="445"/>
      <c r="AV16" s="445"/>
      <c r="AW16" s="445"/>
      <c r="AX16" s="445"/>
      <c r="AY16" s="445"/>
      <c r="AZ16" s="445"/>
      <c r="BA16" s="445"/>
      <c r="BB16" s="445"/>
      <c r="BC16" s="445"/>
      <c r="BD16" s="445"/>
      <c r="BE16" s="445"/>
      <c r="BF16" s="445"/>
      <c r="BG16" s="445"/>
      <c r="BH16" s="445"/>
      <c r="BI16" s="445"/>
      <c r="BJ16" s="445"/>
      <c r="BK16" s="445"/>
      <c r="BL16" s="445"/>
      <c r="BM16" s="445"/>
      <c r="BN16" s="445"/>
      <c r="BO16" s="445"/>
      <c r="BP16" s="445"/>
      <c r="BQ16" s="445"/>
      <c r="BR16" s="445"/>
      <c r="BS16" s="445"/>
      <c r="BT16" s="445"/>
      <c r="BU16" s="445"/>
      <c r="BV16" s="445"/>
      <c r="BW16" s="445"/>
      <c r="BX16" s="445"/>
      <c r="BY16" s="445"/>
      <c r="BZ16" s="445"/>
      <c r="CA16" s="445"/>
      <c r="CB16" s="445"/>
      <c r="CC16" s="445"/>
      <c r="CD16" s="445"/>
      <c r="CE16" s="445"/>
      <c r="CF16" s="445"/>
      <c r="CG16" s="445"/>
      <c r="CH16" s="445"/>
      <c r="CI16" s="445"/>
      <c r="CJ16" s="445"/>
      <c r="CK16" s="445"/>
      <c r="CL16" s="445"/>
      <c r="CM16" s="445"/>
      <c r="CN16" s="445"/>
      <c r="CO16" s="445"/>
      <c r="CP16" s="445"/>
      <c r="CQ16" s="445"/>
      <c r="CR16" s="445"/>
      <c r="CS16" s="445"/>
      <c r="CT16" s="445"/>
      <c r="CU16" s="445"/>
      <c r="CV16" s="445"/>
      <c r="CW16" s="445"/>
      <c r="CX16" s="445"/>
      <c r="CY16" s="445"/>
      <c r="CZ16" s="445"/>
      <c r="DA16" s="445"/>
      <c r="DB16" s="445"/>
      <c r="DC16" s="445"/>
      <c r="DD16" s="445"/>
      <c r="DE16" s="445"/>
      <c r="DF16" s="445"/>
      <c r="DG16" s="445"/>
      <c r="DH16" s="445"/>
      <c r="DI16" s="446"/>
      <c r="DJ16" s="447"/>
      <c r="DK16" s="447"/>
      <c r="DL16" s="447"/>
      <c r="DM16" s="447"/>
      <c r="DN16" s="447"/>
      <c r="DO16" s="447"/>
      <c r="DP16" s="447"/>
      <c r="DQ16" s="447"/>
      <c r="DR16" s="447"/>
      <c r="DS16" s="447"/>
      <c r="DT16" s="447"/>
      <c r="DU16" s="447"/>
      <c r="DV16" s="447"/>
      <c r="DW16" s="447"/>
      <c r="DX16" s="447"/>
      <c r="DY16" s="447"/>
      <c r="DZ16" s="447"/>
      <c r="EA16" s="447"/>
      <c r="EB16" s="447"/>
      <c r="EC16" s="447"/>
      <c r="ED16" s="447"/>
      <c r="EE16" s="447"/>
      <c r="EF16" s="447"/>
      <c r="EG16" s="447"/>
      <c r="EH16" s="447"/>
      <c r="EI16" s="447"/>
      <c r="EJ16" s="447"/>
      <c r="EK16" s="447"/>
      <c r="EL16" s="447"/>
      <c r="EM16" s="447"/>
      <c r="EN16" s="447"/>
      <c r="EO16" s="447"/>
      <c r="EP16" s="447"/>
      <c r="EQ16" s="447"/>
      <c r="ER16" s="447"/>
      <c r="ES16" s="447"/>
      <c r="ET16" s="447"/>
      <c r="EU16" s="447"/>
      <c r="EV16" s="447"/>
      <c r="EW16" s="447"/>
      <c r="EX16" s="447"/>
      <c r="EY16" s="447"/>
      <c r="EZ16" s="447"/>
      <c r="FA16" s="447"/>
      <c r="FB16" s="447"/>
      <c r="FC16" s="447"/>
      <c r="FD16" s="447"/>
      <c r="FE16" s="447"/>
      <c r="FF16" s="447"/>
      <c r="FG16" s="447"/>
      <c r="FH16" s="447"/>
      <c r="FI16" s="447"/>
      <c r="FJ16" s="447"/>
      <c r="FK16" s="447"/>
      <c r="FL16" s="447"/>
      <c r="FM16" s="447"/>
      <c r="FN16" s="447"/>
      <c r="FO16" s="447"/>
      <c r="FP16" s="447"/>
      <c r="FQ16" s="447"/>
      <c r="FR16" s="447"/>
      <c r="FS16" s="447"/>
      <c r="FT16" s="447"/>
      <c r="FU16" s="447"/>
      <c r="FV16" s="447"/>
      <c r="FW16" s="447"/>
      <c r="FX16" s="447"/>
      <c r="FY16" s="447"/>
      <c r="FZ16" s="447"/>
      <c r="GA16" s="447"/>
      <c r="GB16" s="447"/>
      <c r="GC16" s="447"/>
      <c r="GD16" s="447"/>
      <c r="GE16" s="447"/>
      <c r="GF16" s="447"/>
      <c r="GG16" s="447"/>
      <c r="GH16" s="447"/>
      <c r="GI16" s="447"/>
      <c r="GJ16" s="447"/>
      <c r="GK16" s="447"/>
      <c r="GL16" s="447"/>
      <c r="GM16" s="447"/>
      <c r="GN16" s="447"/>
      <c r="GO16" s="447"/>
      <c r="GP16" s="447"/>
      <c r="GQ16" s="447"/>
      <c r="GR16" s="447"/>
      <c r="GS16" s="447"/>
      <c r="GT16" s="447"/>
      <c r="GU16" s="447"/>
      <c r="GV16" s="447"/>
      <c r="GW16" s="447"/>
      <c r="GX16" s="447"/>
      <c r="GY16" s="447"/>
      <c r="GZ16" s="447"/>
      <c r="HA16" s="447"/>
      <c r="HB16" s="447"/>
      <c r="HC16" s="447"/>
      <c r="HD16" s="447"/>
      <c r="HE16" s="447"/>
      <c r="HF16" s="447"/>
      <c r="HG16" s="447"/>
      <c r="HH16" s="447"/>
      <c r="HI16" s="447"/>
      <c r="HJ16" s="447"/>
      <c r="HK16" s="447"/>
      <c r="HL16" s="447"/>
      <c r="HM16" s="447"/>
      <c r="HN16" s="447"/>
      <c r="HO16" s="447"/>
      <c r="HP16" s="447"/>
      <c r="HQ16" s="447"/>
      <c r="HR16" s="447"/>
      <c r="HS16" s="447"/>
      <c r="HT16" s="447"/>
      <c r="HU16" s="447"/>
      <c r="HV16" s="447"/>
      <c r="HW16" s="447"/>
      <c r="HX16" s="447"/>
      <c r="HY16" s="447"/>
      <c r="HZ16" s="447"/>
      <c r="IA16" s="447"/>
      <c r="IB16" s="447"/>
      <c r="IC16" s="447"/>
      <c r="ID16" s="447"/>
      <c r="IE16" s="447"/>
      <c r="IF16" s="447"/>
      <c r="IG16" s="447"/>
      <c r="IH16" s="447"/>
      <c r="II16" s="447"/>
      <c r="IJ16" s="447"/>
      <c r="IK16" s="447"/>
      <c r="IL16" s="447"/>
      <c r="IM16" s="447"/>
      <c r="IN16" s="447"/>
      <c r="IO16" s="447"/>
      <c r="IP16" s="447"/>
      <c r="IQ16" s="447"/>
      <c r="IR16" s="447"/>
      <c r="IS16" s="447"/>
      <c r="IT16" s="447"/>
      <c r="IU16" s="447"/>
      <c r="IV16" s="447"/>
    </row>
    <row r="17" spans="1:256" s="448" customFormat="1" ht="21" customHeight="1" outlineLevel="1" x14ac:dyDescent="0.35">
      <c r="A17" s="449" t="str">
        <f ca="1">IF(ISERROR(VALUE(SUBSTITUTE(OFFSET(A17,-1,0,1,1),".",""))),"0.0.0.1",IF(ISERROR(FIND("`",SUBSTITUTE(OFFSET(A17,-1,0,1,1),".","`",3))),OFFSET(A17,-1,0,1,1)&amp;".1",LEFT(OFFSET(A17,-1,0,1,1),FIND("`",SUBSTITUTE(OFFSET(A17,-1,0,1,1),".","`",3)))&amp;IF(ISERROR(FIND("`",SUBSTITUTE(OFFSET(A17,-1,0,1,1),".","`",4))),VALUE(RIGHT(OFFSET(A17,-1,0,1,1),LEN(OFFSET(A17,-1,0,1,1))-FIND("`",SUBSTITUTE(OFFSET(A17,-1,0,1,1),".","`",3))))+1,VALUE(MID(OFFSET(A17,-1,0,1,1),FIND("`",SUBSTITUTE(OFFSET(A17,-1,0,1,1),".","`",3))+1,(FIND("`",SUBSTITUTE(OFFSET(A17,-1,0,1,1),".","`",4))-FIND("`",SUBSTITUTE(OFFSET(A17,-1,0,1,1),".","`",3))-1)))+1)))</f>
        <v>1.1.1.2</v>
      </c>
      <c r="B17" s="450" t="s">
        <v>282</v>
      </c>
      <c r="C17" s="456"/>
      <c r="D17" s="456"/>
      <c r="E17" s="457"/>
      <c r="F17" s="453">
        <f>NETWORKDAYS(G17,H17)</f>
        <v>16</v>
      </c>
      <c r="G17" s="143">
        <v>44550</v>
      </c>
      <c r="H17" s="143">
        <v>44571</v>
      </c>
      <c r="I17" s="451">
        <v>1</v>
      </c>
      <c r="J17" s="421">
        <f t="shared" si="4"/>
        <v>16</v>
      </c>
      <c r="K17" s="422">
        <f t="shared" si="5"/>
        <v>16</v>
      </c>
      <c r="L17" s="421">
        <f t="shared" si="6"/>
        <v>0</v>
      </c>
      <c r="M17" s="458"/>
      <c r="N17" s="459"/>
      <c r="O17" s="425" t="str">
        <f t="shared" si="7"/>
        <v>NA</v>
      </c>
      <c r="P17" s="404" t="str">
        <f t="shared" si="8"/>
        <v>Closed</v>
      </c>
      <c r="Q17" s="405" t="str">
        <f t="shared" si="9"/>
        <v>Complete</v>
      </c>
      <c r="R17" s="455">
        <f>IF(O17="NA",100%,(100%-O17))</f>
        <v>1</v>
      </c>
      <c r="S17" s="443"/>
      <c r="T17" s="444"/>
      <c r="U17" s="338"/>
      <c r="V17" s="338"/>
      <c r="W17" s="445"/>
      <c r="X17" s="445"/>
      <c r="Y17" s="445"/>
      <c r="Z17" s="445"/>
      <c r="AA17" s="445"/>
      <c r="AB17" s="445"/>
      <c r="AC17" s="445"/>
      <c r="AD17" s="445"/>
      <c r="AE17" s="445"/>
      <c r="AF17" s="445"/>
      <c r="AG17" s="445"/>
      <c r="AH17" s="445"/>
      <c r="AI17" s="445"/>
      <c r="AJ17" s="445"/>
      <c r="AK17" s="445"/>
      <c r="AL17" s="445"/>
      <c r="AM17" s="445"/>
      <c r="AN17" s="445"/>
      <c r="AO17" s="445"/>
      <c r="AP17" s="445"/>
      <c r="AQ17" s="445"/>
      <c r="AR17" s="445"/>
      <c r="AS17" s="445"/>
      <c r="AT17" s="445"/>
      <c r="AU17" s="445"/>
      <c r="AV17" s="445"/>
      <c r="AW17" s="445"/>
      <c r="AX17" s="445"/>
      <c r="AY17" s="445"/>
      <c r="AZ17" s="445"/>
      <c r="BA17" s="445"/>
      <c r="BB17" s="445"/>
      <c r="BC17" s="445"/>
      <c r="BD17" s="445"/>
      <c r="BE17" s="445"/>
      <c r="BF17" s="445"/>
      <c r="BG17" s="445"/>
      <c r="BH17" s="445"/>
      <c r="BI17" s="445"/>
      <c r="BJ17" s="445"/>
      <c r="BK17" s="445"/>
      <c r="BL17" s="445"/>
      <c r="BM17" s="445"/>
      <c r="BN17" s="445"/>
      <c r="BO17" s="445"/>
      <c r="BP17" s="445"/>
      <c r="BQ17" s="445"/>
      <c r="BR17" s="445"/>
      <c r="BS17" s="445"/>
      <c r="BT17" s="445"/>
      <c r="BU17" s="445"/>
      <c r="BV17" s="445"/>
      <c r="BW17" s="445"/>
      <c r="BX17" s="445"/>
      <c r="BY17" s="445"/>
      <c r="BZ17" s="445"/>
      <c r="CA17" s="445"/>
      <c r="CB17" s="445"/>
      <c r="CC17" s="445"/>
      <c r="CD17" s="445"/>
      <c r="CE17" s="445"/>
      <c r="CF17" s="445"/>
      <c r="CG17" s="445"/>
      <c r="CH17" s="445"/>
      <c r="CI17" s="445"/>
      <c r="CJ17" s="445"/>
      <c r="CK17" s="445"/>
      <c r="CL17" s="445"/>
      <c r="CM17" s="445"/>
      <c r="CN17" s="445"/>
      <c r="CO17" s="445"/>
      <c r="CP17" s="445"/>
      <c r="CQ17" s="445"/>
      <c r="CR17" s="445"/>
      <c r="CS17" s="445"/>
      <c r="CT17" s="445"/>
      <c r="CU17" s="445"/>
      <c r="CV17" s="445"/>
      <c r="CW17" s="445"/>
      <c r="CX17" s="445"/>
      <c r="CY17" s="445"/>
      <c r="CZ17" s="445"/>
      <c r="DA17" s="445"/>
      <c r="DB17" s="445"/>
      <c r="DC17" s="445"/>
      <c r="DD17" s="445"/>
      <c r="DE17" s="445"/>
      <c r="DF17" s="445"/>
      <c r="DG17" s="445"/>
      <c r="DH17" s="445"/>
      <c r="DI17" s="446"/>
      <c r="DJ17" s="447"/>
      <c r="DK17" s="447"/>
      <c r="DL17" s="447"/>
      <c r="DM17" s="447"/>
      <c r="DN17" s="447"/>
      <c r="DO17" s="447"/>
      <c r="DP17" s="447"/>
      <c r="DQ17" s="447"/>
      <c r="DR17" s="447"/>
      <c r="DS17" s="447"/>
      <c r="DT17" s="447"/>
      <c r="DU17" s="447"/>
      <c r="DV17" s="447"/>
      <c r="DW17" s="447"/>
      <c r="DX17" s="447"/>
      <c r="DY17" s="447"/>
      <c r="DZ17" s="447"/>
      <c r="EA17" s="447"/>
      <c r="EB17" s="447"/>
      <c r="EC17" s="447"/>
      <c r="ED17" s="447"/>
      <c r="EE17" s="447"/>
      <c r="EF17" s="447"/>
      <c r="EG17" s="447"/>
      <c r="EH17" s="447"/>
      <c r="EI17" s="447"/>
      <c r="EJ17" s="447"/>
      <c r="EK17" s="447"/>
      <c r="EL17" s="447"/>
      <c r="EM17" s="447"/>
      <c r="EN17" s="447"/>
      <c r="EO17" s="447"/>
      <c r="EP17" s="447"/>
      <c r="EQ17" s="447"/>
      <c r="ER17" s="447"/>
      <c r="ES17" s="447"/>
      <c r="ET17" s="447"/>
      <c r="EU17" s="447"/>
      <c r="EV17" s="447"/>
      <c r="EW17" s="447"/>
      <c r="EX17" s="447"/>
      <c r="EY17" s="447"/>
      <c r="EZ17" s="447"/>
      <c r="FA17" s="447"/>
      <c r="FB17" s="447"/>
      <c r="FC17" s="447"/>
      <c r="FD17" s="447"/>
      <c r="FE17" s="447"/>
      <c r="FF17" s="447"/>
      <c r="FG17" s="447"/>
      <c r="FH17" s="447"/>
      <c r="FI17" s="447"/>
      <c r="FJ17" s="447"/>
      <c r="FK17" s="447"/>
      <c r="FL17" s="447"/>
      <c r="FM17" s="447"/>
      <c r="FN17" s="447"/>
      <c r="FO17" s="447"/>
      <c r="FP17" s="447"/>
      <c r="FQ17" s="447"/>
      <c r="FR17" s="447"/>
      <c r="FS17" s="447"/>
      <c r="FT17" s="447"/>
      <c r="FU17" s="447"/>
      <c r="FV17" s="447"/>
      <c r="FW17" s="447"/>
      <c r="FX17" s="447"/>
      <c r="FY17" s="447"/>
      <c r="FZ17" s="447"/>
      <c r="GA17" s="447"/>
      <c r="GB17" s="447"/>
      <c r="GC17" s="447"/>
      <c r="GD17" s="447"/>
      <c r="GE17" s="447"/>
      <c r="GF17" s="447"/>
      <c r="GG17" s="447"/>
      <c r="GH17" s="447"/>
      <c r="GI17" s="447"/>
      <c r="GJ17" s="447"/>
      <c r="GK17" s="447"/>
      <c r="GL17" s="447"/>
      <c r="GM17" s="447"/>
      <c r="GN17" s="447"/>
      <c r="GO17" s="447"/>
      <c r="GP17" s="447"/>
      <c r="GQ17" s="447"/>
      <c r="GR17" s="447"/>
      <c r="GS17" s="447"/>
      <c r="GT17" s="447"/>
      <c r="GU17" s="447"/>
      <c r="GV17" s="447"/>
      <c r="GW17" s="447"/>
      <c r="GX17" s="447"/>
      <c r="GY17" s="447"/>
      <c r="GZ17" s="447"/>
      <c r="HA17" s="447"/>
      <c r="HB17" s="447"/>
      <c r="HC17" s="447"/>
      <c r="HD17" s="447"/>
      <c r="HE17" s="447"/>
      <c r="HF17" s="447"/>
      <c r="HG17" s="447"/>
      <c r="HH17" s="447"/>
      <c r="HI17" s="447"/>
      <c r="HJ17" s="447"/>
      <c r="HK17" s="447"/>
      <c r="HL17" s="447"/>
      <c r="HM17" s="447"/>
      <c r="HN17" s="447"/>
      <c r="HO17" s="447"/>
      <c r="HP17" s="447"/>
      <c r="HQ17" s="447"/>
      <c r="HR17" s="447"/>
      <c r="HS17" s="447"/>
      <c r="HT17" s="447"/>
      <c r="HU17" s="447"/>
      <c r="HV17" s="447"/>
      <c r="HW17" s="447"/>
      <c r="HX17" s="447"/>
      <c r="HY17" s="447"/>
      <c r="HZ17" s="447"/>
      <c r="IA17" s="447"/>
      <c r="IB17" s="447"/>
      <c r="IC17" s="447"/>
      <c r="ID17" s="447"/>
      <c r="IE17" s="447"/>
      <c r="IF17" s="447"/>
      <c r="IG17" s="447"/>
      <c r="IH17" s="447"/>
      <c r="II17" s="447"/>
      <c r="IJ17" s="447"/>
      <c r="IK17" s="447"/>
      <c r="IL17" s="447"/>
      <c r="IM17" s="447"/>
      <c r="IN17" s="447"/>
      <c r="IO17" s="447"/>
      <c r="IP17" s="447"/>
      <c r="IQ17" s="447"/>
      <c r="IR17" s="447"/>
      <c r="IS17" s="447"/>
      <c r="IT17" s="447"/>
      <c r="IU17" s="447"/>
      <c r="IV17" s="447"/>
    </row>
    <row r="18" spans="1:256" s="448" customFormat="1" ht="21" customHeight="1" outlineLevel="2" x14ac:dyDescent="0.35">
      <c r="A18" s="460" t="str">
        <f ca="1">IF(ISERROR(VALUE(SUBSTITUTE(OFFSET(A18,-1,0,1,1),".",""))),"0.0.1",IF(ISERROR(FIND("`",SUBSTITUTE(OFFSET(A18,-1,0,1,1),".","`",2))),OFFSET(A18,-1,0,1,1)&amp;".1",LEFT(OFFSET(A18,-1,0,1,1),FIND("`",SUBSTITUTE(OFFSET(A18,-1,0,1,1),".","`",2)))&amp;IF(ISERROR(FIND("`",SUBSTITUTE(OFFSET(A18,-1,0,1,1),".","`",3))),VALUE(RIGHT(OFFSET(A18,-1,0,1,1),LEN(OFFSET(A18,-1,0,1,1))-FIND("`",SUBSTITUTE(OFFSET(A18,-1,0,1,1),".","`",2))))+1,VALUE(MID(OFFSET(A18,-1,0,1,1),FIND("`",SUBSTITUTE(OFFSET(A18,-1,0,1,1),".","`",2))+1,(FIND("`",SUBSTITUTE(OFFSET(A18,-1,0,1,1),".","`",3))-FIND("`",SUBSTITUTE(OFFSET(A18,-1,0,1,1),".","`",2))-1)))+1)))</f>
        <v>1.1.2</v>
      </c>
      <c r="B18" s="461" t="s">
        <v>161</v>
      </c>
      <c r="C18" s="462"/>
      <c r="D18" s="462"/>
      <c r="E18" s="463"/>
      <c r="F18" s="437">
        <f t="shared" ref="F18:F24" si="10">IF(AND(ISBLANK(G18),ISBLANK(H18))=FALSE,NETWORKDAYS(G18,H18),"")</f>
        <v>26</v>
      </c>
      <c r="G18" s="438">
        <f>MIN(G19:G23)</f>
        <v>44550</v>
      </c>
      <c r="H18" s="438">
        <f>MAX(H19:H23)</f>
        <v>44585</v>
      </c>
      <c r="I18" s="464">
        <f>SUMPRODUCT(M19:M23,N19:N23)/SUM(M19:M23)</f>
        <v>1</v>
      </c>
      <c r="J18" s="465">
        <f t="shared" si="4"/>
        <v>26</v>
      </c>
      <c r="K18" s="466">
        <f t="shared" si="5"/>
        <v>26</v>
      </c>
      <c r="L18" s="465">
        <f t="shared" si="6"/>
        <v>0</v>
      </c>
      <c r="M18" s="423">
        <f t="shared" ref="M18:M24" si="11">F18</f>
        <v>26</v>
      </c>
      <c r="N18" s="424">
        <f t="shared" ref="N18:N24" si="12">IF(I18&gt;=100%,100%,IF(I18&lt;=0%,0%,I18))</f>
        <v>1</v>
      </c>
      <c r="O18" s="467" t="str">
        <f t="shared" si="7"/>
        <v>NA</v>
      </c>
      <c r="P18" s="404" t="str">
        <f t="shared" si="8"/>
        <v>Closed</v>
      </c>
      <c r="Q18" s="405" t="str">
        <f t="shared" si="9"/>
        <v>Complete</v>
      </c>
      <c r="R18" s="442">
        <f>SUMPRODUCT(S19:S23,T19:T23)/SUM(S19:S23)</f>
        <v>1</v>
      </c>
      <c r="S18" s="443">
        <f t="shared" ref="S18:S24" si="13">F18</f>
        <v>26</v>
      </c>
      <c r="T18" s="444">
        <f t="shared" ref="T18:T24" si="14">R18</f>
        <v>1</v>
      </c>
      <c r="U18" s="338"/>
      <c r="V18" s="338"/>
      <c r="W18" s="445"/>
      <c r="X18" s="445"/>
      <c r="Y18" s="445"/>
      <c r="Z18" s="445"/>
      <c r="AA18" s="445"/>
      <c r="AB18" s="445"/>
      <c r="AC18" s="445"/>
      <c r="AD18" s="445"/>
      <c r="AE18" s="445"/>
      <c r="AF18" s="445"/>
      <c r="AG18" s="445"/>
      <c r="AH18" s="445"/>
      <c r="AI18" s="445"/>
      <c r="AJ18" s="445"/>
      <c r="AK18" s="445"/>
      <c r="AL18" s="445"/>
      <c r="AM18" s="445"/>
      <c r="AN18" s="445"/>
      <c r="AO18" s="445"/>
      <c r="AP18" s="445"/>
      <c r="AQ18" s="445"/>
      <c r="AR18" s="445"/>
      <c r="AS18" s="445"/>
      <c r="AT18" s="445"/>
      <c r="AU18" s="445"/>
      <c r="AV18" s="445"/>
      <c r="AW18" s="445"/>
      <c r="AX18" s="445"/>
      <c r="AY18" s="445"/>
      <c r="AZ18" s="445"/>
      <c r="BA18" s="445"/>
      <c r="BB18" s="445"/>
      <c r="BC18" s="445"/>
      <c r="BD18" s="445"/>
      <c r="BE18" s="445"/>
      <c r="BF18" s="445"/>
      <c r="BG18" s="445"/>
      <c r="BH18" s="445"/>
      <c r="BI18" s="445"/>
      <c r="BJ18" s="445"/>
      <c r="BK18" s="445"/>
      <c r="BL18" s="445"/>
      <c r="BM18" s="445"/>
      <c r="BN18" s="445"/>
      <c r="BO18" s="445"/>
      <c r="BP18" s="445"/>
      <c r="BQ18" s="445"/>
      <c r="BR18" s="445"/>
      <c r="BS18" s="445"/>
      <c r="BT18" s="445"/>
      <c r="BU18" s="445"/>
      <c r="BV18" s="445"/>
      <c r="BW18" s="445"/>
      <c r="BX18" s="445"/>
      <c r="BY18" s="445"/>
      <c r="BZ18" s="445"/>
      <c r="CA18" s="445"/>
      <c r="CB18" s="445"/>
      <c r="CC18" s="445"/>
      <c r="CD18" s="445"/>
      <c r="CE18" s="445"/>
      <c r="CF18" s="445"/>
      <c r="CG18" s="445"/>
      <c r="CH18" s="445"/>
      <c r="CI18" s="445"/>
      <c r="CJ18" s="445"/>
      <c r="CK18" s="445"/>
      <c r="CL18" s="445"/>
      <c r="CM18" s="445"/>
      <c r="CN18" s="445"/>
      <c r="CO18" s="445"/>
      <c r="CP18" s="445"/>
      <c r="CQ18" s="445"/>
      <c r="CR18" s="445"/>
      <c r="CS18" s="445"/>
      <c r="CT18" s="445"/>
      <c r="CU18" s="445"/>
      <c r="CV18" s="445"/>
      <c r="CW18" s="445"/>
      <c r="CX18" s="445"/>
      <c r="CY18" s="445"/>
      <c r="CZ18" s="445"/>
      <c r="DA18" s="445"/>
      <c r="DB18" s="445"/>
      <c r="DC18" s="445"/>
      <c r="DD18" s="445"/>
      <c r="DE18" s="445"/>
      <c r="DF18" s="445"/>
      <c r="DG18" s="445"/>
      <c r="DH18" s="445"/>
      <c r="DI18" s="446"/>
      <c r="DJ18" s="468"/>
      <c r="DK18" s="468"/>
      <c r="DL18" s="468"/>
      <c r="DM18" s="468"/>
      <c r="DN18" s="468"/>
      <c r="DO18" s="468"/>
      <c r="DP18" s="468"/>
      <c r="DQ18" s="468"/>
      <c r="DR18" s="468"/>
      <c r="DS18" s="468"/>
      <c r="DT18" s="468"/>
      <c r="DU18" s="468"/>
      <c r="DV18" s="468"/>
      <c r="DW18" s="468"/>
      <c r="DX18" s="468"/>
      <c r="DY18" s="468"/>
      <c r="DZ18" s="468"/>
      <c r="EA18" s="468"/>
      <c r="EB18" s="468"/>
      <c r="EC18" s="468"/>
      <c r="ED18" s="468"/>
      <c r="EE18" s="468"/>
      <c r="EF18" s="468"/>
      <c r="EG18" s="468"/>
      <c r="EH18" s="468"/>
      <c r="EI18" s="468"/>
      <c r="EJ18" s="468"/>
      <c r="EK18" s="468"/>
      <c r="EL18" s="468"/>
      <c r="EM18" s="468"/>
      <c r="EN18" s="468"/>
      <c r="EO18" s="468"/>
      <c r="EP18" s="468"/>
      <c r="EQ18" s="468"/>
      <c r="ER18" s="468"/>
      <c r="ES18" s="468"/>
      <c r="ET18" s="468"/>
      <c r="EU18" s="468"/>
      <c r="EV18" s="468"/>
      <c r="EW18" s="468"/>
      <c r="EX18" s="468"/>
      <c r="EY18" s="468"/>
      <c r="EZ18" s="468"/>
      <c r="FA18" s="468"/>
      <c r="FB18" s="468"/>
      <c r="FC18" s="468"/>
      <c r="FD18" s="468"/>
      <c r="FE18" s="468"/>
      <c r="FF18" s="468"/>
      <c r="FG18" s="468"/>
      <c r="FH18" s="468"/>
      <c r="FI18" s="468"/>
      <c r="FJ18" s="468"/>
      <c r="FK18" s="468"/>
      <c r="FL18" s="468"/>
      <c r="FM18" s="468"/>
      <c r="FN18" s="468"/>
      <c r="FO18" s="468"/>
      <c r="FP18" s="468"/>
      <c r="FQ18" s="468"/>
      <c r="FR18" s="468"/>
      <c r="FS18" s="468"/>
      <c r="FT18" s="468"/>
      <c r="FU18" s="468"/>
      <c r="FV18" s="468"/>
      <c r="FW18" s="468"/>
      <c r="FX18" s="468"/>
      <c r="FY18" s="468"/>
      <c r="FZ18" s="468"/>
      <c r="GA18" s="468"/>
      <c r="GB18" s="468"/>
      <c r="GC18" s="468"/>
      <c r="GD18" s="468"/>
      <c r="GE18" s="468"/>
      <c r="GF18" s="468"/>
      <c r="GG18" s="468"/>
      <c r="GH18" s="468"/>
      <c r="GI18" s="468"/>
      <c r="GJ18" s="468"/>
      <c r="GK18" s="468"/>
      <c r="GL18" s="468"/>
      <c r="GM18" s="468"/>
      <c r="GN18" s="468"/>
      <c r="GO18" s="468"/>
      <c r="GP18" s="468"/>
      <c r="GQ18" s="468"/>
      <c r="GR18" s="468"/>
      <c r="GS18" s="468"/>
      <c r="GT18" s="468"/>
      <c r="GU18" s="468"/>
      <c r="GV18" s="468"/>
      <c r="GW18" s="468"/>
      <c r="GX18" s="468"/>
      <c r="GY18" s="468"/>
      <c r="GZ18" s="468"/>
      <c r="HA18" s="468"/>
      <c r="HB18" s="468"/>
      <c r="HC18" s="468"/>
      <c r="HD18" s="468"/>
      <c r="HE18" s="468"/>
      <c r="HF18" s="468"/>
      <c r="HG18" s="468"/>
      <c r="HH18" s="468"/>
      <c r="HI18" s="468"/>
      <c r="HJ18" s="468"/>
      <c r="HK18" s="468"/>
      <c r="HL18" s="468"/>
      <c r="HM18" s="468"/>
      <c r="HN18" s="468"/>
      <c r="HO18" s="468"/>
      <c r="HP18" s="468"/>
      <c r="HQ18" s="468"/>
      <c r="HR18" s="468"/>
      <c r="HS18" s="468"/>
      <c r="HT18" s="468"/>
      <c r="HU18" s="468"/>
      <c r="HV18" s="468"/>
      <c r="HW18" s="468"/>
      <c r="HX18" s="468"/>
      <c r="HY18" s="468"/>
      <c r="HZ18" s="468"/>
      <c r="IA18" s="468"/>
      <c r="IB18" s="468"/>
      <c r="IC18" s="468"/>
      <c r="ID18" s="468"/>
      <c r="IE18" s="468"/>
      <c r="IF18" s="468"/>
      <c r="IG18" s="468"/>
      <c r="IH18" s="468"/>
      <c r="II18" s="468"/>
      <c r="IJ18" s="468"/>
      <c r="IK18" s="468"/>
      <c r="IL18" s="468"/>
      <c r="IM18" s="468"/>
      <c r="IN18" s="468"/>
      <c r="IO18" s="468"/>
      <c r="IP18" s="468"/>
      <c r="IQ18" s="468"/>
      <c r="IR18" s="468"/>
      <c r="IS18" s="468"/>
      <c r="IT18" s="468"/>
      <c r="IU18" s="468"/>
      <c r="IV18" s="468"/>
    </row>
    <row r="19" spans="1:256" s="448" customFormat="1" ht="21" customHeight="1" outlineLevel="2" x14ac:dyDescent="0.35">
      <c r="A19" s="449" t="str">
        <f ca="1">IF(ISERROR(VALUE(SUBSTITUTE(OFFSET(A19,-1,0,1,1),".",""))),"0.0.0.1",IF(ISERROR(FIND("`",SUBSTITUTE(OFFSET(A19,-1,0,1,1),".","`",3))),OFFSET(A19,-1,0,1,1)&amp;".1",LEFT(OFFSET(A19,-1,0,1,1),FIND("`",SUBSTITUTE(OFFSET(A19,-1,0,1,1),".","`",3)))&amp;IF(ISERROR(FIND("`",SUBSTITUTE(OFFSET(A19,-1,0,1,1),".","`",4))),VALUE(RIGHT(OFFSET(A19,-1,0,1,1),LEN(OFFSET(A19,-1,0,1,1))-FIND("`",SUBSTITUTE(OFFSET(A19,-1,0,1,1),".","`",3))))+1,VALUE(MID(OFFSET(A19,-1,0,1,1),FIND("`",SUBSTITUTE(OFFSET(A19,-1,0,1,1),".","`",3))+1,(FIND("`",SUBSTITUTE(OFFSET(A19,-1,0,1,1),".","`",4))-FIND("`",SUBSTITUTE(OFFSET(A19,-1,0,1,1),".","`",3))-1)))+1)))</f>
        <v>1.1.2.1</v>
      </c>
      <c r="B19" s="450" t="s">
        <v>162</v>
      </c>
      <c r="C19" s="469"/>
      <c r="D19" s="469"/>
      <c r="E19" s="470"/>
      <c r="F19" s="471">
        <f t="shared" si="10"/>
        <v>6</v>
      </c>
      <c r="G19" s="143">
        <v>44550</v>
      </c>
      <c r="H19" s="143">
        <v>44557</v>
      </c>
      <c r="I19" s="472">
        <f>SUMPRODUCT(M20:M23,N20:N23)/SUM(M20:M23)</f>
        <v>1</v>
      </c>
      <c r="J19" s="439">
        <f t="shared" si="4"/>
        <v>6</v>
      </c>
      <c r="K19" s="440">
        <f t="shared" si="5"/>
        <v>6</v>
      </c>
      <c r="L19" s="439">
        <f t="shared" si="6"/>
        <v>0</v>
      </c>
      <c r="M19" s="423">
        <f t="shared" si="11"/>
        <v>6</v>
      </c>
      <c r="N19" s="424">
        <f t="shared" si="12"/>
        <v>1</v>
      </c>
      <c r="O19" s="441" t="str">
        <f t="shared" si="7"/>
        <v>NA</v>
      </c>
      <c r="P19" s="404" t="str">
        <f t="shared" si="8"/>
        <v>Closed</v>
      </c>
      <c r="Q19" s="405" t="str">
        <f t="shared" si="9"/>
        <v>Complete</v>
      </c>
      <c r="R19" s="455">
        <f>SUMPRODUCT(S20:S23,T20:T23)/SUM(S20:S23)</f>
        <v>1</v>
      </c>
      <c r="S19" s="443">
        <f t="shared" si="13"/>
        <v>6</v>
      </c>
      <c r="T19" s="444">
        <f t="shared" si="14"/>
        <v>1</v>
      </c>
      <c r="U19" s="338"/>
      <c r="V19" s="338"/>
      <c r="W19" s="445"/>
      <c r="X19" s="445"/>
      <c r="Y19" s="445"/>
      <c r="Z19" s="445"/>
      <c r="AA19" s="445"/>
      <c r="AB19" s="445"/>
      <c r="AC19" s="445"/>
      <c r="AD19" s="445"/>
      <c r="AE19" s="445"/>
      <c r="AF19" s="445"/>
      <c r="AG19" s="445"/>
      <c r="AH19" s="445"/>
      <c r="AI19" s="445"/>
      <c r="AJ19" s="445"/>
      <c r="AK19" s="445"/>
      <c r="AL19" s="445"/>
      <c r="AM19" s="445"/>
      <c r="AN19" s="445"/>
      <c r="AO19" s="445"/>
      <c r="AP19" s="445"/>
      <c r="AQ19" s="445"/>
      <c r="AR19" s="445"/>
      <c r="AS19" s="445"/>
      <c r="AT19" s="445"/>
      <c r="AU19" s="445"/>
      <c r="AV19" s="445"/>
      <c r="AW19" s="445"/>
      <c r="AX19" s="445"/>
      <c r="AY19" s="445"/>
      <c r="AZ19" s="445"/>
      <c r="BA19" s="445"/>
      <c r="BB19" s="445"/>
      <c r="BC19" s="445"/>
      <c r="BD19" s="445"/>
      <c r="BE19" s="445"/>
      <c r="BF19" s="445"/>
      <c r="BG19" s="445"/>
      <c r="BH19" s="445"/>
      <c r="BI19" s="445"/>
      <c r="BJ19" s="445"/>
      <c r="BK19" s="445"/>
      <c r="BL19" s="445"/>
      <c r="BM19" s="445"/>
      <c r="BN19" s="445"/>
      <c r="BO19" s="445"/>
      <c r="BP19" s="445"/>
      <c r="BQ19" s="445"/>
      <c r="BR19" s="445"/>
      <c r="BS19" s="445"/>
      <c r="BT19" s="445"/>
      <c r="BU19" s="445"/>
      <c r="BV19" s="445"/>
      <c r="BW19" s="445"/>
      <c r="BX19" s="445"/>
      <c r="BY19" s="445"/>
      <c r="BZ19" s="445"/>
      <c r="CA19" s="445"/>
      <c r="CB19" s="445"/>
      <c r="CC19" s="445"/>
      <c r="CD19" s="445"/>
      <c r="CE19" s="445"/>
      <c r="CF19" s="445"/>
      <c r="CG19" s="445"/>
      <c r="CH19" s="445"/>
      <c r="CI19" s="445"/>
      <c r="CJ19" s="445"/>
      <c r="CK19" s="445"/>
      <c r="CL19" s="445"/>
      <c r="CM19" s="445"/>
      <c r="CN19" s="445"/>
      <c r="CO19" s="445"/>
      <c r="CP19" s="445"/>
      <c r="CQ19" s="445"/>
      <c r="CR19" s="445"/>
      <c r="CS19" s="445"/>
      <c r="CT19" s="445"/>
      <c r="CU19" s="445"/>
      <c r="CV19" s="445"/>
      <c r="CW19" s="445"/>
      <c r="CX19" s="445"/>
      <c r="CY19" s="445"/>
      <c r="CZ19" s="445"/>
      <c r="DA19" s="445"/>
      <c r="DB19" s="445"/>
      <c r="DC19" s="445"/>
      <c r="DD19" s="445"/>
      <c r="DE19" s="445"/>
      <c r="DF19" s="445"/>
      <c r="DG19" s="445"/>
      <c r="DH19" s="445"/>
      <c r="DI19" s="446"/>
      <c r="DJ19" s="468"/>
      <c r="DK19" s="468"/>
      <c r="DL19" s="468"/>
      <c r="DM19" s="468"/>
      <c r="DN19" s="468"/>
      <c r="DO19" s="468"/>
      <c r="DP19" s="468"/>
      <c r="DQ19" s="468"/>
      <c r="DR19" s="468"/>
      <c r="DS19" s="468"/>
      <c r="DT19" s="468"/>
      <c r="DU19" s="468"/>
      <c r="DV19" s="468"/>
      <c r="DW19" s="468"/>
      <c r="DX19" s="468"/>
      <c r="DY19" s="468"/>
      <c r="DZ19" s="468"/>
      <c r="EA19" s="468"/>
      <c r="EB19" s="468"/>
      <c r="EC19" s="468"/>
      <c r="ED19" s="468"/>
      <c r="EE19" s="468"/>
      <c r="EF19" s="468"/>
      <c r="EG19" s="468"/>
      <c r="EH19" s="468"/>
      <c r="EI19" s="468"/>
      <c r="EJ19" s="468"/>
      <c r="EK19" s="468"/>
      <c r="EL19" s="468"/>
      <c r="EM19" s="468"/>
      <c r="EN19" s="468"/>
      <c r="EO19" s="468"/>
      <c r="EP19" s="468"/>
      <c r="EQ19" s="468"/>
      <c r="ER19" s="468"/>
      <c r="ES19" s="468"/>
      <c r="ET19" s="468"/>
      <c r="EU19" s="468"/>
      <c r="EV19" s="468"/>
      <c r="EW19" s="468"/>
      <c r="EX19" s="468"/>
      <c r="EY19" s="468"/>
      <c r="EZ19" s="468"/>
      <c r="FA19" s="468"/>
      <c r="FB19" s="468"/>
      <c r="FC19" s="468"/>
      <c r="FD19" s="468"/>
      <c r="FE19" s="468"/>
      <c r="FF19" s="468"/>
      <c r="FG19" s="468"/>
      <c r="FH19" s="468"/>
      <c r="FI19" s="468"/>
      <c r="FJ19" s="468"/>
      <c r="FK19" s="468"/>
      <c r="FL19" s="468"/>
      <c r="FM19" s="468"/>
      <c r="FN19" s="468"/>
      <c r="FO19" s="468"/>
      <c r="FP19" s="468"/>
      <c r="FQ19" s="468"/>
      <c r="FR19" s="468"/>
      <c r="FS19" s="468"/>
      <c r="FT19" s="468"/>
      <c r="FU19" s="468"/>
      <c r="FV19" s="468"/>
      <c r="FW19" s="468"/>
      <c r="FX19" s="468"/>
      <c r="FY19" s="468"/>
      <c r="FZ19" s="468"/>
      <c r="GA19" s="468"/>
      <c r="GB19" s="468"/>
      <c r="GC19" s="468"/>
      <c r="GD19" s="468"/>
      <c r="GE19" s="468"/>
      <c r="GF19" s="468"/>
      <c r="GG19" s="468"/>
      <c r="GH19" s="468"/>
      <c r="GI19" s="468"/>
      <c r="GJ19" s="468"/>
      <c r="GK19" s="468"/>
      <c r="GL19" s="468"/>
      <c r="GM19" s="468"/>
      <c r="GN19" s="468"/>
      <c r="GO19" s="468"/>
      <c r="GP19" s="468"/>
      <c r="GQ19" s="468"/>
      <c r="GR19" s="468"/>
      <c r="GS19" s="468"/>
      <c r="GT19" s="468"/>
      <c r="GU19" s="468"/>
      <c r="GV19" s="468"/>
      <c r="GW19" s="468"/>
      <c r="GX19" s="468"/>
      <c r="GY19" s="468"/>
      <c r="GZ19" s="468"/>
      <c r="HA19" s="468"/>
      <c r="HB19" s="468"/>
      <c r="HC19" s="468"/>
      <c r="HD19" s="468"/>
      <c r="HE19" s="468"/>
      <c r="HF19" s="468"/>
      <c r="HG19" s="468"/>
      <c r="HH19" s="468"/>
      <c r="HI19" s="468"/>
      <c r="HJ19" s="468"/>
      <c r="HK19" s="468"/>
      <c r="HL19" s="468"/>
      <c r="HM19" s="468"/>
      <c r="HN19" s="468"/>
      <c r="HO19" s="468"/>
      <c r="HP19" s="468"/>
      <c r="HQ19" s="468"/>
      <c r="HR19" s="468"/>
      <c r="HS19" s="468"/>
      <c r="HT19" s="468"/>
      <c r="HU19" s="468"/>
      <c r="HV19" s="468"/>
      <c r="HW19" s="468"/>
      <c r="HX19" s="468"/>
      <c r="HY19" s="468"/>
      <c r="HZ19" s="468"/>
      <c r="IA19" s="468"/>
      <c r="IB19" s="468"/>
      <c r="IC19" s="468"/>
      <c r="ID19" s="468"/>
      <c r="IE19" s="468"/>
      <c r="IF19" s="468"/>
      <c r="IG19" s="468"/>
      <c r="IH19" s="468"/>
      <c r="II19" s="468"/>
      <c r="IJ19" s="468"/>
      <c r="IK19" s="468"/>
      <c r="IL19" s="468"/>
      <c r="IM19" s="468"/>
      <c r="IN19" s="468"/>
      <c r="IO19" s="468"/>
      <c r="IP19" s="468"/>
      <c r="IQ19" s="468"/>
      <c r="IR19" s="468"/>
      <c r="IS19" s="468"/>
      <c r="IT19" s="468"/>
      <c r="IU19" s="468"/>
      <c r="IV19" s="468"/>
    </row>
    <row r="20" spans="1:256" s="448" customFormat="1" ht="21" customHeight="1" outlineLevel="2" x14ac:dyDescent="0.35">
      <c r="A20" s="449" t="str">
        <f ca="1">IF(ISERROR(VALUE(SUBSTITUTE(OFFSET(A20,-1,0,1,1),".",""))),"0.0.0.0.1",IF(ISERROR(FIND("`",SUBSTITUTE(OFFSET(A20,-1,0,1,1),".","`",4))),OFFSET(A20,-1,0,1,1)&amp;".1",LEFT(OFFSET(A20,-1,0,1,1),FIND("`",SUBSTITUTE(OFFSET(A20,-1,0,1,1),".","`",4)))&amp;IF(ISERROR(FIND("`",SUBSTITUTE(OFFSET(A20,-1,0,1,1),".","`",5))),VALUE(RIGHT(OFFSET(A20,-1,0,1,1),LEN(OFFSET(A20,-1,0,1,1))-FIND("`",SUBSTITUTE(OFFSET(A20,-1,0,1,1),".","`",4))))+1,VALUE(MID(OFFSET(A20,-1,0,1,1),FIND("`",SUBSTITUTE(OFFSET(A20,-1,0,1,1),".","`",4))+1,(FIND("`",SUBSTITUTE(OFFSET(A20,-1,0,1,1),".","`",5))-FIND("`",SUBSTITUTE(OFFSET(A20,-1,0,1,1),".","`",4))-1)))+1)))</f>
        <v>1.1.2.1.1</v>
      </c>
      <c r="B20" s="473" t="s">
        <v>163</v>
      </c>
      <c r="C20" s="451"/>
      <c r="D20" s="451"/>
      <c r="E20" s="452"/>
      <c r="F20" s="453">
        <f t="shared" si="10"/>
        <v>5</v>
      </c>
      <c r="G20" s="143">
        <v>44557</v>
      </c>
      <c r="H20" s="143">
        <v>44561</v>
      </c>
      <c r="I20" s="451">
        <v>1</v>
      </c>
      <c r="J20" s="439">
        <f t="shared" si="4"/>
        <v>5</v>
      </c>
      <c r="K20" s="440">
        <f t="shared" si="5"/>
        <v>5</v>
      </c>
      <c r="L20" s="439">
        <f t="shared" si="6"/>
        <v>0</v>
      </c>
      <c r="M20" s="423">
        <f t="shared" si="11"/>
        <v>5</v>
      </c>
      <c r="N20" s="424">
        <f t="shared" si="12"/>
        <v>1</v>
      </c>
      <c r="O20" s="441" t="str">
        <f t="shared" si="7"/>
        <v>NA</v>
      </c>
      <c r="P20" s="404" t="str">
        <f t="shared" si="8"/>
        <v>Closed</v>
      </c>
      <c r="Q20" s="405" t="str">
        <f t="shared" si="9"/>
        <v>Complete</v>
      </c>
      <c r="R20" s="455">
        <f>IF(O20="NA",100%,(100%-O20))</f>
        <v>1</v>
      </c>
      <c r="S20" s="443">
        <f t="shared" si="13"/>
        <v>5</v>
      </c>
      <c r="T20" s="444">
        <f t="shared" si="14"/>
        <v>1</v>
      </c>
      <c r="U20" s="338"/>
      <c r="V20" s="338"/>
      <c r="W20" s="445"/>
      <c r="X20" s="445"/>
      <c r="Y20" s="445"/>
      <c r="Z20" s="445"/>
      <c r="AA20" s="445"/>
      <c r="AB20" s="445"/>
      <c r="AC20" s="445"/>
      <c r="AD20" s="445"/>
      <c r="AE20" s="445"/>
      <c r="AF20" s="445"/>
      <c r="AG20" s="445"/>
      <c r="AH20" s="445"/>
      <c r="AI20" s="445"/>
      <c r="AJ20" s="445"/>
      <c r="AK20" s="445"/>
      <c r="AL20" s="445"/>
      <c r="AM20" s="445"/>
      <c r="AN20" s="445"/>
      <c r="AO20" s="445"/>
      <c r="AP20" s="445"/>
      <c r="AQ20" s="445"/>
      <c r="AR20" s="445"/>
      <c r="AS20" s="445"/>
      <c r="AT20" s="445"/>
      <c r="AU20" s="445"/>
      <c r="AV20" s="445"/>
      <c r="AW20" s="445"/>
      <c r="AX20" s="445"/>
      <c r="AY20" s="445"/>
      <c r="AZ20" s="445"/>
      <c r="BA20" s="445"/>
      <c r="BB20" s="445"/>
      <c r="BC20" s="445"/>
      <c r="BD20" s="445"/>
      <c r="BE20" s="445"/>
      <c r="BF20" s="445"/>
      <c r="BG20" s="445"/>
      <c r="BH20" s="445"/>
      <c r="BI20" s="445"/>
      <c r="BJ20" s="445"/>
      <c r="BK20" s="445"/>
      <c r="BL20" s="445"/>
      <c r="BM20" s="445"/>
      <c r="BN20" s="445"/>
      <c r="BO20" s="445"/>
      <c r="BP20" s="445"/>
      <c r="BQ20" s="445"/>
      <c r="BR20" s="445"/>
      <c r="BS20" s="445"/>
      <c r="BT20" s="445"/>
      <c r="BU20" s="445"/>
      <c r="BV20" s="445"/>
      <c r="BW20" s="445"/>
      <c r="BX20" s="445"/>
      <c r="BY20" s="445"/>
      <c r="BZ20" s="445"/>
      <c r="CA20" s="445"/>
      <c r="CB20" s="445"/>
      <c r="CC20" s="445"/>
      <c r="CD20" s="445"/>
      <c r="CE20" s="445"/>
      <c r="CF20" s="445"/>
      <c r="CG20" s="445"/>
      <c r="CH20" s="445"/>
      <c r="CI20" s="445"/>
      <c r="CJ20" s="445"/>
      <c r="CK20" s="445"/>
      <c r="CL20" s="445"/>
      <c r="CM20" s="445"/>
      <c r="CN20" s="445"/>
      <c r="CO20" s="445"/>
      <c r="CP20" s="445"/>
      <c r="CQ20" s="445"/>
      <c r="CR20" s="445"/>
      <c r="CS20" s="445"/>
      <c r="CT20" s="445"/>
      <c r="CU20" s="445"/>
      <c r="CV20" s="445"/>
      <c r="CW20" s="445"/>
      <c r="CX20" s="445"/>
      <c r="CY20" s="445"/>
      <c r="CZ20" s="445"/>
      <c r="DA20" s="445"/>
      <c r="DB20" s="445"/>
      <c r="DC20" s="445"/>
      <c r="DD20" s="445"/>
      <c r="DE20" s="445"/>
      <c r="DF20" s="445"/>
      <c r="DG20" s="445"/>
      <c r="DH20" s="445"/>
      <c r="DI20" s="446"/>
      <c r="DJ20" s="468"/>
      <c r="DK20" s="468"/>
      <c r="DL20" s="468"/>
      <c r="DM20" s="468"/>
      <c r="DN20" s="468"/>
      <c r="DO20" s="468"/>
      <c r="DP20" s="468"/>
      <c r="DQ20" s="468"/>
      <c r="DR20" s="468"/>
      <c r="DS20" s="468"/>
      <c r="DT20" s="468"/>
      <c r="DU20" s="468"/>
      <c r="DV20" s="468"/>
      <c r="DW20" s="468"/>
      <c r="DX20" s="468"/>
      <c r="DY20" s="468"/>
      <c r="DZ20" s="468"/>
      <c r="EA20" s="468"/>
      <c r="EB20" s="468"/>
      <c r="EC20" s="468"/>
      <c r="ED20" s="468"/>
      <c r="EE20" s="468"/>
      <c r="EF20" s="468"/>
      <c r="EG20" s="468"/>
      <c r="EH20" s="468"/>
      <c r="EI20" s="468"/>
      <c r="EJ20" s="468"/>
      <c r="EK20" s="468"/>
      <c r="EL20" s="468"/>
      <c r="EM20" s="468"/>
      <c r="EN20" s="468"/>
      <c r="EO20" s="468"/>
      <c r="EP20" s="468"/>
      <c r="EQ20" s="468"/>
      <c r="ER20" s="468"/>
      <c r="ES20" s="468"/>
      <c r="ET20" s="468"/>
      <c r="EU20" s="468"/>
      <c r="EV20" s="468"/>
      <c r="EW20" s="468"/>
      <c r="EX20" s="468"/>
      <c r="EY20" s="468"/>
      <c r="EZ20" s="468"/>
      <c r="FA20" s="468"/>
      <c r="FB20" s="468"/>
      <c r="FC20" s="468"/>
      <c r="FD20" s="468"/>
      <c r="FE20" s="468"/>
      <c r="FF20" s="468"/>
      <c r="FG20" s="468"/>
      <c r="FH20" s="468"/>
      <c r="FI20" s="468"/>
      <c r="FJ20" s="468"/>
      <c r="FK20" s="468"/>
      <c r="FL20" s="468"/>
      <c r="FM20" s="468"/>
      <c r="FN20" s="468"/>
      <c r="FO20" s="468"/>
      <c r="FP20" s="468"/>
      <c r="FQ20" s="468"/>
      <c r="FR20" s="468"/>
      <c r="FS20" s="468"/>
      <c r="FT20" s="468"/>
      <c r="FU20" s="468"/>
      <c r="FV20" s="468"/>
      <c r="FW20" s="468"/>
      <c r="FX20" s="468"/>
      <c r="FY20" s="468"/>
      <c r="FZ20" s="468"/>
      <c r="GA20" s="468"/>
      <c r="GB20" s="468"/>
      <c r="GC20" s="468"/>
      <c r="GD20" s="468"/>
      <c r="GE20" s="468"/>
      <c r="GF20" s="468"/>
      <c r="GG20" s="468"/>
      <c r="GH20" s="468"/>
      <c r="GI20" s="468"/>
      <c r="GJ20" s="468"/>
      <c r="GK20" s="468"/>
      <c r="GL20" s="468"/>
      <c r="GM20" s="468"/>
      <c r="GN20" s="468"/>
      <c r="GO20" s="468"/>
      <c r="GP20" s="468"/>
      <c r="GQ20" s="468"/>
      <c r="GR20" s="468"/>
      <c r="GS20" s="468"/>
      <c r="GT20" s="468"/>
      <c r="GU20" s="468"/>
      <c r="GV20" s="468"/>
      <c r="GW20" s="468"/>
      <c r="GX20" s="468"/>
      <c r="GY20" s="468"/>
      <c r="GZ20" s="468"/>
      <c r="HA20" s="468"/>
      <c r="HB20" s="468"/>
      <c r="HC20" s="468"/>
      <c r="HD20" s="468"/>
      <c r="HE20" s="468"/>
      <c r="HF20" s="468"/>
      <c r="HG20" s="468"/>
      <c r="HH20" s="468"/>
      <c r="HI20" s="468"/>
      <c r="HJ20" s="468"/>
      <c r="HK20" s="468"/>
      <c r="HL20" s="468"/>
      <c r="HM20" s="468"/>
      <c r="HN20" s="468"/>
      <c r="HO20" s="468"/>
      <c r="HP20" s="468"/>
      <c r="HQ20" s="468"/>
      <c r="HR20" s="468"/>
      <c r="HS20" s="468"/>
      <c r="HT20" s="468"/>
      <c r="HU20" s="468"/>
      <c r="HV20" s="468"/>
      <c r="HW20" s="468"/>
      <c r="HX20" s="468"/>
      <c r="HY20" s="468"/>
      <c r="HZ20" s="468"/>
      <c r="IA20" s="468"/>
      <c r="IB20" s="468"/>
      <c r="IC20" s="468"/>
      <c r="ID20" s="468"/>
      <c r="IE20" s="468"/>
      <c r="IF20" s="468"/>
      <c r="IG20" s="468"/>
      <c r="IH20" s="468"/>
      <c r="II20" s="468"/>
      <c r="IJ20" s="468"/>
      <c r="IK20" s="468"/>
      <c r="IL20" s="468"/>
      <c r="IM20" s="468"/>
      <c r="IN20" s="468"/>
      <c r="IO20" s="468"/>
      <c r="IP20" s="468"/>
      <c r="IQ20" s="468"/>
      <c r="IR20" s="468"/>
      <c r="IS20" s="468"/>
      <c r="IT20" s="468"/>
      <c r="IU20" s="468"/>
      <c r="IV20" s="468"/>
    </row>
    <row r="21" spans="1:256" s="448" customFormat="1" ht="21" customHeight="1" outlineLevel="2" x14ac:dyDescent="0.35">
      <c r="A21" s="449" t="str">
        <f ca="1">IF(ISERROR(VALUE(SUBSTITUTE(OFFSET(A21,-1,0,1,1),".",""))),"0.0.0.0.1",IF(ISERROR(FIND("`",SUBSTITUTE(OFFSET(A21,-1,0,1,1),".","`",4))),OFFSET(A21,-1,0,1,1)&amp;".1",LEFT(OFFSET(A21,-1,0,1,1),FIND("`",SUBSTITUTE(OFFSET(A21,-1,0,1,1),".","`",4)))&amp;IF(ISERROR(FIND("`",SUBSTITUTE(OFFSET(A21,-1,0,1,1),".","`",5))),VALUE(RIGHT(OFFSET(A21,-1,0,1,1),LEN(OFFSET(A21,-1,0,1,1))-FIND("`",SUBSTITUTE(OFFSET(A21,-1,0,1,1),".","`",4))))+1,VALUE(MID(OFFSET(A21,-1,0,1,1),FIND("`",SUBSTITUTE(OFFSET(A21,-1,0,1,1),".","`",4))+1,(FIND("`",SUBSTITUTE(OFFSET(A21,-1,0,1,1),".","`",5))-FIND("`",SUBSTITUTE(OFFSET(A21,-1,0,1,1),".","`",4))-1)))+1)))</f>
        <v>1.1.2.1.2</v>
      </c>
      <c r="B21" s="473" t="s">
        <v>72</v>
      </c>
      <c r="C21" s="451"/>
      <c r="D21" s="451"/>
      <c r="E21" s="452"/>
      <c r="F21" s="453">
        <f t="shared" si="10"/>
        <v>5</v>
      </c>
      <c r="G21" s="143">
        <v>44564</v>
      </c>
      <c r="H21" s="143">
        <v>44568</v>
      </c>
      <c r="I21" s="451">
        <v>1</v>
      </c>
      <c r="J21" s="439">
        <f t="shared" si="4"/>
        <v>5</v>
      </c>
      <c r="K21" s="440">
        <f t="shared" si="5"/>
        <v>5</v>
      </c>
      <c r="L21" s="439">
        <f t="shared" si="6"/>
        <v>0</v>
      </c>
      <c r="M21" s="423">
        <f t="shared" si="11"/>
        <v>5</v>
      </c>
      <c r="N21" s="424">
        <f t="shared" si="12"/>
        <v>1</v>
      </c>
      <c r="O21" s="441" t="str">
        <f t="shared" si="7"/>
        <v>NA</v>
      </c>
      <c r="P21" s="404" t="str">
        <f t="shared" si="8"/>
        <v>Closed</v>
      </c>
      <c r="Q21" s="405" t="str">
        <f t="shared" si="9"/>
        <v>Complete</v>
      </c>
      <c r="R21" s="455">
        <f>IF(O21="NA",100%,(100%-O21))</f>
        <v>1</v>
      </c>
      <c r="S21" s="443">
        <f t="shared" si="13"/>
        <v>5</v>
      </c>
      <c r="T21" s="444">
        <f t="shared" si="14"/>
        <v>1</v>
      </c>
      <c r="U21" s="338"/>
      <c r="V21" s="338"/>
      <c r="W21" s="445"/>
      <c r="X21" s="445"/>
      <c r="Y21" s="445"/>
      <c r="Z21" s="445"/>
      <c r="AA21" s="445"/>
      <c r="AB21" s="445"/>
      <c r="AC21" s="445"/>
      <c r="AD21" s="445"/>
      <c r="AE21" s="445"/>
      <c r="AF21" s="445"/>
      <c r="AG21" s="445"/>
      <c r="AH21" s="445"/>
      <c r="AI21" s="445"/>
      <c r="AJ21" s="445"/>
      <c r="AK21" s="445"/>
      <c r="AL21" s="445"/>
      <c r="AM21" s="445"/>
      <c r="AN21" s="445"/>
      <c r="AO21" s="445"/>
      <c r="AP21" s="445"/>
      <c r="AQ21" s="445"/>
      <c r="AR21" s="445"/>
      <c r="AS21" s="445"/>
      <c r="AT21" s="445"/>
      <c r="AU21" s="445"/>
      <c r="AV21" s="445"/>
      <c r="AW21" s="445"/>
      <c r="AX21" s="445"/>
      <c r="AY21" s="445"/>
      <c r="AZ21" s="445"/>
      <c r="BA21" s="445"/>
      <c r="BB21" s="445"/>
      <c r="BC21" s="445"/>
      <c r="BD21" s="445"/>
      <c r="BE21" s="445"/>
      <c r="BF21" s="445"/>
      <c r="BG21" s="445"/>
      <c r="BH21" s="445"/>
      <c r="BI21" s="445"/>
      <c r="BJ21" s="445"/>
      <c r="BK21" s="445"/>
      <c r="BL21" s="445"/>
      <c r="BM21" s="445"/>
      <c r="BN21" s="445"/>
      <c r="BO21" s="445"/>
      <c r="BP21" s="445"/>
      <c r="BQ21" s="445"/>
      <c r="BR21" s="445"/>
      <c r="BS21" s="445"/>
      <c r="BT21" s="445"/>
      <c r="BU21" s="445"/>
      <c r="BV21" s="445"/>
      <c r="BW21" s="445"/>
      <c r="BX21" s="445"/>
      <c r="BY21" s="445"/>
      <c r="BZ21" s="445"/>
      <c r="CA21" s="445"/>
      <c r="CB21" s="445"/>
      <c r="CC21" s="445"/>
      <c r="CD21" s="445"/>
      <c r="CE21" s="445"/>
      <c r="CF21" s="445"/>
      <c r="CG21" s="445"/>
      <c r="CH21" s="445"/>
      <c r="CI21" s="445"/>
      <c r="CJ21" s="445"/>
      <c r="CK21" s="445"/>
      <c r="CL21" s="445"/>
      <c r="CM21" s="445"/>
      <c r="CN21" s="445"/>
      <c r="CO21" s="445"/>
      <c r="CP21" s="445"/>
      <c r="CQ21" s="445"/>
      <c r="CR21" s="445"/>
      <c r="CS21" s="445"/>
      <c r="CT21" s="445"/>
      <c r="CU21" s="445"/>
      <c r="CV21" s="445"/>
      <c r="CW21" s="445"/>
      <c r="CX21" s="445"/>
      <c r="CY21" s="445"/>
      <c r="CZ21" s="445"/>
      <c r="DA21" s="445"/>
      <c r="DB21" s="445"/>
      <c r="DC21" s="445"/>
      <c r="DD21" s="445"/>
      <c r="DE21" s="445"/>
      <c r="DF21" s="445"/>
      <c r="DG21" s="445"/>
      <c r="DH21" s="445"/>
      <c r="DI21" s="446"/>
      <c r="DJ21" s="468"/>
      <c r="DK21" s="468"/>
      <c r="DL21" s="468"/>
      <c r="DM21" s="468"/>
      <c r="DN21" s="468"/>
      <c r="DO21" s="468"/>
      <c r="DP21" s="468"/>
      <c r="DQ21" s="468"/>
      <c r="DR21" s="468"/>
      <c r="DS21" s="468"/>
      <c r="DT21" s="468"/>
      <c r="DU21" s="468"/>
      <c r="DV21" s="468"/>
      <c r="DW21" s="468"/>
      <c r="DX21" s="468"/>
      <c r="DY21" s="468"/>
      <c r="DZ21" s="468"/>
      <c r="EA21" s="468"/>
      <c r="EB21" s="468"/>
      <c r="EC21" s="468"/>
      <c r="ED21" s="468"/>
      <c r="EE21" s="468"/>
      <c r="EF21" s="468"/>
      <c r="EG21" s="468"/>
      <c r="EH21" s="468"/>
      <c r="EI21" s="468"/>
      <c r="EJ21" s="468"/>
      <c r="EK21" s="468"/>
      <c r="EL21" s="468"/>
      <c r="EM21" s="468"/>
      <c r="EN21" s="468"/>
      <c r="EO21" s="468"/>
      <c r="EP21" s="468"/>
      <c r="EQ21" s="468"/>
      <c r="ER21" s="468"/>
      <c r="ES21" s="468"/>
      <c r="ET21" s="468"/>
      <c r="EU21" s="468"/>
      <c r="EV21" s="468"/>
      <c r="EW21" s="468"/>
      <c r="EX21" s="468"/>
      <c r="EY21" s="468"/>
      <c r="EZ21" s="468"/>
      <c r="FA21" s="468"/>
      <c r="FB21" s="468"/>
      <c r="FC21" s="468"/>
      <c r="FD21" s="468"/>
      <c r="FE21" s="468"/>
      <c r="FF21" s="468"/>
      <c r="FG21" s="468"/>
      <c r="FH21" s="468"/>
      <c r="FI21" s="468"/>
      <c r="FJ21" s="468"/>
      <c r="FK21" s="468"/>
      <c r="FL21" s="468"/>
      <c r="FM21" s="468"/>
      <c r="FN21" s="468"/>
      <c r="FO21" s="468"/>
      <c r="FP21" s="468"/>
      <c r="FQ21" s="468"/>
      <c r="FR21" s="468"/>
      <c r="FS21" s="468"/>
      <c r="FT21" s="468"/>
      <c r="FU21" s="468"/>
      <c r="FV21" s="468"/>
      <c r="FW21" s="468"/>
      <c r="FX21" s="468"/>
      <c r="FY21" s="468"/>
      <c r="FZ21" s="468"/>
      <c r="GA21" s="468"/>
      <c r="GB21" s="468"/>
      <c r="GC21" s="468"/>
      <c r="GD21" s="468"/>
      <c r="GE21" s="468"/>
      <c r="GF21" s="468"/>
      <c r="GG21" s="468"/>
      <c r="GH21" s="468"/>
      <c r="GI21" s="468"/>
      <c r="GJ21" s="468"/>
      <c r="GK21" s="468"/>
      <c r="GL21" s="468"/>
      <c r="GM21" s="468"/>
      <c r="GN21" s="468"/>
      <c r="GO21" s="468"/>
      <c r="GP21" s="468"/>
      <c r="GQ21" s="468"/>
      <c r="GR21" s="468"/>
      <c r="GS21" s="468"/>
      <c r="GT21" s="468"/>
      <c r="GU21" s="468"/>
      <c r="GV21" s="468"/>
      <c r="GW21" s="468"/>
      <c r="GX21" s="468"/>
      <c r="GY21" s="468"/>
      <c r="GZ21" s="468"/>
      <c r="HA21" s="468"/>
      <c r="HB21" s="468"/>
      <c r="HC21" s="468"/>
      <c r="HD21" s="468"/>
      <c r="HE21" s="468"/>
      <c r="HF21" s="468"/>
      <c r="HG21" s="468"/>
      <c r="HH21" s="468"/>
      <c r="HI21" s="468"/>
      <c r="HJ21" s="468"/>
      <c r="HK21" s="468"/>
      <c r="HL21" s="468"/>
      <c r="HM21" s="468"/>
      <c r="HN21" s="468"/>
      <c r="HO21" s="468"/>
      <c r="HP21" s="468"/>
      <c r="HQ21" s="468"/>
      <c r="HR21" s="468"/>
      <c r="HS21" s="468"/>
      <c r="HT21" s="468"/>
      <c r="HU21" s="468"/>
      <c r="HV21" s="468"/>
      <c r="HW21" s="468"/>
      <c r="HX21" s="468"/>
      <c r="HY21" s="468"/>
      <c r="HZ21" s="468"/>
      <c r="IA21" s="468"/>
      <c r="IB21" s="468"/>
      <c r="IC21" s="468"/>
      <c r="ID21" s="468"/>
      <c r="IE21" s="468"/>
      <c r="IF21" s="468"/>
      <c r="IG21" s="468"/>
      <c r="IH21" s="468"/>
      <c r="II21" s="468"/>
      <c r="IJ21" s="468"/>
      <c r="IK21" s="468"/>
      <c r="IL21" s="468"/>
      <c r="IM21" s="468"/>
      <c r="IN21" s="468"/>
      <c r="IO21" s="468"/>
      <c r="IP21" s="468"/>
      <c r="IQ21" s="468"/>
      <c r="IR21" s="468"/>
      <c r="IS21" s="468"/>
      <c r="IT21" s="468"/>
      <c r="IU21" s="468"/>
      <c r="IV21" s="468"/>
    </row>
    <row r="22" spans="1:256" s="448" customFormat="1" ht="21" customHeight="1" outlineLevel="2" x14ac:dyDescent="0.35">
      <c r="A22" s="449" t="str">
        <f ca="1">IF(ISERROR(VALUE(SUBSTITUTE(OFFSET(A22,-1,0,1,1),".",""))),"0.0.0.0.1",IF(ISERROR(FIND("`",SUBSTITUTE(OFFSET(A22,-1,0,1,1),".","`",4))),OFFSET(A22,-1,0,1,1)&amp;".1",LEFT(OFFSET(A22,-1,0,1,1),FIND("`",SUBSTITUTE(OFFSET(A22,-1,0,1,1),".","`",4)))&amp;IF(ISERROR(FIND("`",SUBSTITUTE(OFFSET(A22,-1,0,1,1),".","`",5))),VALUE(RIGHT(OFFSET(A22,-1,0,1,1),LEN(OFFSET(A22,-1,0,1,1))-FIND("`",SUBSTITUTE(OFFSET(A22,-1,0,1,1),".","`",4))))+1,VALUE(MID(OFFSET(A22,-1,0,1,1),FIND("`",SUBSTITUTE(OFFSET(A22,-1,0,1,1),".","`",4))+1,(FIND("`",SUBSTITUTE(OFFSET(A22,-1,0,1,1),".","`",5))-FIND("`",SUBSTITUTE(OFFSET(A22,-1,0,1,1),".","`",4))-1)))+1)))</f>
        <v>1.1.2.1.3</v>
      </c>
      <c r="B22" s="473" t="s">
        <v>164</v>
      </c>
      <c r="C22" s="451"/>
      <c r="D22" s="451"/>
      <c r="E22" s="452"/>
      <c r="F22" s="453">
        <f t="shared" si="10"/>
        <v>1</v>
      </c>
      <c r="G22" s="143">
        <v>44585</v>
      </c>
      <c r="H22" s="143">
        <v>44585</v>
      </c>
      <c r="I22" s="451">
        <v>1</v>
      </c>
      <c r="J22" s="439">
        <f t="shared" si="4"/>
        <v>1</v>
      </c>
      <c r="K22" s="440">
        <f t="shared" si="5"/>
        <v>1</v>
      </c>
      <c r="L22" s="439">
        <f t="shared" si="6"/>
        <v>0</v>
      </c>
      <c r="M22" s="423">
        <f t="shared" si="11"/>
        <v>1</v>
      </c>
      <c r="N22" s="424">
        <f t="shared" si="12"/>
        <v>1</v>
      </c>
      <c r="O22" s="441" t="str">
        <f t="shared" si="7"/>
        <v>NA</v>
      </c>
      <c r="P22" s="404" t="str">
        <f t="shared" si="8"/>
        <v>Closed</v>
      </c>
      <c r="Q22" s="405" t="str">
        <f t="shared" si="9"/>
        <v>Complete</v>
      </c>
      <c r="R22" s="455">
        <f>IF(O22="NA",100%,(100%-O22))</f>
        <v>1</v>
      </c>
      <c r="S22" s="443">
        <f t="shared" si="13"/>
        <v>1</v>
      </c>
      <c r="T22" s="444">
        <f t="shared" si="14"/>
        <v>1</v>
      </c>
      <c r="U22" s="338"/>
      <c r="V22" s="338"/>
      <c r="W22" s="445"/>
      <c r="X22" s="445"/>
      <c r="Y22" s="445"/>
      <c r="Z22" s="445"/>
      <c r="AA22" s="445"/>
      <c r="AB22" s="445"/>
      <c r="AC22" s="445"/>
      <c r="AD22" s="445"/>
      <c r="AE22" s="445"/>
      <c r="AF22" s="445"/>
      <c r="AG22" s="445"/>
      <c r="AH22" s="445"/>
      <c r="AI22" s="445"/>
      <c r="AJ22" s="445"/>
      <c r="AK22" s="445"/>
      <c r="AL22" s="445"/>
      <c r="AM22" s="445"/>
      <c r="AN22" s="445"/>
      <c r="AO22" s="445"/>
      <c r="AP22" s="445"/>
      <c r="AQ22" s="445"/>
      <c r="AR22" s="445"/>
      <c r="AS22" s="445"/>
      <c r="AT22" s="445"/>
      <c r="AU22" s="445"/>
      <c r="AV22" s="445"/>
      <c r="AW22" s="445"/>
      <c r="AX22" s="445"/>
      <c r="AY22" s="445"/>
      <c r="AZ22" s="445"/>
      <c r="BA22" s="445"/>
      <c r="BB22" s="445"/>
      <c r="BC22" s="445"/>
      <c r="BD22" s="445"/>
      <c r="BE22" s="445"/>
      <c r="BF22" s="445"/>
      <c r="BG22" s="445"/>
      <c r="BH22" s="445"/>
      <c r="BI22" s="445"/>
      <c r="BJ22" s="445"/>
      <c r="BK22" s="445"/>
      <c r="BL22" s="445"/>
      <c r="BM22" s="445"/>
      <c r="BN22" s="445"/>
      <c r="BO22" s="445"/>
      <c r="BP22" s="445"/>
      <c r="BQ22" s="445"/>
      <c r="BR22" s="445"/>
      <c r="BS22" s="445"/>
      <c r="BT22" s="445"/>
      <c r="BU22" s="445"/>
      <c r="BV22" s="445"/>
      <c r="BW22" s="445"/>
      <c r="BX22" s="445"/>
      <c r="BY22" s="445"/>
      <c r="BZ22" s="445"/>
      <c r="CA22" s="445"/>
      <c r="CB22" s="445"/>
      <c r="CC22" s="445"/>
      <c r="CD22" s="445"/>
      <c r="CE22" s="445"/>
      <c r="CF22" s="445"/>
      <c r="CG22" s="445"/>
      <c r="CH22" s="445"/>
      <c r="CI22" s="445"/>
      <c r="CJ22" s="445"/>
      <c r="CK22" s="445"/>
      <c r="CL22" s="445"/>
      <c r="CM22" s="445"/>
      <c r="CN22" s="445"/>
      <c r="CO22" s="445"/>
      <c r="CP22" s="445"/>
      <c r="CQ22" s="445"/>
      <c r="CR22" s="445"/>
      <c r="CS22" s="445"/>
      <c r="CT22" s="445"/>
      <c r="CU22" s="445"/>
      <c r="CV22" s="445"/>
      <c r="CW22" s="445"/>
      <c r="CX22" s="445"/>
      <c r="CY22" s="445"/>
      <c r="CZ22" s="445"/>
      <c r="DA22" s="445"/>
      <c r="DB22" s="445"/>
      <c r="DC22" s="445"/>
      <c r="DD22" s="445"/>
      <c r="DE22" s="445"/>
      <c r="DF22" s="445"/>
      <c r="DG22" s="445"/>
      <c r="DH22" s="445"/>
      <c r="DI22" s="446"/>
      <c r="DJ22" s="468"/>
      <c r="DK22" s="468"/>
      <c r="DL22" s="468"/>
      <c r="DM22" s="468"/>
      <c r="DN22" s="468"/>
      <c r="DO22" s="468"/>
      <c r="DP22" s="468"/>
      <c r="DQ22" s="468"/>
      <c r="DR22" s="468"/>
      <c r="DS22" s="468"/>
      <c r="DT22" s="468"/>
      <c r="DU22" s="468"/>
      <c r="DV22" s="468"/>
      <c r="DW22" s="468"/>
      <c r="DX22" s="468"/>
      <c r="DY22" s="468"/>
      <c r="DZ22" s="468"/>
      <c r="EA22" s="468"/>
      <c r="EB22" s="468"/>
      <c r="EC22" s="468"/>
      <c r="ED22" s="468"/>
      <c r="EE22" s="468"/>
      <c r="EF22" s="468"/>
      <c r="EG22" s="468"/>
      <c r="EH22" s="468"/>
      <c r="EI22" s="468"/>
      <c r="EJ22" s="468"/>
      <c r="EK22" s="468"/>
      <c r="EL22" s="468"/>
      <c r="EM22" s="468"/>
      <c r="EN22" s="468"/>
      <c r="EO22" s="468"/>
      <c r="EP22" s="468"/>
      <c r="EQ22" s="468"/>
      <c r="ER22" s="468"/>
      <c r="ES22" s="468"/>
      <c r="ET22" s="468"/>
      <c r="EU22" s="468"/>
      <c r="EV22" s="468"/>
      <c r="EW22" s="468"/>
      <c r="EX22" s="468"/>
      <c r="EY22" s="468"/>
      <c r="EZ22" s="468"/>
      <c r="FA22" s="468"/>
      <c r="FB22" s="468"/>
      <c r="FC22" s="468"/>
      <c r="FD22" s="468"/>
      <c r="FE22" s="468"/>
      <c r="FF22" s="468"/>
      <c r="FG22" s="468"/>
      <c r="FH22" s="468"/>
      <c r="FI22" s="468"/>
      <c r="FJ22" s="468"/>
      <c r="FK22" s="468"/>
      <c r="FL22" s="468"/>
      <c r="FM22" s="468"/>
      <c r="FN22" s="468"/>
      <c r="FO22" s="468"/>
      <c r="FP22" s="468"/>
      <c r="FQ22" s="468"/>
      <c r="FR22" s="468"/>
      <c r="FS22" s="468"/>
      <c r="FT22" s="468"/>
      <c r="FU22" s="468"/>
      <c r="FV22" s="468"/>
      <c r="FW22" s="468"/>
      <c r="FX22" s="468"/>
      <c r="FY22" s="468"/>
      <c r="FZ22" s="468"/>
      <c r="GA22" s="468"/>
      <c r="GB22" s="468"/>
      <c r="GC22" s="468"/>
      <c r="GD22" s="468"/>
      <c r="GE22" s="468"/>
      <c r="GF22" s="468"/>
      <c r="GG22" s="468"/>
      <c r="GH22" s="468"/>
      <c r="GI22" s="468"/>
      <c r="GJ22" s="468"/>
      <c r="GK22" s="468"/>
      <c r="GL22" s="468"/>
      <c r="GM22" s="468"/>
      <c r="GN22" s="468"/>
      <c r="GO22" s="468"/>
      <c r="GP22" s="468"/>
      <c r="GQ22" s="468"/>
      <c r="GR22" s="468"/>
      <c r="GS22" s="468"/>
      <c r="GT22" s="468"/>
      <c r="GU22" s="468"/>
      <c r="GV22" s="468"/>
      <c r="GW22" s="468"/>
      <c r="GX22" s="468"/>
      <c r="GY22" s="468"/>
      <c r="GZ22" s="468"/>
      <c r="HA22" s="468"/>
      <c r="HB22" s="468"/>
      <c r="HC22" s="468"/>
      <c r="HD22" s="468"/>
      <c r="HE22" s="468"/>
      <c r="HF22" s="468"/>
      <c r="HG22" s="468"/>
      <c r="HH22" s="468"/>
      <c r="HI22" s="468"/>
      <c r="HJ22" s="468"/>
      <c r="HK22" s="468"/>
      <c r="HL22" s="468"/>
      <c r="HM22" s="468"/>
      <c r="HN22" s="468"/>
      <c r="HO22" s="468"/>
      <c r="HP22" s="468"/>
      <c r="HQ22" s="468"/>
      <c r="HR22" s="468"/>
      <c r="HS22" s="468"/>
      <c r="HT22" s="468"/>
      <c r="HU22" s="468"/>
      <c r="HV22" s="468"/>
      <c r="HW22" s="468"/>
      <c r="HX22" s="468"/>
      <c r="HY22" s="468"/>
      <c r="HZ22" s="468"/>
      <c r="IA22" s="468"/>
      <c r="IB22" s="468"/>
      <c r="IC22" s="468"/>
      <c r="ID22" s="468"/>
      <c r="IE22" s="468"/>
      <c r="IF22" s="468"/>
      <c r="IG22" s="468"/>
      <c r="IH22" s="468"/>
      <c r="II22" s="468"/>
      <c r="IJ22" s="468"/>
      <c r="IK22" s="468"/>
      <c r="IL22" s="468"/>
      <c r="IM22" s="468"/>
      <c r="IN22" s="468"/>
      <c r="IO22" s="468"/>
      <c r="IP22" s="468"/>
      <c r="IQ22" s="468"/>
      <c r="IR22" s="468"/>
      <c r="IS22" s="468"/>
      <c r="IT22" s="468"/>
      <c r="IU22" s="468"/>
      <c r="IV22" s="468"/>
    </row>
    <row r="23" spans="1:256" s="448" customFormat="1" ht="21" customHeight="1" outlineLevel="2" x14ac:dyDescent="0.35">
      <c r="A23" s="449" t="str">
        <f ca="1">IF(ISERROR(VALUE(SUBSTITUTE(OFFSET(A23,-1,0,1,1),".",""))),"0.0.0.0.1",IF(ISERROR(FIND("`",SUBSTITUTE(OFFSET(A23,-1,0,1,1),".","`",4))),OFFSET(A23,-1,0,1,1)&amp;".1",LEFT(OFFSET(A23,-1,0,1,1),FIND("`",SUBSTITUTE(OFFSET(A23,-1,0,1,1),".","`",4)))&amp;IF(ISERROR(FIND("`",SUBSTITUTE(OFFSET(A23,-1,0,1,1),".","`",5))),VALUE(RIGHT(OFFSET(A23,-1,0,1,1),LEN(OFFSET(A23,-1,0,1,1))-FIND("`",SUBSTITUTE(OFFSET(A23,-1,0,1,1),".","`",4))))+1,VALUE(MID(OFFSET(A23,-1,0,1,1),FIND("`",SUBSTITUTE(OFFSET(A23,-1,0,1,1),".","`",4))+1,(FIND("`",SUBSTITUTE(OFFSET(A23,-1,0,1,1),".","`",5))-FIND("`",SUBSTITUTE(OFFSET(A23,-1,0,1,1),".","`",4))-1)))+1)))</f>
        <v>1.1.2.1.4</v>
      </c>
      <c r="B23" s="473" t="s">
        <v>165</v>
      </c>
      <c r="C23" s="451"/>
      <c r="D23" s="451"/>
      <c r="E23" s="452"/>
      <c r="F23" s="453">
        <f t="shared" si="10"/>
        <v>1</v>
      </c>
      <c r="G23" s="143">
        <v>44585</v>
      </c>
      <c r="H23" s="143">
        <v>44585</v>
      </c>
      <c r="I23" s="451">
        <v>1</v>
      </c>
      <c r="J23" s="439">
        <f t="shared" si="4"/>
        <v>1</v>
      </c>
      <c r="K23" s="440">
        <f t="shared" si="5"/>
        <v>1</v>
      </c>
      <c r="L23" s="439">
        <f t="shared" si="6"/>
        <v>0</v>
      </c>
      <c r="M23" s="423">
        <f t="shared" si="11"/>
        <v>1</v>
      </c>
      <c r="N23" s="424">
        <f t="shared" si="12"/>
        <v>1</v>
      </c>
      <c r="O23" s="441" t="str">
        <f t="shared" si="7"/>
        <v>NA</v>
      </c>
      <c r="P23" s="404" t="str">
        <f t="shared" si="8"/>
        <v>Closed</v>
      </c>
      <c r="Q23" s="405" t="str">
        <f t="shared" si="9"/>
        <v>Complete</v>
      </c>
      <c r="R23" s="455">
        <f>IF(O23="NA",100%,(100%-O23))</f>
        <v>1</v>
      </c>
      <c r="S23" s="443">
        <f t="shared" si="13"/>
        <v>1</v>
      </c>
      <c r="T23" s="444">
        <f t="shared" si="14"/>
        <v>1</v>
      </c>
      <c r="U23" s="338"/>
      <c r="V23" s="338"/>
      <c r="W23" s="445"/>
      <c r="X23" s="445"/>
      <c r="Y23" s="445"/>
      <c r="Z23" s="445"/>
      <c r="AA23" s="445"/>
      <c r="AB23" s="445"/>
      <c r="AC23" s="445"/>
      <c r="AD23" s="445"/>
      <c r="AE23" s="445"/>
      <c r="AF23" s="445"/>
      <c r="AG23" s="445"/>
      <c r="AH23" s="445"/>
      <c r="AI23" s="445"/>
      <c r="AJ23" s="445"/>
      <c r="AK23" s="445"/>
      <c r="AL23" s="445"/>
      <c r="AM23" s="445"/>
      <c r="AN23" s="445"/>
      <c r="AO23" s="445"/>
      <c r="AP23" s="445"/>
      <c r="AQ23" s="445"/>
      <c r="AR23" s="445"/>
      <c r="AS23" s="445"/>
      <c r="AT23" s="445"/>
      <c r="AU23" s="445"/>
      <c r="AV23" s="445"/>
      <c r="AW23" s="445"/>
      <c r="AX23" s="445"/>
      <c r="AY23" s="445"/>
      <c r="AZ23" s="445"/>
      <c r="BA23" s="445"/>
      <c r="BB23" s="445"/>
      <c r="BC23" s="445"/>
      <c r="BD23" s="445"/>
      <c r="BE23" s="445"/>
      <c r="BF23" s="445"/>
      <c r="BG23" s="445"/>
      <c r="BH23" s="445"/>
      <c r="BI23" s="445"/>
      <c r="BJ23" s="445"/>
      <c r="BK23" s="445"/>
      <c r="BL23" s="445"/>
      <c r="BM23" s="445"/>
      <c r="BN23" s="445"/>
      <c r="BO23" s="445"/>
      <c r="BP23" s="445"/>
      <c r="BQ23" s="445"/>
      <c r="BR23" s="445"/>
      <c r="BS23" s="445"/>
      <c r="BT23" s="445"/>
      <c r="BU23" s="445"/>
      <c r="BV23" s="445"/>
      <c r="BW23" s="445"/>
      <c r="BX23" s="445"/>
      <c r="BY23" s="445"/>
      <c r="BZ23" s="445"/>
      <c r="CA23" s="445"/>
      <c r="CB23" s="445"/>
      <c r="CC23" s="445"/>
      <c r="CD23" s="445"/>
      <c r="CE23" s="445"/>
      <c r="CF23" s="445"/>
      <c r="CG23" s="445"/>
      <c r="CH23" s="445"/>
      <c r="CI23" s="445"/>
      <c r="CJ23" s="445"/>
      <c r="CK23" s="445"/>
      <c r="CL23" s="445"/>
      <c r="CM23" s="445"/>
      <c r="CN23" s="445"/>
      <c r="CO23" s="445"/>
      <c r="CP23" s="445"/>
      <c r="CQ23" s="445"/>
      <c r="CR23" s="445"/>
      <c r="CS23" s="445"/>
      <c r="CT23" s="445"/>
      <c r="CU23" s="445"/>
      <c r="CV23" s="445"/>
      <c r="CW23" s="445"/>
      <c r="CX23" s="445"/>
      <c r="CY23" s="445"/>
      <c r="CZ23" s="445"/>
      <c r="DA23" s="445"/>
      <c r="DB23" s="445"/>
      <c r="DC23" s="445"/>
      <c r="DD23" s="445"/>
      <c r="DE23" s="445"/>
      <c r="DF23" s="445"/>
      <c r="DG23" s="445"/>
      <c r="DH23" s="445"/>
      <c r="DI23" s="446"/>
      <c r="DJ23" s="468"/>
      <c r="DK23" s="468"/>
      <c r="DL23" s="468"/>
      <c r="DM23" s="468"/>
      <c r="DN23" s="468"/>
      <c r="DO23" s="468"/>
      <c r="DP23" s="468"/>
      <c r="DQ23" s="468"/>
      <c r="DR23" s="468"/>
      <c r="DS23" s="468"/>
      <c r="DT23" s="468"/>
      <c r="DU23" s="468"/>
      <c r="DV23" s="468"/>
      <c r="DW23" s="468"/>
      <c r="DX23" s="468"/>
      <c r="DY23" s="468"/>
      <c r="DZ23" s="468"/>
      <c r="EA23" s="468"/>
      <c r="EB23" s="468"/>
      <c r="EC23" s="468"/>
      <c r="ED23" s="468"/>
      <c r="EE23" s="468"/>
      <c r="EF23" s="468"/>
      <c r="EG23" s="468"/>
      <c r="EH23" s="468"/>
      <c r="EI23" s="468"/>
      <c r="EJ23" s="468"/>
      <c r="EK23" s="468"/>
      <c r="EL23" s="468"/>
      <c r="EM23" s="468"/>
      <c r="EN23" s="468"/>
      <c r="EO23" s="468"/>
      <c r="EP23" s="468"/>
      <c r="EQ23" s="468"/>
      <c r="ER23" s="468"/>
      <c r="ES23" s="468"/>
      <c r="ET23" s="468"/>
      <c r="EU23" s="468"/>
      <c r="EV23" s="468"/>
      <c r="EW23" s="468"/>
      <c r="EX23" s="468"/>
      <c r="EY23" s="468"/>
      <c r="EZ23" s="468"/>
      <c r="FA23" s="468"/>
      <c r="FB23" s="468"/>
      <c r="FC23" s="468"/>
      <c r="FD23" s="468"/>
      <c r="FE23" s="468"/>
      <c r="FF23" s="468"/>
      <c r="FG23" s="468"/>
      <c r="FH23" s="468"/>
      <c r="FI23" s="468"/>
      <c r="FJ23" s="468"/>
      <c r="FK23" s="468"/>
      <c r="FL23" s="468"/>
      <c r="FM23" s="468"/>
      <c r="FN23" s="468"/>
      <c r="FO23" s="468"/>
      <c r="FP23" s="468"/>
      <c r="FQ23" s="468"/>
      <c r="FR23" s="468"/>
      <c r="FS23" s="468"/>
      <c r="FT23" s="468"/>
      <c r="FU23" s="468"/>
      <c r="FV23" s="468"/>
      <c r="FW23" s="468"/>
      <c r="FX23" s="468"/>
      <c r="FY23" s="468"/>
      <c r="FZ23" s="468"/>
      <c r="GA23" s="468"/>
      <c r="GB23" s="468"/>
      <c r="GC23" s="468"/>
      <c r="GD23" s="468"/>
      <c r="GE23" s="468"/>
      <c r="GF23" s="468"/>
      <c r="GG23" s="468"/>
      <c r="GH23" s="468"/>
      <c r="GI23" s="468"/>
      <c r="GJ23" s="468"/>
      <c r="GK23" s="468"/>
      <c r="GL23" s="468"/>
      <c r="GM23" s="468"/>
      <c r="GN23" s="468"/>
      <c r="GO23" s="468"/>
      <c r="GP23" s="468"/>
      <c r="GQ23" s="468"/>
      <c r="GR23" s="468"/>
      <c r="GS23" s="468"/>
      <c r="GT23" s="468"/>
      <c r="GU23" s="468"/>
      <c r="GV23" s="468"/>
      <c r="GW23" s="468"/>
      <c r="GX23" s="468"/>
      <c r="GY23" s="468"/>
      <c r="GZ23" s="468"/>
      <c r="HA23" s="468"/>
      <c r="HB23" s="468"/>
      <c r="HC23" s="468"/>
      <c r="HD23" s="468"/>
      <c r="HE23" s="468"/>
      <c r="HF23" s="468"/>
      <c r="HG23" s="468"/>
      <c r="HH23" s="468"/>
      <c r="HI23" s="468"/>
      <c r="HJ23" s="468"/>
      <c r="HK23" s="468"/>
      <c r="HL23" s="468"/>
      <c r="HM23" s="468"/>
      <c r="HN23" s="468"/>
      <c r="HO23" s="468"/>
      <c r="HP23" s="468"/>
      <c r="HQ23" s="468"/>
      <c r="HR23" s="468"/>
      <c r="HS23" s="468"/>
      <c r="HT23" s="468"/>
      <c r="HU23" s="468"/>
      <c r="HV23" s="468"/>
      <c r="HW23" s="468"/>
      <c r="HX23" s="468"/>
      <c r="HY23" s="468"/>
      <c r="HZ23" s="468"/>
      <c r="IA23" s="468"/>
      <c r="IB23" s="468"/>
      <c r="IC23" s="468"/>
      <c r="ID23" s="468"/>
      <c r="IE23" s="468"/>
      <c r="IF23" s="468"/>
      <c r="IG23" s="468"/>
      <c r="IH23" s="468"/>
      <c r="II23" s="468"/>
      <c r="IJ23" s="468"/>
      <c r="IK23" s="468"/>
      <c r="IL23" s="468"/>
      <c r="IM23" s="468"/>
      <c r="IN23" s="468"/>
      <c r="IO23" s="468"/>
      <c r="IP23" s="468"/>
      <c r="IQ23" s="468"/>
      <c r="IR23" s="468"/>
      <c r="IS23" s="468"/>
      <c r="IT23" s="468"/>
      <c r="IU23" s="468"/>
      <c r="IV23" s="468"/>
    </row>
    <row r="24" spans="1:256" s="448" customFormat="1" ht="21" customHeight="1" outlineLevel="2" x14ac:dyDescent="0.35">
      <c r="A24" s="460" t="str">
        <f ca="1">IF(ISERROR(VALUE(SUBSTITUTE(OFFSET(A24,-1,0,1,1),".",""))),"0.0.1",IF(ISERROR(FIND("`",SUBSTITUTE(OFFSET(A24,-1,0,1,1),".","`",2))),OFFSET(A24,-1,0,1,1)&amp;".1",LEFT(OFFSET(A24,-1,0,1,1),FIND("`",SUBSTITUTE(OFFSET(A24,-1,0,1,1),".","`",2)))&amp;IF(ISERROR(FIND("`",SUBSTITUTE(OFFSET(A24,-1,0,1,1),".","`",3))),VALUE(RIGHT(OFFSET(A24,-1,0,1,1),LEN(OFFSET(A24,-1,0,1,1))-FIND("`",SUBSTITUTE(OFFSET(A24,-1,0,1,1),".","`",2))))+1,VALUE(MID(OFFSET(A24,-1,0,1,1),FIND("`",SUBSTITUTE(OFFSET(A24,-1,0,1,1),".","`",2))+1,(FIND("`",SUBSTITUTE(OFFSET(A24,-1,0,1,1),".","`",3))-FIND("`",SUBSTITUTE(OFFSET(A24,-1,0,1,1),".","`",2))-1)))+1)))</f>
        <v>1.1.3</v>
      </c>
      <c r="B24" s="461" t="s">
        <v>166</v>
      </c>
      <c r="C24" s="435"/>
      <c r="D24" s="435"/>
      <c r="E24" s="436"/>
      <c r="F24" s="437">
        <f t="shared" si="10"/>
        <v>5</v>
      </c>
      <c r="G24" s="438">
        <f>MIN(G25:G31)</f>
        <v>44578</v>
      </c>
      <c r="H24" s="438">
        <f>MAX(H25:H31)</f>
        <v>44582</v>
      </c>
      <c r="I24" s="435">
        <f>SUMPRODUCT(M25:M31,N25:N31)/SUM(M25:M31)</f>
        <v>1</v>
      </c>
      <c r="J24" s="439">
        <f t="shared" si="4"/>
        <v>5</v>
      </c>
      <c r="K24" s="440">
        <f t="shared" si="5"/>
        <v>5</v>
      </c>
      <c r="L24" s="439">
        <f t="shared" si="6"/>
        <v>0</v>
      </c>
      <c r="M24" s="423">
        <f t="shared" si="11"/>
        <v>5</v>
      </c>
      <c r="N24" s="424">
        <f t="shared" si="12"/>
        <v>1</v>
      </c>
      <c r="O24" s="441" t="str">
        <f t="shared" si="7"/>
        <v>NA</v>
      </c>
      <c r="P24" s="404" t="str">
        <f t="shared" si="8"/>
        <v>Closed</v>
      </c>
      <c r="Q24" s="405" t="str">
        <f t="shared" si="9"/>
        <v>Complete</v>
      </c>
      <c r="R24" s="442">
        <f>SUMPRODUCT(S25:S31,T25:T31)/SUM(S25:S31)</f>
        <v>1</v>
      </c>
      <c r="S24" s="443">
        <f t="shared" si="13"/>
        <v>5</v>
      </c>
      <c r="T24" s="444">
        <f t="shared" si="14"/>
        <v>1</v>
      </c>
      <c r="U24" s="338"/>
      <c r="V24" s="338"/>
      <c r="W24" s="445"/>
      <c r="X24" s="445"/>
      <c r="Y24" s="445"/>
      <c r="Z24" s="445"/>
      <c r="AA24" s="445"/>
      <c r="AB24" s="445"/>
      <c r="AC24" s="445"/>
      <c r="AD24" s="445"/>
      <c r="AE24" s="445"/>
      <c r="AF24" s="445"/>
      <c r="AG24" s="445"/>
      <c r="AH24" s="445"/>
      <c r="AI24" s="445"/>
      <c r="AJ24" s="445"/>
      <c r="AK24" s="445"/>
      <c r="AL24" s="445"/>
      <c r="AM24" s="445"/>
      <c r="AN24" s="445"/>
      <c r="AO24" s="445"/>
      <c r="AP24" s="445"/>
      <c r="AQ24" s="445"/>
      <c r="AR24" s="445"/>
      <c r="AS24" s="445"/>
      <c r="AT24" s="445"/>
      <c r="AU24" s="445"/>
      <c r="AV24" s="445"/>
      <c r="AW24" s="445"/>
      <c r="AX24" s="445"/>
      <c r="AY24" s="445"/>
      <c r="AZ24" s="445"/>
      <c r="BA24" s="445"/>
      <c r="BB24" s="445"/>
      <c r="BC24" s="445"/>
      <c r="BD24" s="445"/>
      <c r="BE24" s="445"/>
      <c r="BF24" s="445"/>
      <c r="BG24" s="445"/>
      <c r="BH24" s="445"/>
      <c r="BI24" s="445"/>
      <c r="BJ24" s="445"/>
      <c r="BK24" s="445"/>
      <c r="BL24" s="445"/>
      <c r="BM24" s="445"/>
      <c r="BN24" s="445"/>
      <c r="BO24" s="445"/>
      <c r="BP24" s="445"/>
      <c r="BQ24" s="445"/>
      <c r="BR24" s="445"/>
      <c r="BS24" s="445"/>
      <c r="BT24" s="445"/>
      <c r="BU24" s="445"/>
      <c r="BV24" s="445"/>
      <c r="BW24" s="445"/>
      <c r="BX24" s="445"/>
      <c r="BY24" s="445"/>
      <c r="BZ24" s="445"/>
      <c r="CA24" s="445"/>
      <c r="CB24" s="445"/>
      <c r="CC24" s="445"/>
      <c r="CD24" s="445"/>
      <c r="CE24" s="445"/>
      <c r="CF24" s="445"/>
      <c r="CG24" s="445"/>
      <c r="CH24" s="445"/>
      <c r="CI24" s="445"/>
      <c r="CJ24" s="445"/>
      <c r="CK24" s="445"/>
      <c r="CL24" s="445"/>
      <c r="CM24" s="445"/>
      <c r="CN24" s="445"/>
      <c r="CO24" s="445"/>
      <c r="CP24" s="445"/>
      <c r="CQ24" s="445"/>
      <c r="CR24" s="445"/>
      <c r="CS24" s="445"/>
      <c r="CT24" s="445"/>
      <c r="CU24" s="445"/>
      <c r="CV24" s="445"/>
      <c r="CW24" s="445"/>
      <c r="CX24" s="445"/>
      <c r="CY24" s="445"/>
      <c r="CZ24" s="445"/>
      <c r="DA24" s="445"/>
      <c r="DB24" s="445"/>
      <c r="DC24" s="445"/>
      <c r="DD24" s="445"/>
      <c r="DE24" s="445"/>
      <c r="DF24" s="445"/>
      <c r="DG24" s="445"/>
      <c r="DH24" s="445"/>
      <c r="DI24" s="446"/>
      <c r="DJ24" s="468"/>
      <c r="DK24" s="468"/>
      <c r="DL24" s="468"/>
      <c r="DM24" s="468"/>
      <c r="DN24" s="468"/>
      <c r="DO24" s="468"/>
      <c r="DP24" s="468"/>
      <c r="DQ24" s="468"/>
      <c r="DR24" s="468"/>
      <c r="DS24" s="468"/>
      <c r="DT24" s="468"/>
      <c r="DU24" s="468"/>
      <c r="DV24" s="468"/>
      <c r="DW24" s="468"/>
      <c r="DX24" s="468"/>
      <c r="DY24" s="468"/>
      <c r="DZ24" s="468"/>
      <c r="EA24" s="468"/>
      <c r="EB24" s="468"/>
      <c r="EC24" s="468"/>
      <c r="ED24" s="468"/>
      <c r="EE24" s="468"/>
      <c r="EF24" s="468"/>
      <c r="EG24" s="468"/>
      <c r="EH24" s="468"/>
      <c r="EI24" s="468"/>
      <c r="EJ24" s="468"/>
      <c r="EK24" s="468"/>
      <c r="EL24" s="468"/>
      <c r="EM24" s="468"/>
      <c r="EN24" s="468"/>
      <c r="EO24" s="468"/>
      <c r="EP24" s="468"/>
      <c r="EQ24" s="468"/>
      <c r="ER24" s="468"/>
      <c r="ES24" s="468"/>
      <c r="ET24" s="468"/>
      <c r="EU24" s="468"/>
      <c r="EV24" s="468"/>
      <c r="EW24" s="468"/>
      <c r="EX24" s="468"/>
      <c r="EY24" s="468"/>
      <c r="EZ24" s="468"/>
      <c r="FA24" s="468"/>
      <c r="FB24" s="468"/>
      <c r="FC24" s="468"/>
      <c r="FD24" s="468"/>
      <c r="FE24" s="468"/>
      <c r="FF24" s="468"/>
      <c r="FG24" s="468"/>
      <c r="FH24" s="468"/>
      <c r="FI24" s="468"/>
      <c r="FJ24" s="468"/>
      <c r="FK24" s="468"/>
      <c r="FL24" s="468"/>
      <c r="FM24" s="468"/>
      <c r="FN24" s="468"/>
      <c r="FO24" s="468"/>
      <c r="FP24" s="468"/>
      <c r="FQ24" s="468"/>
      <c r="FR24" s="468"/>
      <c r="FS24" s="468"/>
      <c r="FT24" s="468"/>
      <c r="FU24" s="468"/>
      <c r="FV24" s="468"/>
      <c r="FW24" s="468"/>
      <c r="FX24" s="468"/>
      <c r="FY24" s="468"/>
      <c r="FZ24" s="468"/>
      <c r="GA24" s="468"/>
      <c r="GB24" s="468"/>
      <c r="GC24" s="468"/>
      <c r="GD24" s="468"/>
      <c r="GE24" s="468"/>
      <c r="GF24" s="468"/>
      <c r="GG24" s="468"/>
      <c r="GH24" s="468"/>
      <c r="GI24" s="468"/>
      <c r="GJ24" s="468"/>
      <c r="GK24" s="468"/>
      <c r="GL24" s="468"/>
      <c r="GM24" s="468"/>
      <c r="GN24" s="468"/>
      <c r="GO24" s="468"/>
      <c r="GP24" s="468"/>
      <c r="GQ24" s="468"/>
      <c r="GR24" s="468"/>
      <c r="GS24" s="468"/>
      <c r="GT24" s="468"/>
      <c r="GU24" s="468"/>
      <c r="GV24" s="468"/>
      <c r="GW24" s="468"/>
      <c r="GX24" s="468"/>
      <c r="GY24" s="468"/>
      <c r="GZ24" s="468"/>
      <c r="HA24" s="468"/>
      <c r="HB24" s="468"/>
      <c r="HC24" s="468"/>
      <c r="HD24" s="468"/>
      <c r="HE24" s="468"/>
      <c r="HF24" s="468"/>
      <c r="HG24" s="468"/>
      <c r="HH24" s="468"/>
      <c r="HI24" s="468"/>
      <c r="HJ24" s="468"/>
      <c r="HK24" s="468"/>
      <c r="HL24" s="468"/>
      <c r="HM24" s="468"/>
      <c r="HN24" s="468"/>
      <c r="HO24" s="468"/>
      <c r="HP24" s="468"/>
      <c r="HQ24" s="468"/>
      <c r="HR24" s="468"/>
      <c r="HS24" s="468"/>
      <c r="HT24" s="468"/>
      <c r="HU24" s="468"/>
      <c r="HV24" s="468"/>
      <c r="HW24" s="468"/>
      <c r="HX24" s="468"/>
      <c r="HY24" s="468"/>
      <c r="HZ24" s="468"/>
      <c r="IA24" s="468"/>
      <c r="IB24" s="468"/>
      <c r="IC24" s="468"/>
      <c r="ID24" s="468"/>
      <c r="IE24" s="468"/>
      <c r="IF24" s="468"/>
      <c r="IG24" s="468"/>
      <c r="IH24" s="468"/>
      <c r="II24" s="468"/>
      <c r="IJ24" s="468"/>
      <c r="IK24" s="468"/>
      <c r="IL24" s="468"/>
      <c r="IM24" s="468"/>
      <c r="IN24" s="468"/>
      <c r="IO24" s="468"/>
      <c r="IP24" s="468"/>
      <c r="IQ24" s="468"/>
      <c r="IR24" s="468"/>
      <c r="IS24" s="468"/>
      <c r="IT24" s="468"/>
      <c r="IU24" s="468"/>
      <c r="IV24" s="468"/>
    </row>
    <row r="25" spans="1:256" s="484" customFormat="1" ht="21" customHeight="1" outlineLevel="2" x14ac:dyDescent="0.35">
      <c r="A25" s="449" t="str">
        <f ca="1">IF(ISERROR(VALUE(SUBSTITUTE(OFFSET(A25,-1,0,1,1),".",""))),"0.0.0.1",IF(ISERROR(FIND("`",SUBSTITUTE(OFFSET(A25,-1,0,1,1),".","`",3))),OFFSET(A25,-1,0,1,1)&amp;".1",LEFT(OFFSET(A25,-1,0,1,1),FIND("`",SUBSTITUTE(OFFSET(A25,-1,0,1,1),".","`",3)))&amp;IF(ISERROR(FIND("`",SUBSTITUTE(OFFSET(A25,-1,0,1,1),".","`",4))),VALUE(RIGHT(OFFSET(A25,-1,0,1,1),LEN(OFFSET(A25,-1,0,1,1))-FIND("`",SUBSTITUTE(OFFSET(A25,-1,0,1,1),".","`",3))))+1,VALUE(MID(OFFSET(A25,-1,0,1,1),FIND("`",SUBSTITUTE(OFFSET(A25,-1,0,1,1),".","`",3))+1,(FIND("`",SUBSTITUTE(OFFSET(A25,-1,0,1,1),".","`",4))-FIND("`",SUBSTITUTE(OFFSET(A25,-1,0,1,1),".","`",3))-1)))+1)))</f>
        <v>1.1.3.1</v>
      </c>
      <c r="B25" s="477" t="s">
        <v>167</v>
      </c>
      <c r="C25" s="478"/>
      <c r="D25" s="478"/>
      <c r="E25" s="478"/>
      <c r="F25" s="453">
        <f>NETWORKDAYS(G25,H25)</f>
        <v>5</v>
      </c>
      <c r="G25" s="143">
        <v>44578</v>
      </c>
      <c r="H25" s="143">
        <v>44582</v>
      </c>
      <c r="I25" s="451">
        <v>1</v>
      </c>
      <c r="J25" s="421">
        <f t="shared" si="4"/>
        <v>5</v>
      </c>
      <c r="K25" s="422">
        <f t="shared" si="5"/>
        <v>5</v>
      </c>
      <c r="L25" s="421">
        <f t="shared" si="6"/>
        <v>0</v>
      </c>
      <c r="M25" s="479"/>
      <c r="N25" s="480"/>
      <c r="O25" s="425" t="str">
        <f t="shared" si="7"/>
        <v>NA</v>
      </c>
      <c r="P25" s="404" t="str">
        <f t="shared" si="8"/>
        <v>Closed</v>
      </c>
      <c r="Q25" s="405" t="str">
        <f t="shared" si="9"/>
        <v>Complete</v>
      </c>
      <c r="R25" s="455">
        <f>IF(O25="NA",100%,(100%-O25))</f>
        <v>1</v>
      </c>
      <c r="S25" s="443"/>
      <c r="T25" s="444"/>
      <c r="U25" s="338"/>
      <c r="V25" s="338"/>
      <c r="W25" s="481"/>
      <c r="X25" s="481"/>
      <c r="Y25" s="481"/>
      <c r="Z25" s="481"/>
      <c r="AA25" s="481"/>
      <c r="AB25" s="481"/>
      <c r="AC25" s="481"/>
      <c r="AD25" s="481"/>
      <c r="AE25" s="481"/>
      <c r="AF25" s="481"/>
      <c r="AG25" s="481"/>
      <c r="AH25" s="481"/>
      <c r="AI25" s="481"/>
      <c r="AJ25" s="481"/>
      <c r="AK25" s="481"/>
      <c r="AL25" s="481"/>
      <c r="AM25" s="481"/>
      <c r="AN25" s="481"/>
      <c r="AO25" s="481"/>
      <c r="AP25" s="481"/>
      <c r="AQ25" s="481"/>
      <c r="AR25" s="481"/>
      <c r="AS25" s="481"/>
      <c r="AT25" s="481"/>
      <c r="AU25" s="481"/>
      <c r="AV25" s="481"/>
      <c r="AW25" s="481"/>
      <c r="AX25" s="481"/>
      <c r="AY25" s="481"/>
      <c r="AZ25" s="481"/>
      <c r="BA25" s="481"/>
      <c r="BB25" s="481"/>
      <c r="BC25" s="481"/>
      <c r="BD25" s="481"/>
      <c r="BE25" s="481"/>
      <c r="BF25" s="481"/>
      <c r="BG25" s="481"/>
      <c r="BH25" s="481"/>
      <c r="BI25" s="481"/>
      <c r="BJ25" s="481"/>
      <c r="BK25" s="481"/>
      <c r="BL25" s="481"/>
      <c r="BM25" s="481"/>
      <c r="BN25" s="481"/>
      <c r="BO25" s="481"/>
      <c r="BP25" s="481"/>
      <c r="BQ25" s="481"/>
      <c r="BR25" s="481"/>
      <c r="BS25" s="481"/>
      <c r="BT25" s="481"/>
      <c r="BU25" s="481"/>
      <c r="BV25" s="481"/>
      <c r="BW25" s="481"/>
      <c r="BX25" s="481"/>
      <c r="BY25" s="481"/>
      <c r="BZ25" s="481"/>
      <c r="CA25" s="481"/>
      <c r="CB25" s="481"/>
      <c r="CC25" s="481"/>
      <c r="CD25" s="481"/>
      <c r="CE25" s="481"/>
      <c r="CF25" s="481"/>
      <c r="CG25" s="481"/>
      <c r="CH25" s="481"/>
      <c r="CI25" s="481"/>
      <c r="CJ25" s="481"/>
      <c r="CK25" s="481"/>
      <c r="CL25" s="481"/>
      <c r="CM25" s="481"/>
      <c r="CN25" s="481"/>
      <c r="CO25" s="481"/>
      <c r="CP25" s="481"/>
      <c r="CQ25" s="481"/>
      <c r="CR25" s="481"/>
      <c r="CS25" s="481"/>
      <c r="CT25" s="481"/>
      <c r="CU25" s="481"/>
      <c r="CV25" s="481"/>
      <c r="CW25" s="481"/>
      <c r="CX25" s="481"/>
      <c r="CY25" s="481"/>
      <c r="CZ25" s="481"/>
      <c r="DA25" s="481"/>
      <c r="DB25" s="481"/>
      <c r="DC25" s="481"/>
      <c r="DD25" s="481"/>
      <c r="DE25" s="481"/>
      <c r="DF25" s="481"/>
      <c r="DG25" s="481"/>
      <c r="DH25" s="481"/>
      <c r="DI25" s="482"/>
      <c r="DJ25" s="483"/>
      <c r="DK25" s="483"/>
      <c r="DL25" s="483"/>
      <c r="DM25" s="483"/>
      <c r="DN25" s="483"/>
      <c r="DO25" s="483"/>
      <c r="DP25" s="483"/>
      <c r="DQ25" s="483"/>
      <c r="DR25" s="483"/>
      <c r="DS25" s="483"/>
      <c r="DT25" s="483"/>
      <c r="DU25" s="483"/>
      <c r="DV25" s="483"/>
      <c r="DW25" s="483"/>
      <c r="DX25" s="483"/>
      <c r="DY25" s="483"/>
      <c r="DZ25" s="483"/>
      <c r="EA25" s="483"/>
      <c r="EB25" s="483"/>
      <c r="EC25" s="483"/>
      <c r="ED25" s="483"/>
      <c r="EE25" s="483"/>
      <c r="EF25" s="483"/>
      <c r="EG25" s="483"/>
      <c r="EH25" s="483"/>
      <c r="EI25" s="483"/>
      <c r="EJ25" s="483"/>
      <c r="EK25" s="483"/>
      <c r="EL25" s="483"/>
      <c r="EM25" s="483"/>
      <c r="EN25" s="483"/>
      <c r="EO25" s="483"/>
      <c r="EP25" s="483"/>
      <c r="EQ25" s="483"/>
      <c r="ER25" s="483"/>
      <c r="ES25" s="483"/>
      <c r="ET25" s="483"/>
      <c r="EU25" s="483"/>
      <c r="EV25" s="483"/>
      <c r="EW25" s="483"/>
      <c r="EX25" s="483"/>
      <c r="EY25" s="483"/>
      <c r="EZ25" s="483"/>
      <c r="FA25" s="483"/>
      <c r="FB25" s="483"/>
      <c r="FC25" s="483"/>
      <c r="FD25" s="483"/>
      <c r="FE25" s="483"/>
      <c r="FF25" s="483"/>
      <c r="FG25" s="483"/>
      <c r="FH25" s="483"/>
      <c r="FI25" s="483"/>
      <c r="FJ25" s="483"/>
      <c r="FK25" s="483"/>
      <c r="FL25" s="483"/>
      <c r="FM25" s="483"/>
      <c r="FN25" s="483"/>
      <c r="FO25" s="483"/>
      <c r="FP25" s="483"/>
      <c r="FQ25" s="483"/>
      <c r="FR25" s="483"/>
      <c r="FS25" s="483"/>
      <c r="FT25" s="483"/>
      <c r="FU25" s="483"/>
      <c r="FV25" s="483"/>
      <c r="FW25" s="483"/>
      <c r="FX25" s="483"/>
      <c r="FY25" s="483"/>
      <c r="FZ25" s="483"/>
      <c r="GA25" s="483"/>
      <c r="GB25" s="483"/>
      <c r="GC25" s="483"/>
      <c r="GD25" s="483"/>
      <c r="GE25" s="483"/>
      <c r="GF25" s="483"/>
      <c r="GG25" s="483"/>
      <c r="GH25" s="483"/>
      <c r="GI25" s="483"/>
      <c r="GJ25" s="483"/>
      <c r="GK25" s="483"/>
      <c r="GL25" s="483"/>
      <c r="GM25" s="483"/>
      <c r="GN25" s="483"/>
      <c r="GO25" s="483"/>
      <c r="GP25" s="483"/>
      <c r="GQ25" s="483"/>
      <c r="GR25" s="483"/>
      <c r="GS25" s="483"/>
      <c r="GT25" s="483"/>
      <c r="GU25" s="483"/>
      <c r="GV25" s="483"/>
      <c r="GW25" s="483"/>
      <c r="GX25" s="483"/>
      <c r="GY25" s="483"/>
      <c r="GZ25" s="483"/>
      <c r="HA25" s="483"/>
      <c r="HB25" s="483"/>
      <c r="HC25" s="483"/>
      <c r="HD25" s="483"/>
      <c r="HE25" s="483"/>
      <c r="HF25" s="483"/>
      <c r="HG25" s="483"/>
      <c r="HH25" s="483"/>
      <c r="HI25" s="483"/>
      <c r="HJ25" s="483"/>
      <c r="HK25" s="483"/>
      <c r="HL25" s="483"/>
      <c r="HM25" s="483"/>
      <c r="HN25" s="483"/>
      <c r="HO25" s="483"/>
      <c r="HP25" s="483"/>
      <c r="HQ25" s="483"/>
      <c r="HR25" s="483"/>
      <c r="HS25" s="483"/>
      <c r="HT25" s="483"/>
      <c r="HU25" s="483"/>
      <c r="HV25" s="483"/>
      <c r="HW25" s="483"/>
      <c r="HX25" s="483"/>
      <c r="HY25" s="483"/>
      <c r="HZ25" s="483"/>
      <c r="IA25" s="483"/>
      <c r="IB25" s="483"/>
      <c r="IC25" s="483"/>
      <c r="ID25" s="483"/>
      <c r="IE25" s="483"/>
      <c r="IF25" s="483"/>
      <c r="IG25" s="483"/>
      <c r="IH25" s="483"/>
      <c r="II25" s="483"/>
      <c r="IJ25" s="483"/>
      <c r="IK25" s="483"/>
      <c r="IL25" s="483"/>
      <c r="IM25" s="483"/>
      <c r="IN25" s="483"/>
      <c r="IO25" s="483"/>
      <c r="IP25" s="483"/>
      <c r="IQ25" s="483"/>
      <c r="IR25" s="483"/>
      <c r="IS25" s="483"/>
      <c r="IT25" s="483"/>
      <c r="IU25" s="483"/>
      <c r="IV25" s="483"/>
    </row>
    <row r="26" spans="1:256" s="484" customFormat="1" ht="21" customHeight="1" outlineLevel="2" x14ac:dyDescent="0.35">
      <c r="A26" s="449" t="str">
        <f t="shared" ref="A26:A34" ca="1" si="15">IF(ISERROR(VALUE(SUBSTITUTE(OFFSET(A26,-1,0,1,1),".",""))),"0.0.0.1",IF(ISERROR(FIND("`",SUBSTITUTE(OFFSET(A26,-1,0,1,1),".","`",3))),OFFSET(A26,-1,0,1,1)&amp;".1",LEFT(OFFSET(A26,-1,0,1,1),FIND("`",SUBSTITUTE(OFFSET(A26,-1,0,1,1),".","`",3)))&amp;IF(ISERROR(FIND("`",SUBSTITUTE(OFFSET(A26,-1,0,1,1),".","`",4))),VALUE(RIGHT(OFFSET(A26,-1,0,1,1),LEN(OFFSET(A26,-1,0,1,1))-FIND("`",SUBSTITUTE(OFFSET(A26,-1,0,1,1),".","`",3))))+1,VALUE(MID(OFFSET(A26,-1,0,1,1),FIND("`",SUBSTITUTE(OFFSET(A26,-1,0,1,1),".","`",3))+1,(FIND("`",SUBSTITUTE(OFFSET(A26,-1,0,1,1),".","`",4))-FIND("`",SUBSTITUTE(OFFSET(A26,-1,0,1,1),".","`",3))-1)))+1)))</f>
        <v>1.1.3.2</v>
      </c>
      <c r="B26" s="477" t="s">
        <v>168</v>
      </c>
      <c r="C26" s="478"/>
      <c r="D26" s="478"/>
      <c r="E26" s="478"/>
      <c r="F26" s="453">
        <f>NETWORKDAYS(G26,H26)</f>
        <v>5</v>
      </c>
      <c r="G26" s="143">
        <v>44578</v>
      </c>
      <c r="H26" s="143">
        <v>44582</v>
      </c>
      <c r="I26" s="451">
        <v>1</v>
      </c>
      <c r="J26" s="421">
        <f t="shared" si="4"/>
        <v>5</v>
      </c>
      <c r="K26" s="422">
        <f t="shared" si="5"/>
        <v>5</v>
      </c>
      <c r="L26" s="421">
        <f t="shared" si="6"/>
        <v>0</v>
      </c>
      <c r="M26" s="423">
        <f>F26</f>
        <v>5</v>
      </c>
      <c r="N26" s="424">
        <f>IF(I26&gt;=100%,100%,IF(I26&lt;=0%,0%,I26))</f>
        <v>1</v>
      </c>
      <c r="O26" s="425" t="str">
        <f t="shared" si="7"/>
        <v>NA</v>
      </c>
      <c r="P26" s="404" t="str">
        <f t="shared" si="8"/>
        <v>Closed</v>
      </c>
      <c r="Q26" s="405" t="str">
        <f t="shared" si="9"/>
        <v>Complete</v>
      </c>
      <c r="R26" s="455">
        <f t="shared" ref="R26:R31" si="16">IF(O26="NA",100%,(100%-O26))</f>
        <v>1</v>
      </c>
      <c r="S26" s="443"/>
      <c r="T26" s="444"/>
      <c r="U26" s="338"/>
      <c r="V26" s="338"/>
      <c r="W26" s="481"/>
      <c r="X26" s="481"/>
      <c r="Y26" s="481"/>
      <c r="Z26" s="481"/>
      <c r="AA26" s="481"/>
      <c r="AB26" s="481"/>
      <c r="AC26" s="481"/>
      <c r="AD26" s="481"/>
      <c r="AE26" s="481"/>
      <c r="AF26" s="481"/>
      <c r="AG26" s="481"/>
      <c r="AH26" s="481"/>
      <c r="AI26" s="481"/>
      <c r="AJ26" s="481"/>
      <c r="AK26" s="481"/>
      <c r="AL26" s="481"/>
      <c r="AM26" s="481"/>
      <c r="AN26" s="481"/>
      <c r="AO26" s="481"/>
      <c r="AP26" s="481"/>
      <c r="AQ26" s="481"/>
      <c r="AR26" s="481"/>
      <c r="AS26" s="481"/>
      <c r="AT26" s="481"/>
      <c r="AU26" s="481"/>
      <c r="AV26" s="481"/>
      <c r="AW26" s="481"/>
      <c r="AX26" s="481"/>
      <c r="AY26" s="481"/>
      <c r="AZ26" s="481"/>
      <c r="BA26" s="481"/>
      <c r="BB26" s="481"/>
      <c r="BC26" s="481"/>
      <c r="BD26" s="481"/>
      <c r="BE26" s="481"/>
      <c r="BF26" s="481"/>
      <c r="BG26" s="481"/>
      <c r="BH26" s="481"/>
      <c r="BI26" s="481"/>
      <c r="BJ26" s="481"/>
      <c r="BK26" s="481"/>
      <c r="BL26" s="481"/>
      <c r="BM26" s="481"/>
      <c r="BN26" s="481"/>
      <c r="BO26" s="481"/>
      <c r="BP26" s="481"/>
      <c r="BQ26" s="481"/>
      <c r="BR26" s="481"/>
      <c r="BS26" s="481"/>
      <c r="BT26" s="481"/>
      <c r="BU26" s="481"/>
      <c r="BV26" s="481"/>
      <c r="BW26" s="481"/>
      <c r="BX26" s="481"/>
      <c r="BY26" s="481"/>
      <c r="BZ26" s="481"/>
      <c r="CA26" s="481"/>
      <c r="CB26" s="481"/>
      <c r="CC26" s="481"/>
      <c r="CD26" s="481"/>
      <c r="CE26" s="481"/>
      <c r="CF26" s="481"/>
      <c r="CG26" s="481"/>
      <c r="CH26" s="481"/>
      <c r="CI26" s="481"/>
      <c r="CJ26" s="481"/>
      <c r="CK26" s="481"/>
      <c r="CL26" s="481"/>
      <c r="CM26" s="481"/>
      <c r="CN26" s="481"/>
      <c r="CO26" s="481"/>
      <c r="CP26" s="481"/>
      <c r="CQ26" s="481"/>
      <c r="CR26" s="481"/>
      <c r="CS26" s="481"/>
      <c r="CT26" s="481"/>
      <c r="CU26" s="481"/>
      <c r="CV26" s="481"/>
      <c r="CW26" s="481"/>
      <c r="CX26" s="481"/>
      <c r="CY26" s="481"/>
      <c r="CZ26" s="481"/>
      <c r="DA26" s="481"/>
      <c r="DB26" s="481"/>
      <c r="DC26" s="481"/>
      <c r="DD26" s="481"/>
      <c r="DE26" s="481"/>
      <c r="DF26" s="481"/>
      <c r="DG26" s="481"/>
      <c r="DH26" s="481"/>
      <c r="DI26" s="482"/>
      <c r="DJ26" s="483"/>
      <c r="DK26" s="483"/>
      <c r="DL26" s="483"/>
      <c r="DM26" s="483"/>
      <c r="DN26" s="483"/>
      <c r="DO26" s="483"/>
      <c r="DP26" s="483"/>
      <c r="DQ26" s="483"/>
      <c r="DR26" s="483"/>
      <c r="DS26" s="483"/>
      <c r="DT26" s="483"/>
      <c r="DU26" s="483"/>
      <c r="DV26" s="483"/>
      <c r="DW26" s="483"/>
      <c r="DX26" s="483"/>
      <c r="DY26" s="483"/>
      <c r="DZ26" s="483"/>
      <c r="EA26" s="483"/>
      <c r="EB26" s="483"/>
      <c r="EC26" s="483"/>
      <c r="ED26" s="483"/>
      <c r="EE26" s="483"/>
      <c r="EF26" s="483"/>
      <c r="EG26" s="483"/>
      <c r="EH26" s="483"/>
      <c r="EI26" s="483"/>
      <c r="EJ26" s="483"/>
      <c r="EK26" s="483"/>
      <c r="EL26" s="483"/>
      <c r="EM26" s="483"/>
      <c r="EN26" s="483"/>
      <c r="EO26" s="483"/>
      <c r="EP26" s="483"/>
      <c r="EQ26" s="483"/>
      <c r="ER26" s="483"/>
      <c r="ES26" s="483"/>
      <c r="ET26" s="483"/>
      <c r="EU26" s="483"/>
      <c r="EV26" s="483"/>
      <c r="EW26" s="483"/>
      <c r="EX26" s="483"/>
      <c r="EY26" s="483"/>
      <c r="EZ26" s="483"/>
      <c r="FA26" s="483"/>
      <c r="FB26" s="483"/>
      <c r="FC26" s="483"/>
      <c r="FD26" s="483"/>
      <c r="FE26" s="483"/>
      <c r="FF26" s="483"/>
      <c r="FG26" s="483"/>
      <c r="FH26" s="483"/>
      <c r="FI26" s="483"/>
      <c r="FJ26" s="483"/>
      <c r="FK26" s="483"/>
      <c r="FL26" s="483"/>
      <c r="FM26" s="483"/>
      <c r="FN26" s="483"/>
      <c r="FO26" s="483"/>
      <c r="FP26" s="483"/>
      <c r="FQ26" s="483"/>
      <c r="FR26" s="483"/>
      <c r="FS26" s="483"/>
      <c r="FT26" s="483"/>
      <c r="FU26" s="483"/>
      <c r="FV26" s="483"/>
      <c r="FW26" s="483"/>
      <c r="FX26" s="483"/>
      <c r="FY26" s="483"/>
      <c r="FZ26" s="483"/>
      <c r="GA26" s="483"/>
      <c r="GB26" s="483"/>
      <c r="GC26" s="483"/>
      <c r="GD26" s="483"/>
      <c r="GE26" s="483"/>
      <c r="GF26" s="483"/>
      <c r="GG26" s="483"/>
      <c r="GH26" s="483"/>
      <c r="GI26" s="483"/>
      <c r="GJ26" s="483"/>
      <c r="GK26" s="483"/>
      <c r="GL26" s="483"/>
      <c r="GM26" s="483"/>
      <c r="GN26" s="483"/>
      <c r="GO26" s="483"/>
      <c r="GP26" s="483"/>
      <c r="GQ26" s="483"/>
      <c r="GR26" s="483"/>
      <c r="GS26" s="483"/>
      <c r="GT26" s="483"/>
      <c r="GU26" s="483"/>
      <c r="GV26" s="483"/>
      <c r="GW26" s="483"/>
      <c r="GX26" s="483"/>
      <c r="GY26" s="483"/>
      <c r="GZ26" s="483"/>
      <c r="HA26" s="483"/>
      <c r="HB26" s="483"/>
      <c r="HC26" s="483"/>
      <c r="HD26" s="483"/>
      <c r="HE26" s="483"/>
      <c r="HF26" s="483"/>
      <c r="HG26" s="483"/>
      <c r="HH26" s="483"/>
      <c r="HI26" s="483"/>
      <c r="HJ26" s="483"/>
      <c r="HK26" s="483"/>
      <c r="HL26" s="483"/>
      <c r="HM26" s="483"/>
      <c r="HN26" s="483"/>
      <c r="HO26" s="483"/>
      <c r="HP26" s="483"/>
      <c r="HQ26" s="483"/>
      <c r="HR26" s="483"/>
      <c r="HS26" s="483"/>
      <c r="HT26" s="483"/>
      <c r="HU26" s="483"/>
      <c r="HV26" s="483"/>
      <c r="HW26" s="483"/>
      <c r="HX26" s="483"/>
      <c r="HY26" s="483"/>
      <c r="HZ26" s="483"/>
      <c r="IA26" s="483"/>
      <c r="IB26" s="483"/>
      <c r="IC26" s="483"/>
      <c r="ID26" s="483"/>
      <c r="IE26" s="483"/>
      <c r="IF26" s="483"/>
      <c r="IG26" s="483"/>
      <c r="IH26" s="483"/>
      <c r="II26" s="483"/>
      <c r="IJ26" s="483"/>
      <c r="IK26" s="483"/>
      <c r="IL26" s="483"/>
      <c r="IM26" s="483"/>
      <c r="IN26" s="483"/>
      <c r="IO26" s="483"/>
      <c r="IP26" s="483"/>
      <c r="IQ26" s="483"/>
      <c r="IR26" s="483"/>
      <c r="IS26" s="483"/>
      <c r="IT26" s="483"/>
      <c r="IU26" s="483"/>
      <c r="IV26" s="483"/>
    </row>
    <row r="27" spans="1:256" s="484" customFormat="1" ht="21" customHeight="1" outlineLevel="2" x14ac:dyDescent="0.35">
      <c r="A27" s="449" t="str">
        <f t="shared" ca="1" si="15"/>
        <v>1.1.3.3</v>
      </c>
      <c r="B27" s="477" t="s">
        <v>169</v>
      </c>
      <c r="C27" s="478"/>
      <c r="D27" s="478"/>
      <c r="E27" s="478"/>
      <c r="F27" s="453">
        <f>NETWORKDAYS(G27,H27)</f>
        <v>5</v>
      </c>
      <c r="G27" s="143">
        <v>44578</v>
      </c>
      <c r="H27" s="143">
        <v>44582</v>
      </c>
      <c r="I27" s="451">
        <v>1</v>
      </c>
      <c r="J27" s="458">
        <f t="shared" si="4"/>
        <v>5</v>
      </c>
      <c r="K27" s="474">
        <f t="shared" si="5"/>
        <v>5</v>
      </c>
      <c r="L27" s="458">
        <f t="shared" si="6"/>
        <v>0</v>
      </c>
      <c r="M27" s="423">
        <f>F27</f>
        <v>5</v>
      </c>
      <c r="N27" s="424">
        <f>IF(I27&gt;=100%,100%,IF(I27&lt;=0%,0%,I27))</f>
        <v>1</v>
      </c>
      <c r="O27" s="459" t="str">
        <f t="shared" si="7"/>
        <v>NA</v>
      </c>
      <c r="P27" s="404" t="str">
        <f t="shared" si="8"/>
        <v>Closed</v>
      </c>
      <c r="Q27" s="405" t="str">
        <f t="shared" si="9"/>
        <v>Complete</v>
      </c>
      <c r="R27" s="455">
        <f t="shared" si="16"/>
        <v>1</v>
      </c>
      <c r="S27" s="443"/>
      <c r="T27" s="444"/>
      <c r="U27" s="338"/>
      <c r="V27" s="338"/>
      <c r="W27" s="481"/>
      <c r="X27" s="481"/>
      <c r="Y27" s="481"/>
      <c r="Z27" s="481"/>
      <c r="AA27" s="481"/>
      <c r="AB27" s="481"/>
      <c r="AC27" s="481"/>
      <c r="AD27" s="481"/>
      <c r="AE27" s="481"/>
      <c r="AF27" s="481"/>
      <c r="AG27" s="481"/>
      <c r="AH27" s="481"/>
      <c r="AI27" s="481"/>
      <c r="AJ27" s="481"/>
      <c r="AK27" s="481"/>
      <c r="AL27" s="481"/>
      <c r="AM27" s="481"/>
      <c r="AN27" s="481"/>
      <c r="AO27" s="481"/>
      <c r="AP27" s="481"/>
      <c r="AQ27" s="481"/>
      <c r="AR27" s="481"/>
      <c r="AS27" s="481"/>
      <c r="AT27" s="481"/>
      <c r="AU27" s="481"/>
      <c r="AV27" s="481"/>
      <c r="AW27" s="481"/>
      <c r="AX27" s="481"/>
      <c r="AY27" s="481"/>
      <c r="AZ27" s="481"/>
      <c r="BA27" s="481"/>
      <c r="BB27" s="481"/>
      <c r="BC27" s="481"/>
      <c r="BD27" s="481"/>
      <c r="BE27" s="481"/>
      <c r="BF27" s="481"/>
      <c r="BG27" s="481"/>
      <c r="BH27" s="481"/>
      <c r="BI27" s="481"/>
      <c r="BJ27" s="481"/>
      <c r="BK27" s="481"/>
      <c r="BL27" s="481"/>
      <c r="BM27" s="481"/>
      <c r="BN27" s="481"/>
      <c r="BO27" s="481"/>
      <c r="BP27" s="481"/>
      <c r="BQ27" s="481"/>
      <c r="BR27" s="481"/>
      <c r="BS27" s="481"/>
      <c r="BT27" s="481"/>
      <c r="BU27" s="481"/>
      <c r="BV27" s="481"/>
      <c r="BW27" s="481"/>
      <c r="BX27" s="481"/>
      <c r="BY27" s="481"/>
      <c r="BZ27" s="481"/>
      <c r="CA27" s="481"/>
      <c r="CB27" s="481"/>
      <c r="CC27" s="481"/>
      <c r="CD27" s="481"/>
      <c r="CE27" s="481"/>
      <c r="CF27" s="481"/>
      <c r="CG27" s="481"/>
      <c r="CH27" s="481"/>
      <c r="CI27" s="481"/>
      <c r="CJ27" s="481"/>
      <c r="CK27" s="481"/>
      <c r="CL27" s="481"/>
      <c r="CM27" s="481"/>
      <c r="CN27" s="481"/>
      <c r="CO27" s="481"/>
      <c r="CP27" s="481"/>
      <c r="CQ27" s="481"/>
      <c r="CR27" s="481"/>
      <c r="CS27" s="481"/>
      <c r="CT27" s="481"/>
      <c r="CU27" s="481"/>
      <c r="CV27" s="481"/>
      <c r="CW27" s="481"/>
      <c r="CX27" s="481"/>
      <c r="CY27" s="481"/>
      <c r="CZ27" s="481"/>
      <c r="DA27" s="481"/>
      <c r="DB27" s="481"/>
      <c r="DC27" s="481"/>
      <c r="DD27" s="481"/>
      <c r="DE27" s="481"/>
      <c r="DF27" s="481"/>
      <c r="DG27" s="481"/>
      <c r="DH27" s="481"/>
      <c r="DI27" s="482"/>
      <c r="DJ27" s="483"/>
      <c r="DK27" s="483"/>
      <c r="DL27" s="483"/>
      <c r="DM27" s="483"/>
      <c r="DN27" s="483"/>
      <c r="DO27" s="483"/>
      <c r="DP27" s="483"/>
      <c r="DQ27" s="483"/>
      <c r="DR27" s="483"/>
      <c r="DS27" s="483"/>
      <c r="DT27" s="483"/>
      <c r="DU27" s="483"/>
      <c r="DV27" s="483"/>
      <c r="DW27" s="483"/>
      <c r="DX27" s="483"/>
      <c r="DY27" s="483"/>
      <c r="DZ27" s="483"/>
      <c r="EA27" s="483"/>
      <c r="EB27" s="483"/>
      <c r="EC27" s="483"/>
      <c r="ED27" s="483"/>
      <c r="EE27" s="483"/>
      <c r="EF27" s="483"/>
      <c r="EG27" s="483"/>
      <c r="EH27" s="483"/>
      <c r="EI27" s="483"/>
      <c r="EJ27" s="483"/>
      <c r="EK27" s="483"/>
      <c r="EL27" s="483"/>
      <c r="EM27" s="483"/>
      <c r="EN27" s="483"/>
      <c r="EO27" s="483"/>
      <c r="EP27" s="483"/>
      <c r="EQ27" s="483"/>
      <c r="ER27" s="483"/>
      <c r="ES27" s="483"/>
      <c r="ET27" s="483"/>
      <c r="EU27" s="483"/>
      <c r="EV27" s="483"/>
      <c r="EW27" s="483"/>
      <c r="EX27" s="483"/>
      <c r="EY27" s="483"/>
      <c r="EZ27" s="483"/>
      <c r="FA27" s="483"/>
      <c r="FB27" s="483"/>
      <c r="FC27" s="483"/>
      <c r="FD27" s="483"/>
      <c r="FE27" s="483"/>
      <c r="FF27" s="483"/>
      <c r="FG27" s="483"/>
      <c r="FH27" s="483"/>
      <c r="FI27" s="483"/>
      <c r="FJ27" s="483"/>
      <c r="FK27" s="483"/>
      <c r="FL27" s="483"/>
      <c r="FM27" s="483"/>
      <c r="FN27" s="483"/>
      <c r="FO27" s="483"/>
      <c r="FP27" s="483"/>
      <c r="FQ27" s="483"/>
      <c r="FR27" s="483"/>
      <c r="FS27" s="483"/>
      <c r="FT27" s="483"/>
      <c r="FU27" s="483"/>
      <c r="FV27" s="483"/>
      <c r="FW27" s="483"/>
      <c r="FX27" s="483"/>
      <c r="FY27" s="483"/>
      <c r="FZ27" s="483"/>
      <c r="GA27" s="483"/>
      <c r="GB27" s="483"/>
      <c r="GC27" s="483"/>
      <c r="GD27" s="483"/>
      <c r="GE27" s="483"/>
      <c r="GF27" s="483"/>
      <c r="GG27" s="483"/>
      <c r="GH27" s="483"/>
      <c r="GI27" s="483"/>
      <c r="GJ27" s="483"/>
      <c r="GK27" s="483"/>
      <c r="GL27" s="483"/>
      <c r="GM27" s="483"/>
      <c r="GN27" s="483"/>
      <c r="GO27" s="483"/>
      <c r="GP27" s="483"/>
      <c r="GQ27" s="483"/>
      <c r="GR27" s="483"/>
      <c r="GS27" s="483"/>
      <c r="GT27" s="483"/>
      <c r="GU27" s="483"/>
      <c r="GV27" s="483"/>
      <c r="GW27" s="483"/>
      <c r="GX27" s="483"/>
      <c r="GY27" s="483"/>
      <c r="GZ27" s="483"/>
      <c r="HA27" s="483"/>
      <c r="HB27" s="483"/>
      <c r="HC27" s="483"/>
      <c r="HD27" s="483"/>
      <c r="HE27" s="483"/>
      <c r="HF27" s="483"/>
      <c r="HG27" s="483"/>
      <c r="HH27" s="483"/>
      <c r="HI27" s="483"/>
      <c r="HJ27" s="483"/>
      <c r="HK27" s="483"/>
      <c r="HL27" s="483"/>
      <c r="HM27" s="483"/>
      <c r="HN27" s="483"/>
      <c r="HO27" s="483"/>
      <c r="HP27" s="483"/>
      <c r="HQ27" s="483"/>
      <c r="HR27" s="483"/>
      <c r="HS27" s="483"/>
      <c r="HT27" s="483"/>
      <c r="HU27" s="483"/>
      <c r="HV27" s="483"/>
      <c r="HW27" s="483"/>
      <c r="HX27" s="483"/>
      <c r="HY27" s="483"/>
      <c r="HZ27" s="483"/>
      <c r="IA27" s="483"/>
      <c r="IB27" s="483"/>
      <c r="IC27" s="483"/>
      <c r="ID27" s="483"/>
      <c r="IE27" s="483"/>
      <c r="IF27" s="483"/>
      <c r="IG27" s="483"/>
      <c r="IH27" s="483"/>
      <c r="II27" s="483"/>
      <c r="IJ27" s="483"/>
      <c r="IK27" s="483"/>
      <c r="IL27" s="483"/>
      <c r="IM27" s="483"/>
      <c r="IN27" s="483"/>
      <c r="IO27" s="483"/>
      <c r="IP27" s="483"/>
      <c r="IQ27" s="483"/>
      <c r="IR27" s="483"/>
      <c r="IS27" s="483"/>
      <c r="IT27" s="483"/>
      <c r="IU27" s="483"/>
      <c r="IV27" s="483"/>
    </row>
    <row r="28" spans="1:256" s="448" customFormat="1" ht="21" customHeight="1" outlineLevel="2" x14ac:dyDescent="0.35">
      <c r="A28" s="449" t="str">
        <f t="shared" ca="1" si="15"/>
        <v>1.1.3.4</v>
      </c>
      <c r="B28" s="477" t="s">
        <v>170</v>
      </c>
      <c r="C28" s="451"/>
      <c r="D28" s="451"/>
      <c r="E28" s="451"/>
      <c r="F28" s="453">
        <f t="shared" ref="F28:F38" si="17">IF(AND(ISBLANK(G28),ISBLANK(H28))=FALSE,NETWORKDAYS(G28,H28),"")</f>
        <v>5</v>
      </c>
      <c r="G28" s="454">
        <v>44578</v>
      </c>
      <c r="H28" s="454">
        <v>44582</v>
      </c>
      <c r="I28" s="451">
        <v>1</v>
      </c>
      <c r="J28" s="439">
        <f>NETWORKDAYS(G28,H28)</f>
        <v>5</v>
      </c>
      <c r="K28" s="440">
        <f>ROUNDDOWN(I28*F28,0)</f>
        <v>5</v>
      </c>
      <c r="L28" s="439">
        <f>F28-K28</f>
        <v>0</v>
      </c>
      <c r="M28" s="423">
        <f t="shared" ref="M28:M38" si="18">F28</f>
        <v>5</v>
      </c>
      <c r="N28" s="424">
        <f t="shared" ref="N28:N38" si="19">IF(I28&gt;=100%,100%,IF(I28&lt;=0%,0%,I28))</f>
        <v>1</v>
      </c>
      <c r="O28" s="441" t="str">
        <f>IF(P28="Closed","NA",IF((NETWORKDAYS($H$4,$H28)/(NETWORKDAYS(G28,H28)))&gt;=100%,100%,IF((NETWORKDAYS($H$4,$H28)/(NETWORKDAYS(G28,H28)))&lt;=0%,0%,((NETWORKDAYS($H$4,$H28)/(NETWORKDAYS(G28,H28)))))))</f>
        <v>NA</v>
      </c>
      <c r="P28" s="404" t="str">
        <f>IF(I28&gt;=100%,"Closed",IF(I28=0%,"Not Started",IF(AND(I28&gt;0%,I28&lt;100%),"WIP","Error")))</f>
        <v>Closed</v>
      </c>
      <c r="Q28" s="405" t="str">
        <f>IF(I28&gt;=100%,"Complete",IF(AND(I28&lt;0%,R28&gt;0%),"Error",IF(AND(I28&lt;=0%,R28&lt;=0%),"Not Due",IF(I28&gt;=(R28*0.95),"On Schedule",IF(AND(I28&gt;=(R28*0.85),I28&lt;(R28*0.95)),"At Risk",IF(I28&lt;(R28*0.85),"Delayed"," "))))))</f>
        <v>Complete</v>
      </c>
      <c r="R28" s="455">
        <f t="shared" si="16"/>
        <v>1</v>
      </c>
      <c r="S28" s="443">
        <f t="shared" ref="S28:S38" si="20">F28</f>
        <v>5</v>
      </c>
      <c r="T28" s="444">
        <f t="shared" ref="T28:T38" si="21">R28</f>
        <v>1</v>
      </c>
      <c r="U28" s="338"/>
      <c r="V28" s="338"/>
      <c r="W28" s="445"/>
      <c r="X28" s="445"/>
      <c r="Y28" s="445"/>
      <c r="Z28" s="445"/>
      <c r="AA28" s="445"/>
      <c r="AB28" s="445"/>
      <c r="AC28" s="445"/>
      <c r="AD28" s="445"/>
      <c r="AE28" s="445"/>
      <c r="AF28" s="445"/>
      <c r="AG28" s="445"/>
      <c r="AH28" s="445"/>
      <c r="AI28" s="445"/>
      <c r="AJ28" s="445"/>
      <c r="AK28" s="445"/>
      <c r="AL28" s="445"/>
      <c r="AM28" s="445"/>
      <c r="AN28" s="445"/>
      <c r="AO28" s="445"/>
      <c r="AP28" s="445"/>
      <c r="AQ28" s="445"/>
      <c r="AR28" s="445"/>
      <c r="AS28" s="445"/>
      <c r="AT28" s="445"/>
      <c r="AU28" s="445"/>
      <c r="AV28" s="445"/>
      <c r="AW28" s="445"/>
      <c r="AX28" s="445"/>
      <c r="AY28" s="445"/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445"/>
      <c r="BQ28" s="445"/>
      <c r="BR28" s="445"/>
      <c r="BS28" s="445"/>
      <c r="BT28" s="445"/>
      <c r="BU28" s="445"/>
      <c r="BV28" s="445"/>
      <c r="BW28" s="445"/>
      <c r="BX28" s="445"/>
      <c r="BY28" s="445"/>
      <c r="BZ28" s="445"/>
      <c r="CA28" s="445"/>
      <c r="CB28" s="445"/>
      <c r="CC28" s="445"/>
      <c r="CD28" s="445"/>
      <c r="CE28" s="445"/>
      <c r="CF28" s="445"/>
      <c r="CG28" s="445"/>
      <c r="CH28" s="445"/>
      <c r="CI28" s="445"/>
      <c r="CJ28" s="445"/>
      <c r="CK28" s="445"/>
      <c r="CL28" s="445"/>
      <c r="CM28" s="445"/>
      <c r="CN28" s="445"/>
      <c r="CO28" s="445"/>
      <c r="CP28" s="445"/>
      <c r="CQ28" s="445"/>
      <c r="CR28" s="445"/>
      <c r="CS28" s="445"/>
      <c r="CT28" s="445"/>
      <c r="CU28" s="445"/>
      <c r="CV28" s="445"/>
      <c r="CW28" s="445"/>
      <c r="CX28" s="445"/>
      <c r="CY28" s="445"/>
      <c r="CZ28" s="445"/>
      <c r="DA28" s="445"/>
      <c r="DB28" s="445"/>
      <c r="DC28" s="445"/>
      <c r="DD28" s="445"/>
      <c r="DE28" s="445"/>
      <c r="DF28" s="445"/>
      <c r="DG28" s="445"/>
      <c r="DH28" s="445"/>
      <c r="DI28" s="446"/>
      <c r="DJ28" s="447"/>
      <c r="DK28" s="447"/>
      <c r="DL28" s="447"/>
      <c r="DM28" s="447"/>
      <c r="DN28" s="447"/>
      <c r="DO28" s="447"/>
      <c r="DP28" s="447"/>
      <c r="DQ28" s="447"/>
      <c r="DR28" s="447"/>
      <c r="DS28" s="447"/>
      <c r="DT28" s="447"/>
      <c r="DU28" s="447"/>
      <c r="DV28" s="447"/>
      <c r="DW28" s="447"/>
      <c r="DX28" s="447"/>
      <c r="DY28" s="447"/>
      <c r="DZ28" s="447"/>
      <c r="EA28" s="447"/>
      <c r="EB28" s="447"/>
      <c r="EC28" s="447"/>
      <c r="ED28" s="447"/>
      <c r="EE28" s="447"/>
      <c r="EF28" s="447"/>
      <c r="EG28" s="447"/>
      <c r="EH28" s="447"/>
      <c r="EI28" s="447"/>
      <c r="EJ28" s="447"/>
      <c r="EK28" s="447"/>
      <c r="EL28" s="447"/>
      <c r="EM28" s="447"/>
      <c r="EN28" s="447"/>
      <c r="EO28" s="447"/>
      <c r="EP28" s="447"/>
      <c r="EQ28" s="447"/>
      <c r="ER28" s="447"/>
      <c r="ES28" s="447"/>
      <c r="ET28" s="447"/>
      <c r="EU28" s="447"/>
      <c r="EV28" s="447"/>
      <c r="EW28" s="447"/>
      <c r="EX28" s="447"/>
      <c r="EY28" s="447"/>
      <c r="EZ28" s="447"/>
      <c r="FA28" s="447"/>
      <c r="FB28" s="447"/>
      <c r="FC28" s="447"/>
      <c r="FD28" s="447"/>
      <c r="FE28" s="447"/>
      <c r="FF28" s="447"/>
      <c r="FG28" s="447"/>
      <c r="FH28" s="447"/>
      <c r="FI28" s="447"/>
      <c r="FJ28" s="447"/>
      <c r="FK28" s="447"/>
      <c r="FL28" s="447"/>
      <c r="FM28" s="447"/>
      <c r="FN28" s="447"/>
      <c r="FO28" s="447"/>
      <c r="FP28" s="447"/>
      <c r="FQ28" s="447"/>
      <c r="FR28" s="447"/>
      <c r="FS28" s="447"/>
      <c r="FT28" s="447"/>
      <c r="FU28" s="447"/>
      <c r="FV28" s="447"/>
      <c r="FW28" s="447"/>
      <c r="FX28" s="447"/>
      <c r="FY28" s="447"/>
      <c r="FZ28" s="447"/>
      <c r="GA28" s="447"/>
      <c r="GB28" s="447"/>
      <c r="GC28" s="447"/>
      <c r="GD28" s="447"/>
      <c r="GE28" s="447"/>
      <c r="GF28" s="447"/>
      <c r="GG28" s="447"/>
      <c r="GH28" s="447"/>
      <c r="GI28" s="447"/>
      <c r="GJ28" s="447"/>
      <c r="GK28" s="447"/>
      <c r="GL28" s="447"/>
      <c r="GM28" s="447"/>
      <c r="GN28" s="447"/>
      <c r="GO28" s="447"/>
      <c r="GP28" s="447"/>
      <c r="GQ28" s="447"/>
      <c r="GR28" s="447"/>
      <c r="GS28" s="447"/>
      <c r="GT28" s="447"/>
      <c r="GU28" s="447"/>
      <c r="GV28" s="447"/>
      <c r="GW28" s="447"/>
      <c r="GX28" s="447"/>
      <c r="GY28" s="447"/>
      <c r="GZ28" s="447"/>
      <c r="HA28" s="447"/>
      <c r="HB28" s="447"/>
      <c r="HC28" s="447"/>
      <c r="HD28" s="447"/>
      <c r="HE28" s="447"/>
      <c r="HF28" s="447"/>
      <c r="HG28" s="447"/>
      <c r="HH28" s="447"/>
      <c r="HI28" s="447"/>
      <c r="HJ28" s="447"/>
      <c r="HK28" s="447"/>
      <c r="HL28" s="447"/>
      <c r="HM28" s="447"/>
      <c r="HN28" s="447"/>
      <c r="HO28" s="447"/>
      <c r="HP28" s="447"/>
      <c r="HQ28" s="447"/>
      <c r="HR28" s="447"/>
      <c r="HS28" s="447"/>
      <c r="HT28" s="447"/>
      <c r="HU28" s="447"/>
      <c r="HV28" s="447"/>
      <c r="HW28" s="447"/>
      <c r="HX28" s="447"/>
      <c r="HY28" s="447"/>
      <c r="HZ28" s="447"/>
      <c r="IA28" s="447"/>
      <c r="IB28" s="447"/>
      <c r="IC28" s="447"/>
      <c r="ID28" s="447"/>
      <c r="IE28" s="447"/>
      <c r="IF28" s="447"/>
      <c r="IG28" s="447"/>
      <c r="IH28" s="447"/>
      <c r="II28" s="447"/>
      <c r="IJ28" s="447"/>
      <c r="IK28" s="447"/>
      <c r="IL28" s="447"/>
      <c r="IM28" s="447"/>
      <c r="IN28" s="447"/>
      <c r="IO28" s="447"/>
      <c r="IP28" s="447"/>
      <c r="IQ28" s="447"/>
      <c r="IR28" s="447"/>
      <c r="IS28" s="447"/>
      <c r="IT28" s="447"/>
      <c r="IU28" s="447"/>
      <c r="IV28" s="447"/>
    </row>
    <row r="29" spans="1:256" s="448" customFormat="1" ht="21" customHeight="1" outlineLevel="2" x14ac:dyDescent="0.35">
      <c r="A29" s="449" t="str">
        <f t="shared" ca="1" si="15"/>
        <v>1.1.3.5</v>
      </c>
      <c r="B29" s="477" t="s">
        <v>171</v>
      </c>
      <c r="C29" s="451"/>
      <c r="D29" s="451"/>
      <c r="E29" s="451"/>
      <c r="F29" s="453">
        <f t="shared" si="17"/>
        <v>5</v>
      </c>
      <c r="G29" s="454">
        <v>44578</v>
      </c>
      <c r="H29" s="454">
        <v>44582</v>
      </c>
      <c r="I29" s="451">
        <v>1</v>
      </c>
      <c r="J29" s="439">
        <f>NETWORKDAYS(G29,H29)</f>
        <v>5</v>
      </c>
      <c r="K29" s="440">
        <f>ROUNDDOWN(I29*F29,0)</f>
        <v>5</v>
      </c>
      <c r="L29" s="439">
        <f>F29-K29</f>
        <v>0</v>
      </c>
      <c r="M29" s="423">
        <f t="shared" si="18"/>
        <v>5</v>
      </c>
      <c r="N29" s="424">
        <f t="shared" si="19"/>
        <v>1</v>
      </c>
      <c r="O29" s="441" t="str">
        <f>IF(P29="Closed","NA",IF((NETWORKDAYS($H$4,$H29)/(NETWORKDAYS(G29,H29)))&gt;=100%,100%,IF((NETWORKDAYS($H$4,$H29)/(NETWORKDAYS(G29,H29)))&lt;=0%,0%,((NETWORKDAYS($H$4,$H29)/(NETWORKDAYS(G29,H29)))))))</f>
        <v>NA</v>
      </c>
      <c r="P29" s="404" t="str">
        <f>IF(I29&gt;=100%,"Closed",IF(I29=0%,"Not Started",IF(AND(I29&gt;0%,I29&lt;100%),"WIP","Error")))</f>
        <v>Closed</v>
      </c>
      <c r="Q29" s="405" t="str">
        <f>IF(I29&gt;=100%,"Complete",IF(AND(I29&lt;0%,R29&gt;0%),"Error",IF(AND(I29&lt;=0%,R29&lt;=0%),"Not Due",IF(I29&gt;=(R29*0.95),"On Schedule",IF(AND(I29&gt;=(R29*0.85),I29&lt;(R29*0.95)),"At Risk",IF(I29&lt;(R29*0.85),"Delayed"," "))))))</f>
        <v>Complete</v>
      </c>
      <c r="R29" s="455">
        <f t="shared" si="16"/>
        <v>1</v>
      </c>
      <c r="S29" s="443">
        <f t="shared" si="20"/>
        <v>5</v>
      </c>
      <c r="T29" s="444">
        <f t="shared" si="21"/>
        <v>1</v>
      </c>
      <c r="U29" s="338"/>
      <c r="V29" s="338"/>
      <c r="W29" s="445"/>
      <c r="X29" s="445"/>
      <c r="Y29" s="445"/>
      <c r="Z29" s="445"/>
      <c r="AA29" s="445"/>
      <c r="AB29" s="445"/>
      <c r="AC29" s="445"/>
      <c r="AD29" s="445"/>
      <c r="AE29" s="445"/>
      <c r="AF29" s="445"/>
      <c r="AG29" s="445"/>
      <c r="AH29" s="445"/>
      <c r="AI29" s="445"/>
      <c r="AJ29" s="445"/>
      <c r="AK29" s="445"/>
      <c r="AL29" s="445"/>
      <c r="AM29" s="445"/>
      <c r="AN29" s="445"/>
      <c r="AO29" s="445"/>
      <c r="AP29" s="445"/>
      <c r="AQ29" s="445"/>
      <c r="AR29" s="445"/>
      <c r="AS29" s="445"/>
      <c r="AT29" s="445"/>
      <c r="AU29" s="445"/>
      <c r="AV29" s="445"/>
      <c r="AW29" s="445"/>
      <c r="AX29" s="445"/>
      <c r="AY29" s="445"/>
      <c r="AZ29" s="445"/>
      <c r="BA29" s="445"/>
      <c r="BB29" s="445"/>
      <c r="BC29" s="445"/>
      <c r="BD29" s="445"/>
      <c r="BE29" s="445"/>
      <c r="BF29" s="445"/>
      <c r="BG29" s="445"/>
      <c r="BH29" s="445"/>
      <c r="BI29" s="445"/>
      <c r="BJ29" s="445"/>
      <c r="BK29" s="445"/>
      <c r="BL29" s="445"/>
      <c r="BM29" s="445"/>
      <c r="BN29" s="445"/>
      <c r="BO29" s="445"/>
      <c r="BP29" s="445"/>
      <c r="BQ29" s="445"/>
      <c r="BR29" s="445"/>
      <c r="BS29" s="445"/>
      <c r="BT29" s="445"/>
      <c r="BU29" s="445"/>
      <c r="BV29" s="445"/>
      <c r="BW29" s="445"/>
      <c r="BX29" s="445"/>
      <c r="BY29" s="445"/>
      <c r="BZ29" s="445"/>
      <c r="CA29" s="445"/>
      <c r="CB29" s="445"/>
      <c r="CC29" s="445"/>
      <c r="CD29" s="445"/>
      <c r="CE29" s="445"/>
      <c r="CF29" s="445"/>
      <c r="CG29" s="445"/>
      <c r="CH29" s="445"/>
      <c r="CI29" s="445"/>
      <c r="CJ29" s="445"/>
      <c r="CK29" s="445"/>
      <c r="CL29" s="445"/>
      <c r="CM29" s="445"/>
      <c r="CN29" s="445"/>
      <c r="CO29" s="445"/>
      <c r="CP29" s="445"/>
      <c r="CQ29" s="445"/>
      <c r="CR29" s="445"/>
      <c r="CS29" s="445"/>
      <c r="CT29" s="445"/>
      <c r="CU29" s="445"/>
      <c r="CV29" s="445"/>
      <c r="CW29" s="445"/>
      <c r="CX29" s="445"/>
      <c r="CY29" s="445"/>
      <c r="CZ29" s="445"/>
      <c r="DA29" s="445"/>
      <c r="DB29" s="445"/>
      <c r="DC29" s="445"/>
      <c r="DD29" s="445"/>
      <c r="DE29" s="445"/>
      <c r="DF29" s="445"/>
      <c r="DG29" s="445"/>
      <c r="DH29" s="445"/>
      <c r="DI29" s="446"/>
      <c r="DJ29" s="447"/>
      <c r="DK29" s="447"/>
      <c r="DL29" s="447"/>
      <c r="DM29" s="447"/>
      <c r="DN29" s="447"/>
      <c r="DO29" s="447"/>
      <c r="DP29" s="447"/>
      <c r="DQ29" s="447"/>
      <c r="DR29" s="447"/>
      <c r="DS29" s="447"/>
      <c r="DT29" s="447"/>
      <c r="DU29" s="447"/>
      <c r="DV29" s="447"/>
      <c r="DW29" s="447"/>
      <c r="DX29" s="447"/>
      <c r="DY29" s="447"/>
      <c r="DZ29" s="447"/>
      <c r="EA29" s="447"/>
      <c r="EB29" s="447"/>
      <c r="EC29" s="447"/>
      <c r="ED29" s="447"/>
      <c r="EE29" s="447"/>
      <c r="EF29" s="447"/>
      <c r="EG29" s="447"/>
      <c r="EH29" s="447"/>
      <c r="EI29" s="447"/>
      <c r="EJ29" s="447"/>
      <c r="EK29" s="447"/>
      <c r="EL29" s="447"/>
      <c r="EM29" s="447"/>
      <c r="EN29" s="447"/>
      <c r="EO29" s="447"/>
      <c r="EP29" s="447"/>
      <c r="EQ29" s="447"/>
      <c r="ER29" s="447"/>
      <c r="ES29" s="447"/>
      <c r="ET29" s="447"/>
      <c r="EU29" s="447"/>
      <c r="EV29" s="447"/>
      <c r="EW29" s="447"/>
      <c r="EX29" s="447"/>
      <c r="EY29" s="447"/>
      <c r="EZ29" s="447"/>
      <c r="FA29" s="447"/>
      <c r="FB29" s="447"/>
      <c r="FC29" s="447"/>
      <c r="FD29" s="447"/>
      <c r="FE29" s="447"/>
      <c r="FF29" s="447"/>
      <c r="FG29" s="447"/>
      <c r="FH29" s="447"/>
      <c r="FI29" s="447"/>
      <c r="FJ29" s="447"/>
      <c r="FK29" s="447"/>
      <c r="FL29" s="447"/>
      <c r="FM29" s="447"/>
      <c r="FN29" s="447"/>
      <c r="FO29" s="447"/>
      <c r="FP29" s="447"/>
      <c r="FQ29" s="447"/>
      <c r="FR29" s="447"/>
      <c r="FS29" s="447"/>
      <c r="FT29" s="447"/>
      <c r="FU29" s="447"/>
      <c r="FV29" s="447"/>
      <c r="FW29" s="447"/>
      <c r="FX29" s="447"/>
      <c r="FY29" s="447"/>
      <c r="FZ29" s="447"/>
      <c r="GA29" s="447"/>
      <c r="GB29" s="447"/>
      <c r="GC29" s="447"/>
      <c r="GD29" s="447"/>
      <c r="GE29" s="447"/>
      <c r="GF29" s="447"/>
      <c r="GG29" s="447"/>
      <c r="GH29" s="447"/>
      <c r="GI29" s="447"/>
      <c r="GJ29" s="447"/>
      <c r="GK29" s="447"/>
      <c r="GL29" s="447"/>
      <c r="GM29" s="447"/>
      <c r="GN29" s="447"/>
      <c r="GO29" s="447"/>
      <c r="GP29" s="447"/>
      <c r="GQ29" s="447"/>
      <c r="GR29" s="447"/>
      <c r="GS29" s="447"/>
      <c r="GT29" s="447"/>
      <c r="GU29" s="447"/>
      <c r="GV29" s="447"/>
      <c r="GW29" s="447"/>
      <c r="GX29" s="447"/>
      <c r="GY29" s="447"/>
      <c r="GZ29" s="447"/>
      <c r="HA29" s="447"/>
      <c r="HB29" s="447"/>
      <c r="HC29" s="447"/>
      <c r="HD29" s="447"/>
      <c r="HE29" s="447"/>
      <c r="HF29" s="447"/>
      <c r="HG29" s="447"/>
      <c r="HH29" s="447"/>
      <c r="HI29" s="447"/>
      <c r="HJ29" s="447"/>
      <c r="HK29" s="447"/>
      <c r="HL29" s="447"/>
      <c r="HM29" s="447"/>
      <c r="HN29" s="447"/>
      <c r="HO29" s="447"/>
      <c r="HP29" s="447"/>
      <c r="HQ29" s="447"/>
      <c r="HR29" s="447"/>
      <c r="HS29" s="447"/>
      <c r="HT29" s="447"/>
      <c r="HU29" s="447"/>
      <c r="HV29" s="447"/>
      <c r="HW29" s="447"/>
      <c r="HX29" s="447"/>
      <c r="HY29" s="447"/>
      <c r="HZ29" s="447"/>
      <c r="IA29" s="447"/>
      <c r="IB29" s="447"/>
      <c r="IC29" s="447"/>
      <c r="ID29" s="447"/>
      <c r="IE29" s="447"/>
      <c r="IF29" s="447"/>
      <c r="IG29" s="447"/>
      <c r="IH29" s="447"/>
      <c r="II29" s="447"/>
      <c r="IJ29" s="447"/>
      <c r="IK29" s="447"/>
      <c r="IL29" s="447"/>
      <c r="IM29" s="447"/>
      <c r="IN29" s="447"/>
      <c r="IO29" s="447"/>
      <c r="IP29" s="447"/>
      <c r="IQ29" s="447"/>
      <c r="IR29" s="447"/>
      <c r="IS29" s="447"/>
      <c r="IT29" s="447"/>
      <c r="IU29" s="447"/>
      <c r="IV29" s="447"/>
    </row>
    <row r="30" spans="1:256" s="448" customFormat="1" ht="21" customHeight="1" outlineLevel="2" x14ac:dyDescent="0.35">
      <c r="A30" s="449" t="str">
        <f t="shared" ca="1" si="15"/>
        <v>1.1.3.6</v>
      </c>
      <c r="B30" s="477" t="s">
        <v>172</v>
      </c>
      <c r="C30" s="451"/>
      <c r="D30" s="451"/>
      <c r="E30" s="451"/>
      <c r="F30" s="453">
        <f t="shared" si="17"/>
        <v>5</v>
      </c>
      <c r="G30" s="454">
        <v>44578</v>
      </c>
      <c r="H30" s="454">
        <v>44582</v>
      </c>
      <c r="I30" s="451">
        <v>1</v>
      </c>
      <c r="J30" s="439">
        <f t="shared" ref="J30:J95" si="22">NETWORKDAYS(G30,H30)</f>
        <v>5</v>
      </c>
      <c r="K30" s="440">
        <f t="shared" ref="K30:K95" si="23">ROUNDDOWN(I30*F30,0)</f>
        <v>5</v>
      </c>
      <c r="L30" s="439">
        <f t="shared" ref="L30:L95" si="24">F30-K30</f>
        <v>0</v>
      </c>
      <c r="M30" s="423">
        <f t="shared" si="18"/>
        <v>5</v>
      </c>
      <c r="N30" s="424">
        <f t="shared" si="19"/>
        <v>1</v>
      </c>
      <c r="O30" s="441" t="str">
        <f t="shared" ref="O30:O95" si="25">IF(P30="Closed","NA",IF((NETWORKDAYS($H$4,$H30)/(NETWORKDAYS(G30,H30)))&gt;=100%,100%,IF((NETWORKDAYS($H$4,$H30)/(NETWORKDAYS(G30,H30)))&lt;=0%,0%,((NETWORKDAYS($H$4,$H30)/(NETWORKDAYS(G30,H30)))))))</f>
        <v>NA</v>
      </c>
      <c r="P30" s="404" t="str">
        <f t="shared" ref="P30:P95" si="26">IF(I30&gt;=100%,"Closed",IF(I30=0%,"Not Started",IF(AND(I30&gt;0%,I30&lt;100%),"WIP","Error")))</f>
        <v>Closed</v>
      </c>
      <c r="Q30" s="405" t="str">
        <f t="shared" ref="Q30:Q95" si="27">IF(I30&gt;=100%,"Complete",IF(AND(I30&lt;0%,R30&gt;0%),"Error",IF(AND(I30&lt;=0%,R30&lt;=0%),"Not Due",IF(I30&gt;=(R30*0.95),"On Schedule",IF(AND(I30&gt;=(R30*0.85),I30&lt;(R30*0.95)),"At Risk",IF(I30&lt;(R30*0.85),"Delayed"," "))))))</f>
        <v>Complete</v>
      </c>
      <c r="R30" s="455">
        <f t="shared" si="16"/>
        <v>1</v>
      </c>
      <c r="S30" s="443">
        <f t="shared" si="20"/>
        <v>5</v>
      </c>
      <c r="T30" s="444">
        <f t="shared" si="21"/>
        <v>1</v>
      </c>
      <c r="U30" s="338"/>
      <c r="V30" s="338"/>
      <c r="W30" s="445"/>
      <c r="X30" s="445"/>
      <c r="Y30" s="445"/>
      <c r="Z30" s="445"/>
      <c r="AA30" s="445"/>
      <c r="AB30" s="445"/>
      <c r="AC30" s="445"/>
      <c r="AD30" s="445"/>
      <c r="AE30" s="445"/>
      <c r="AF30" s="445"/>
      <c r="AG30" s="445"/>
      <c r="AH30" s="445"/>
      <c r="AI30" s="445"/>
      <c r="AJ30" s="445"/>
      <c r="AK30" s="445"/>
      <c r="AL30" s="445"/>
      <c r="AM30" s="445"/>
      <c r="AN30" s="445"/>
      <c r="AO30" s="445"/>
      <c r="AP30" s="445"/>
      <c r="AQ30" s="445"/>
      <c r="AR30" s="445"/>
      <c r="AS30" s="445"/>
      <c r="AT30" s="445"/>
      <c r="AU30" s="445"/>
      <c r="AV30" s="445"/>
      <c r="AW30" s="445"/>
      <c r="AX30" s="445"/>
      <c r="AY30" s="445"/>
      <c r="AZ30" s="445"/>
      <c r="BA30" s="445"/>
      <c r="BB30" s="445"/>
      <c r="BC30" s="445"/>
      <c r="BD30" s="445"/>
      <c r="BE30" s="445"/>
      <c r="BF30" s="445"/>
      <c r="BG30" s="445"/>
      <c r="BH30" s="445"/>
      <c r="BI30" s="445"/>
      <c r="BJ30" s="445"/>
      <c r="BK30" s="445"/>
      <c r="BL30" s="445"/>
      <c r="BM30" s="445"/>
      <c r="BN30" s="445"/>
      <c r="BO30" s="445"/>
      <c r="BP30" s="445"/>
      <c r="BQ30" s="445"/>
      <c r="BR30" s="445"/>
      <c r="BS30" s="445"/>
      <c r="BT30" s="445"/>
      <c r="BU30" s="445"/>
      <c r="BV30" s="445"/>
      <c r="BW30" s="445"/>
      <c r="BX30" s="445"/>
      <c r="BY30" s="445"/>
      <c r="BZ30" s="445"/>
      <c r="CA30" s="445"/>
      <c r="CB30" s="445"/>
      <c r="CC30" s="445"/>
      <c r="CD30" s="445"/>
      <c r="CE30" s="445"/>
      <c r="CF30" s="445"/>
      <c r="CG30" s="445"/>
      <c r="CH30" s="445"/>
      <c r="CI30" s="445"/>
      <c r="CJ30" s="445"/>
      <c r="CK30" s="445"/>
      <c r="CL30" s="445"/>
      <c r="CM30" s="445"/>
      <c r="CN30" s="445"/>
      <c r="CO30" s="445"/>
      <c r="CP30" s="445"/>
      <c r="CQ30" s="445"/>
      <c r="CR30" s="445"/>
      <c r="CS30" s="445"/>
      <c r="CT30" s="445"/>
      <c r="CU30" s="445"/>
      <c r="CV30" s="445"/>
      <c r="CW30" s="445"/>
      <c r="CX30" s="445"/>
      <c r="CY30" s="445"/>
      <c r="CZ30" s="445"/>
      <c r="DA30" s="445"/>
      <c r="DB30" s="445"/>
      <c r="DC30" s="445"/>
      <c r="DD30" s="445"/>
      <c r="DE30" s="445"/>
      <c r="DF30" s="445"/>
      <c r="DG30" s="445"/>
      <c r="DH30" s="445"/>
      <c r="DI30" s="446"/>
      <c r="DJ30" s="447"/>
      <c r="DK30" s="447"/>
      <c r="DL30" s="447"/>
      <c r="DM30" s="447"/>
      <c r="DN30" s="447"/>
      <c r="DO30" s="447"/>
      <c r="DP30" s="447"/>
      <c r="DQ30" s="447"/>
      <c r="DR30" s="447"/>
      <c r="DS30" s="447"/>
      <c r="DT30" s="447"/>
      <c r="DU30" s="447"/>
      <c r="DV30" s="447"/>
      <c r="DW30" s="447"/>
      <c r="DX30" s="447"/>
      <c r="DY30" s="447"/>
      <c r="DZ30" s="447"/>
      <c r="EA30" s="447"/>
      <c r="EB30" s="447"/>
      <c r="EC30" s="447"/>
      <c r="ED30" s="447"/>
      <c r="EE30" s="447"/>
      <c r="EF30" s="447"/>
      <c r="EG30" s="447"/>
      <c r="EH30" s="447"/>
      <c r="EI30" s="447"/>
      <c r="EJ30" s="447"/>
      <c r="EK30" s="447"/>
      <c r="EL30" s="447"/>
      <c r="EM30" s="447"/>
      <c r="EN30" s="447"/>
      <c r="EO30" s="447"/>
      <c r="EP30" s="447"/>
      <c r="EQ30" s="447"/>
      <c r="ER30" s="447"/>
      <c r="ES30" s="447"/>
      <c r="ET30" s="447"/>
      <c r="EU30" s="447"/>
      <c r="EV30" s="447"/>
      <c r="EW30" s="447"/>
      <c r="EX30" s="447"/>
      <c r="EY30" s="447"/>
      <c r="EZ30" s="447"/>
      <c r="FA30" s="447"/>
      <c r="FB30" s="447"/>
      <c r="FC30" s="447"/>
      <c r="FD30" s="447"/>
      <c r="FE30" s="447"/>
      <c r="FF30" s="447"/>
      <c r="FG30" s="447"/>
      <c r="FH30" s="447"/>
      <c r="FI30" s="447"/>
      <c r="FJ30" s="447"/>
      <c r="FK30" s="447"/>
      <c r="FL30" s="447"/>
      <c r="FM30" s="447"/>
      <c r="FN30" s="447"/>
      <c r="FO30" s="447"/>
      <c r="FP30" s="447"/>
      <c r="FQ30" s="447"/>
      <c r="FR30" s="447"/>
      <c r="FS30" s="447"/>
      <c r="FT30" s="447"/>
      <c r="FU30" s="447"/>
      <c r="FV30" s="447"/>
      <c r="FW30" s="447"/>
      <c r="FX30" s="447"/>
      <c r="FY30" s="447"/>
      <c r="FZ30" s="447"/>
      <c r="GA30" s="447"/>
      <c r="GB30" s="447"/>
      <c r="GC30" s="447"/>
      <c r="GD30" s="447"/>
      <c r="GE30" s="447"/>
      <c r="GF30" s="447"/>
      <c r="GG30" s="447"/>
      <c r="GH30" s="447"/>
      <c r="GI30" s="447"/>
      <c r="GJ30" s="447"/>
      <c r="GK30" s="447"/>
      <c r="GL30" s="447"/>
      <c r="GM30" s="447"/>
      <c r="GN30" s="447"/>
      <c r="GO30" s="447"/>
      <c r="GP30" s="447"/>
      <c r="GQ30" s="447"/>
      <c r="GR30" s="447"/>
      <c r="GS30" s="447"/>
      <c r="GT30" s="447"/>
      <c r="GU30" s="447"/>
      <c r="GV30" s="447"/>
      <c r="GW30" s="447"/>
      <c r="GX30" s="447"/>
      <c r="GY30" s="447"/>
      <c r="GZ30" s="447"/>
      <c r="HA30" s="447"/>
      <c r="HB30" s="447"/>
      <c r="HC30" s="447"/>
      <c r="HD30" s="447"/>
      <c r="HE30" s="447"/>
      <c r="HF30" s="447"/>
      <c r="HG30" s="447"/>
      <c r="HH30" s="447"/>
      <c r="HI30" s="447"/>
      <c r="HJ30" s="447"/>
      <c r="HK30" s="447"/>
      <c r="HL30" s="447"/>
      <c r="HM30" s="447"/>
      <c r="HN30" s="447"/>
      <c r="HO30" s="447"/>
      <c r="HP30" s="447"/>
      <c r="HQ30" s="447"/>
      <c r="HR30" s="447"/>
      <c r="HS30" s="447"/>
      <c r="HT30" s="447"/>
      <c r="HU30" s="447"/>
      <c r="HV30" s="447"/>
      <c r="HW30" s="447"/>
      <c r="HX30" s="447"/>
      <c r="HY30" s="447"/>
      <c r="HZ30" s="447"/>
      <c r="IA30" s="447"/>
      <c r="IB30" s="447"/>
      <c r="IC30" s="447"/>
      <c r="ID30" s="447"/>
      <c r="IE30" s="447"/>
      <c r="IF30" s="447"/>
      <c r="IG30" s="447"/>
      <c r="IH30" s="447"/>
      <c r="II30" s="447"/>
      <c r="IJ30" s="447"/>
      <c r="IK30" s="447"/>
      <c r="IL30" s="447"/>
      <c r="IM30" s="447"/>
      <c r="IN30" s="447"/>
      <c r="IO30" s="447"/>
      <c r="IP30" s="447"/>
      <c r="IQ30" s="447"/>
      <c r="IR30" s="447"/>
      <c r="IS30" s="447"/>
      <c r="IT30" s="447"/>
      <c r="IU30" s="447"/>
      <c r="IV30" s="447"/>
    </row>
    <row r="31" spans="1:256" s="448" customFormat="1" ht="21" customHeight="1" outlineLevel="2" x14ac:dyDescent="0.35">
      <c r="A31" s="449" t="str">
        <f t="shared" ca="1" si="15"/>
        <v>1.1.3.7</v>
      </c>
      <c r="B31" s="477" t="s">
        <v>140</v>
      </c>
      <c r="C31" s="451"/>
      <c r="D31" s="451"/>
      <c r="E31" s="451"/>
      <c r="F31" s="453">
        <f t="shared" si="17"/>
        <v>5</v>
      </c>
      <c r="G31" s="454">
        <v>44578</v>
      </c>
      <c r="H31" s="454">
        <v>44582</v>
      </c>
      <c r="I31" s="451">
        <v>1</v>
      </c>
      <c r="J31" s="439">
        <f t="shared" si="22"/>
        <v>5</v>
      </c>
      <c r="K31" s="440">
        <f t="shared" si="23"/>
        <v>5</v>
      </c>
      <c r="L31" s="439">
        <f t="shared" si="24"/>
        <v>0</v>
      </c>
      <c r="M31" s="423">
        <f t="shared" si="18"/>
        <v>5</v>
      </c>
      <c r="N31" s="424">
        <f t="shared" si="19"/>
        <v>1</v>
      </c>
      <c r="O31" s="441" t="str">
        <f t="shared" si="25"/>
        <v>NA</v>
      </c>
      <c r="P31" s="404" t="str">
        <f t="shared" si="26"/>
        <v>Closed</v>
      </c>
      <c r="Q31" s="405" t="str">
        <f t="shared" si="27"/>
        <v>Complete</v>
      </c>
      <c r="R31" s="455">
        <f t="shared" si="16"/>
        <v>1</v>
      </c>
      <c r="S31" s="443">
        <f t="shared" si="20"/>
        <v>5</v>
      </c>
      <c r="T31" s="444">
        <f t="shared" si="21"/>
        <v>1</v>
      </c>
      <c r="U31" s="338"/>
      <c r="V31" s="338"/>
      <c r="W31" s="445"/>
      <c r="X31" s="445"/>
      <c r="Y31" s="445"/>
      <c r="Z31" s="445"/>
      <c r="AA31" s="445"/>
      <c r="AB31" s="445"/>
      <c r="AC31" s="445"/>
      <c r="AD31" s="445"/>
      <c r="AE31" s="445"/>
      <c r="AF31" s="445"/>
      <c r="AG31" s="445"/>
      <c r="AH31" s="445"/>
      <c r="AI31" s="445"/>
      <c r="AJ31" s="445"/>
      <c r="AK31" s="445"/>
      <c r="AL31" s="445"/>
      <c r="AM31" s="445"/>
      <c r="AN31" s="445"/>
      <c r="AO31" s="445"/>
      <c r="AP31" s="445"/>
      <c r="AQ31" s="445"/>
      <c r="AR31" s="445"/>
      <c r="AS31" s="445"/>
      <c r="AT31" s="445"/>
      <c r="AU31" s="445"/>
      <c r="AV31" s="445"/>
      <c r="AW31" s="445"/>
      <c r="AX31" s="445"/>
      <c r="AY31" s="445"/>
      <c r="AZ31" s="445"/>
      <c r="BA31" s="445"/>
      <c r="BB31" s="445"/>
      <c r="BC31" s="445"/>
      <c r="BD31" s="445"/>
      <c r="BE31" s="445"/>
      <c r="BF31" s="445"/>
      <c r="BG31" s="445"/>
      <c r="BH31" s="445"/>
      <c r="BI31" s="445"/>
      <c r="BJ31" s="445"/>
      <c r="BK31" s="445"/>
      <c r="BL31" s="445"/>
      <c r="BM31" s="445"/>
      <c r="BN31" s="445"/>
      <c r="BO31" s="445"/>
      <c r="BP31" s="445"/>
      <c r="BQ31" s="445"/>
      <c r="BR31" s="445"/>
      <c r="BS31" s="445"/>
      <c r="BT31" s="445"/>
      <c r="BU31" s="445"/>
      <c r="BV31" s="445"/>
      <c r="BW31" s="445"/>
      <c r="BX31" s="445"/>
      <c r="BY31" s="445"/>
      <c r="BZ31" s="445"/>
      <c r="CA31" s="445"/>
      <c r="CB31" s="445"/>
      <c r="CC31" s="445"/>
      <c r="CD31" s="445"/>
      <c r="CE31" s="445"/>
      <c r="CF31" s="445"/>
      <c r="CG31" s="445"/>
      <c r="CH31" s="445"/>
      <c r="CI31" s="445"/>
      <c r="CJ31" s="445"/>
      <c r="CK31" s="445"/>
      <c r="CL31" s="445"/>
      <c r="CM31" s="445"/>
      <c r="CN31" s="445"/>
      <c r="CO31" s="445"/>
      <c r="CP31" s="445"/>
      <c r="CQ31" s="445"/>
      <c r="CR31" s="445"/>
      <c r="CS31" s="445"/>
      <c r="CT31" s="445"/>
      <c r="CU31" s="445"/>
      <c r="CV31" s="445"/>
      <c r="CW31" s="445"/>
      <c r="CX31" s="445"/>
      <c r="CY31" s="445"/>
      <c r="CZ31" s="445"/>
      <c r="DA31" s="445"/>
      <c r="DB31" s="445"/>
      <c r="DC31" s="445"/>
      <c r="DD31" s="445"/>
      <c r="DE31" s="445"/>
      <c r="DF31" s="445"/>
      <c r="DG31" s="445"/>
      <c r="DH31" s="445"/>
      <c r="DI31" s="446"/>
      <c r="DJ31" s="447"/>
      <c r="DK31" s="447"/>
      <c r="DL31" s="447"/>
      <c r="DM31" s="447"/>
      <c r="DN31" s="447"/>
      <c r="DO31" s="447"/>
      <c r="DP31" s="447"/>
      <c r="DQ31" s="447"/>
      <c r="DR31" s="447"/>
      <c r="DS31" s="447"/>
      <c r="DT31" s="447"/>
      <c r="DU31" s="447"/>
      <c r="DV31" s="447"/>
      <c r="DW31" s="447"/>
      <c r="DX31" s="447"/>
      <c r="DY31" s="447"/>
      <c r="DZ31" s="447"/>
      <c r="EA31" s="447"/>
      <c r="EB31" s="447"/>
      <c r="EC31" s="447"/>
      <c r="ED31" s="447"/>
      <c r="EE31" s="447"/>
      <c r="EF31" s="447"/>
      <c r="EG31" s="447"/>
      <c r="EH31" s="447"/>
      <c r="EI31" s="447"/>
      <c r="EJ31" s="447"/>
      <c r="EK31" s="447"/>
      <c r="EL31" s="447"/>
      <c r="EM31" s="447"/>
      <c r="EN31" s="447"/>
      <c r="EO31" s="447"/>
      <c r="EP31" s="447"/>
      <c r="EQ31" s="447"/>
      <c r="ER31" s="447"/>
      <c r="ES31" s="447"/>
      <c r="ET31" s="447"/>
      <c r="EU31" s="447"/>
      <c r="EV31" s="447"/>
      <c r="EW31" s="447"/>
      <c r="EX31" s="447"/>
      <c r="EY31" s="447"/>
      <c r="EZ31" s="447"/>
      <c r="FA31" s="447"/>
      <c r="FB31" s="447"/>
      <c r="FC31" s="447"/>
      <c r="FD31" s="447"/>
      <c r="FE31" s="447"/>
      <c r="FF31" s="447"/>
      <c r="FG31" s="447"/>
      <c r="FH31" s="447"/>
      <c r="FI31" s="447"/>
      <c r="FJ31" s="447"/>
      <c r="FK31" s="447"/>
      <c r="FL31" s="447"/>
      <c r="FM31" s="447"/>
      <c r="FN31" s="447"/>
      <c r="FO31" s="447"/>
      <c r="FP31" s="447"/>
      <c r="FQ31" s="447"/>
      <c r="FR31" s="447"/>
      <c r="FS31" s="447"/>
      <c r="FT31" s="447"/>
      <c r="FU31" s="447"/>
      <c r="FV31" s="447"/>
      <c r="FW31" s="447"/>
      <c r="FX31" s="447"/>
      <c r="FY31" s="447"/>
      <c r="FZ31" s="447"/>
      <c r="GA31" s="447"/>
      <c r="GB31" s="447"/>
      <c r="GC31" s="447"/>
      <c r="GD31" s="447"/>
      <c r="GE31" s="447"/>
      <c r="GF31" s="447"/>
      <c r="GG31" s="447"/>
      <c r="GH31" s="447"/>
      <c r="GI31" s="447"/>
      <c r="GJ31" s="447"/>
      <c r="GK31" s="447"/>
      <c r="GL31" s="447"/>
      <c r="GM31" s="447"/>
      <c r="GN31" s="447"/>
      <c r="GO31" s="447"/>
      <c r="GP31" s="447"/>
      <c r="GQ31" s="447"/>
      <c r="GR31" s="447"/>
      <c r="GS31" s="447"/>
      <c r="GT31" s="447"/>
      <c r="GU31" s="447"/>
      <c r="GV31" s="447"/>
      <c r="GW31" s="447"/>
      <c r="GX31" s="447"/>
      <c r="GY31" s="447"/>
      <c r="GZ31" s="447"/>
      <c r="HA31" s="447"/>
      <c r="HB31" s="447"/>
      <c r="HC31" s="447"/>
      <c r="HD31" s="447"/>
      <c r="HE31" s="447"/>
      <c r="HF31" s="447"/>
      <c r="HG31" s="447"/>
      <c r="HH31" s="447"/>
      <c r="HI31" s="447"/>
      <c r="HJ31" s="447"/>
      <c r="HK31" s="447"/>
      <c r="HL31" s="447"/>
      <c r="HM31" s="447"/>
      <c r="HN31" s="447"/>
      <c r="HO31" s="447"/>
      <c r="HP31" s="447"/>
      <c r="HQ31" s="447"/>
      <c r="HR31" s="447"/>
      <c r="HS31" s="447"/>
      <c r="HT31" s="447"/>
      <c r="HU31" s="447"/>
      <c r="HV31" s="447"/>
      <c r="HW31" s="447"/>
      <c r="HX31" s="447"/>
      <c r="HY31" s="447"/>
      <c r="HZ31" s="447"/>
      <c r="IA31" s="447"/>
      <c r="IB31" s="447"/>
      <c r="IC31" s="447"/>
      <c r="ID31" s="447"/>
      <c r="IE31" s="447"/>
      <c r="IF31" s="447"/>
      <c r="IG31" s="447"/>
      <c r="IH31" s="447"/>
      <c r="II31" s="447"/>
      <c r="IJ31" s="447"/>
      <c r="IK31" s="447"/>
      <c r="IL31" s="447"/>
      <c r="IM31" s="447"/>
      <c r="IN31" s="447"/>
      <c r="IO31" s="447"/>
      <c r="IP31" s="447"/>
      <c r="IQ31" s="447"/>
      <c r="IR31" s="447"/>
      <c r="IS31" s="447"/>
      <c r="IT31" s="447"/>
      <c r="IU31" s="447"/>
      <c r="IV31" s="447"/>
    </row>
    <row r="32" spans="1:256" s="448" customFormat="1" ht="21" customHeight="1" outlineLevel="2" x14ac:dyDescent="0.35">
      <c r="A32" s="460" t="str">
        <f ca="1">IF(ISERROR(VALUE(SUBSTITUTE(OFFSET(A32,-1,0,1,1),".",""))),"0.0.1",IF(ISERROR(FIND("`",SUBSTITUTE(OFFSET(A32,-1,0,1,1),".","`",2))),OFFSET(A32,-1,0,1,1)&amp;".1",LEFT(OFFSET(A32,-1,0,1,1),FIND("`",SUBSTITUTE(OFFSET(A32,-1,0,1,1),".","`",2)))&amp;IF(ISERROR(FIND("`",SUBSTITUTE(OFFSET(A32,-1,0,1,1),".","`",3))),VALUE(RIGHT(OFFSET(A32,-1,0,1,1),LEN(OFFSET(A32,-1,0,1,1))-FIND("`",SUBSTITUTE(OFFSET(A32,-1,0,1,1),".","`",2))))+1,VALUE(MID(OFFSET(A32,-1,0,1,1),FIND("`",SUBSTITUTE(OFFSET(A32,-1,0,1,1),".","`",2))+1,(FIND("`",SUBSTITUTE(OFFSET(A32,-1,0,1,1),".","`",3))-FIND("`",SUBSTITUTE(OFFSET(A32,-1,0,1,1),".","`",2))-1)))+1)))</f>
        <v>1.1.4</v>
      </c>
      <c r="B32" s="461" t="s">
        <v>173</v>
      </c>
      <c r="C32" s="435"/>
      <c r="D32" s="435"/>
      <c r="E32" s="435"/>
      <c r="F32" s="437">
        <f t="shared" si="17"/>
        <v>11</v>
      </c>
      <c r="G32" s="438">
        <f>MIN(G33:G33)</f>
        <v>44578</v>
      </c>
      <c r="H32" s="438">
        <f>MAX(H33:H33)</f>
        <v>44592</v>
      </c>
      <c r="I32" s="435">
        <f>SUMPRODUCT(M33:M33,N33:N33)/SUM(M33:M33)</f>
        <v>1</v>
      </c>
      <c r="J32" s="439">
        <f t="shared" si="22"/>
        <v>11</v>
      </c>
      <c r="K32" s="440">
        <f t="shared" si="23"/>
        <v>11</v>
      </c>
      <c r="L32" s="439">
        <f t="shared" si="24"/>
        <v>0</v>
      </c>
      <c r="M32" s="423">
        <f t="shared" si="18"/>
        <v>11</v>
      </c>
      <c r="N32" s="424">
        <f t="shared" si="19"/>
        <v>1</v>
      </c>
      <c r="O32" s="441" t="str">
        <f t="shared" si="25"/>
        <v>NA</v>
      </c>
      <c r="P32" s="404" t="str">
        <f t="shared" si="26"/>
        <v>Closed</v>
      </c>
      <c r="Q32" s="405" t="str">
        <f t="shared" si="27"/>
        <v>Complete</v>
      </c>
      <c r="R32" s="442">
        <f>SUMPRODUCT(S33:S33,T33:T33)/SUM(S33:S33)</f>
        <v>1</v>
      </c>
      <c r="S32" s="443">
        <f t="shared" si="20"/>
        <v>11</v>
      </c>
      <c r="T32" s="444">
        <f t="shared" si="21"/>
        <v>1</v>
      </c>
      <c r="U32" s="338"/>
      <c r="V32" s="338"/>
      <c r="W32" s="445"/>
      <c r="X32" s="445"/>
      <c r="Y32" s="445"/>
      <c r="Z32" s="445"/>
      <c r="AA32" s="445"/>
      <c r="AB32" s="445"/>
      <c r="AC32" s="445"/>
      <c r="AD32" s="445"/>
      <c r="AE32" s="445"/>
      <c r="AF32" s="445"/>
      <c r="AG32" s="445"/>
      <c r="AH32" s="445"/>
      <c r="AI32" s="445"/>
      <c r="AJ32" s="445"/>
      <c r="AK32" s="445"/>
      <c r="AL32" s="445"/>
      <c r="AM32" s="445"/>
      <c r="AN32" s="445"/>
      <c r="AO32" s="445"/>
      <c r="AP32" s="445"/>
      <c r="AQ32" s="445"/>
      <c r="AR32" s="445"/>
      <c r="AS32" s="445"/>
      <c r="AT32" s="445"/>
      <c r="AU32" s="445"/>
      <c r="AV32" s="445"/>
      <c r="AW32" s="445"/>
      <c r="AX32" s="445"/>
      <c r="AY32" s="445"/>
      <c r="AZ32" s="445"/>
      <c r="BA32" s="445"/>
      <c r="BB32" s="445"/>
      <c r="BC32" s="445"/>
      <c r="BD32" s="445"/>
      <c r="BE32" s="445"/>
      <c r="BF32" s="445"/>
      <c r="BG32" s="445"/>
      <c r="BH32" s="445"/>
      <c r="BI32" s="445"/>
      <c r="BJ32" s="445"/>
      <c r="BK32" s="445"/>
      <c r="BL32" s="445"/>
      <c r="BM32" s="445"/>
      <c r="BN32" s="445"/>
      <c r="BO32" s="445"/>
      <c r="BP32" s="445"/>
      <c r="BQ32" s="445"/>
      <c r="BR32" s="445"/>
      <c r="BS32" s="445"/>
      <c r="BT32" s="445"/>
      <c r="BU32" s="445"/>
      <c r="BV32" s="445"/>
      <c r="BW32" s="445"/>
      <c r="BX32" s="445"/>
      <c r="BY32" s="445"/>
      <c r="BZ32" s="445"/>
      <c r="CA32" s="445"/>
      <c r="CB32" s="445"/>
      <c r="CC32" s="445"/>
      <c r="CD32" s="445"/>
      <c r="CE32" s="445"/>
      <c r="CF32" s="445"/>
      <c r="CG32" s="445"/>
      <c r="CH32" s="445"/>
      <c r="CI32" s="445"/>
      <c r="CJ32" s="445"/>
      <c r="CK32" s="445"/>
      <c r="CL32" s="445"/>
      <c r="CM32" s="445"/>
      <c r="CN32" s="445"/>
      <c r="CO32" s="445"/>
      <c r="CP32" s="445"/>
      <c r="CQ32" s="445"/>
      <c r="CR32" s="445"/>
      <c r="CS32" s="445"/>
      <c r="CT32" s="445"/>
      <c r="CU32" s="445"/>
      <c r="CV32" s="445"/>
      <c r="CW32" s="445"/>
      <c r="CX32" s="445"/>
      <c r="CY32" s="445"/>
      <c r="CZ32" s="445"/>
      <c r="DA32" s="445"/>
      <c r="DB32" s="445"/>
      <c r="DC32" s="445"/>
      <c r="DD32" s="445"/>
      <c r="DE32" s="445"/>
      <c r="DF32" s="445"/>
      <c r="DG32" s="445"/>
      <c r="DH32" s="445"/>
      <c r="DI32" s="446"/>
      <c r="DJ32" s="447"/>
      <c r="DK32" s="447"/>
      <c r="DL32" s="447"/>
      <c r="DM32" s="447"/>
      <c r="DN32" s="447"/>
      <c r="DO32" s="447"/>
      <c r="DP32" s="447"/>
      <c r="DQ32" s="447"/>
      <c r="DR32" s="447"/>
      <c r="DS32" s="447"/>
      <c r="DT32" s="447"/>
      <c r="DU32" s="447"/>
      <c r="DV32" s="447"/>
      <c r="DW32" s="447"/>
      <c r="DX32" s="447"/>
      <c r="DY32" s="447"/>
      <c r="DZ32" s="447"/>
      <c r="EA32" s="447"/>
      <c r="EB32" s="447"/>
      <c r="EC32" s="447"/>
      <c r="ED32" s="447"/>
      <c r="EE32" s="447"/>
      <c r="EF32" s="447"/>
      <c r="EG32" s="447"/>
      <c r="EH32" s="447"/>
      <c r="EI32" s="447"/>
      <c r="EJ32" s="447"/>
      <c r="EK32" s="447"/>
      <c r="EL32" s="447"/>
      <c r="EM32" s="447"/>
      <c r="EN32" s="447"/>
      <c r="EO32" s="447"/>
      <c r="EP32" s="447"/>
      <c r="EQ32" s="447"/>
      <c r="ER32" s="447"/>
      <c r="ES32" s="447"/>
      <c r="ET32" s="447"/>
      <c r="EU32" s="447"/>
      <c r="EV32" s="447"/>
      <c r="EW32" s="447"/>
      <c r="EX32" s="447"/>
      <c r="EY32" s="447"/>
      <c r="EZ32" s="447"/>
      <c r="FA32" s="447"/>
      <c r="FB32" s="447"/>
      <c r="FC32" s="447"/>
      <c r="FD32" s="447"/>
      <c r="FE32" s="447"/>
      <c r="FF32" s="447"/>
      <c r="FG32" s="447"/>
      <c r="FH32" s="447"/>
      <c r="FI32" s="447"/>
      <c r="FJ32" s="447"/>
      <c r="FK32" s="447"/>
      <c r="FL32" s="447"/>
      <c r="FM32" s="447"/>
      <c r="FN32" s="447"/>
      <c r="FO32" s="447"/>
      <c r="FP32" s="447"/>
      <c r="FQ32" s="447"/>
      <c r="FR32" s="447"/>
      <c r="FS32" s="447"/>
      <c r="FT32" s="447"/>
      <c r="FU32" s="447"/>
      <c r="FV32" s="447"/>
      <c r="FW32" s="447"/>
      <c r="FX32" s="447"/>
      <c r="FY32" s="447"/>
      <c r="FZ32" s="447"/>
      <c r="GA32" s="447"/>
      <c r="GB32" s="447"/>
      <c r="GC32" s="447"/>
      <c r="GD32" s="447"/>
      <c r="GE32" s="447"/>
      <c r="GF32" s="447"/>
      <c r="GG32" s="447"/>
      <c r="GH32" s="447"/>
      <c r="GI32" s="447"/>
      <c r="GJ32" s="447"/>
      <c r="GK32" s="447"/>
      <c r="GL32" s="447"/>
      <c r="GM32" s="447"/>
      <c r="GN32" s="447"/>
      <c r="GO32" s="447"/>
      <c r="GP32" s="447"/>
      <c r="GQ32" s="447"/>
      <c r="GR32" s="447"/>
      <c r="GS32" s="447"/>
      <c r="GT32" s="447"/>
      <c r="GU32" s="447"/>
      <c r="GV32" s="447"/>
      <c r="GW32" s="447"/>
      <c r="GX32" s="447"/>
      <c r="GY32" s="447"/>
      <c r="GZ32" s="447"/>
      <c r="HA32" s="447"/>
      <c r="HB32" s="447"/>
      <c r="HC32" s="447"/>
      <c r="HD32" s="447"/>
      <c r="HE32" s="447"/>
      <c r="HF32" s="447"/>
      <c r="HG32" s="447"/>
      <c r="HH32" s="447"/>
      <c r="HI32" s="447"/>
      <c r="HJ32" s="447"/>
      <c r="HK32" s="447"/>
      <c r="HL32" s="447"/>
      <c r="HM32" s="447"/>
      <c r="HN32" s="447"/>
      <c r="HO32" s="447"/>
      <c r="HP32" s="447"/>
      <c r="HQ32" s="447"/>
      <c r="HR32" s="447"/>
      <c r="HS32" s="447"/>
      <c r="HT32" s="447"/>
      <c r="HU32" s="447"/>
      <c r="HV32" s="447"/>
      <c r="HW32" s="447"/>
      <c r="HX32" s="447"/>
      <c r="HY32" s="447"/>
      <c r="HZ32" s="447"/>
      <c r="IA32" s="447"/>
      <c r="IB32" s="447"/>
      <c r="IC32" s="447"/>
      <c r="ID32" s="447"/>
      <c r="IE32" s="447"/>
      <c r="IF32" s="447"/>
      <c r="IG32" s="447"/>
      <c r="IH32" s="447"/>
      <c r="II32" s="447"/>
      <c r="IJ32" s="447"/>
      <c r="IK32" s="447"/>
      <c r="IL32" s="447"/>
      <c r="IM32" s="447"/>
      <c r="IN32" s="447"/>
      <c r="IO32" s="447"/>
      <c r="IP32" s="447"/>
      <c r="IQ32" s="447"/>
      <c r="IR32" s="447"/>
      <c r="IS32" s="447"/>
      <c r="IT32" s="447"/>
      <c r="IU32" s="447"/>
      <c r="IV32" s="447"/>
    </row>
    <row r="33" spans="1:256" s="448" customFormat="1" ht="21" customHeight="1" outlineLevel="2" x14ac:dyDescent="0.35">
      <c r="A33" s="449" t="str">
        <f t="shared" ca="1" si="15"/>
        <v>1.1.4.1</v>
      </c>
      <c r="B33" s="477" t="s">
        <v>174</v>
      </c>
      <c r="C33" s="451"/>
      <c r="D33" s="451"/>
      <c r="E33" s="451"/>
      <c r="F33" s="453">
        <f t="shared" si="17"/>
        <v>11</v>
      </c>
      <c r="G33" s="143">
        <v>44578</v>
      </c>
      <c r="H33" s="143">
        <v>44592</v>
      </c>
      <c r="I33" s="451">
        <v>1</v>
      </c>
      <c r="J33" s="439">
        <f t="shared" si="22"/>
        <v>11</v>
      </c>
      <c r="K33" s="440">
        <f t="shared" si="23"/>
        <v>11</v>
      </c>
      <c r="L33" s="439">
        <f t="shared" si="24"/>
        <v>0</v>
      </c>
      <c r="M33" s="423">
        <f t="shared" si="18"/>
        <v>11</v>
      </c>
      <c r="N33" s="424">
        <f t="shared" si="19"/>
        <v>1</v>
      </c>
      <c r="O33" s="441" t="str">
        <f t="shared" si="25"/>
        <v>NA</v>
      </c>
      <c r="P33" s="404" t="str">
        <f t="shared" si="26"/>
        <v>Closed</v>
      </c>
      <c r="Q33" s="405" t="str">
        <f t="shared" si="27"/>
        <v>Complete</v>
      </c>
      <c r="R33" s="455">
        <f>IF(O33="NA",100%,(100%-O33))</f>
        <v>1</v>
      </c>
      <c r="S33" s="443">
        <f t="shared" si="20"/>
        <v>11</v>
      </c>
      <c r="T33" s="444">
        <f t="shared" si="21"/>
        <v>1</v>
      </c>
      <c r="U33" s="338"/>
      <c r="V33" s="338"/>
      <c r="W33" s="445"/>
      <c r="X33" s="445"/>
      <c r="Y33" s="445"/>
      <c r="Z33" s="445"/>
      <c r="AA33" s="445"/>
      <c r="AB33" s="445"/>
      <c r="AC33" s="445"/>
      <c r="AD33" s="445"/>
      <c r="AE33" s="445"/>
      <c r="AF33" s="445"/>
      <c r="AG33" s="445"/>
      <c r="AH33" s="445"/>
      <c r="AI33" s="445"/>
      <c r="AJ33" s="445"/>
      <c r="AK33" s="445"/>
      <c r="AL33" s="445"/>
      <c r="AM33" s="445"/>
      <c r="AN33" s="445"/>
      <c r="AO33" s="445"/>
      <c r="AP33" s="445"/>
      <c r="AQ33" s="445"/>
      <c r="AR33" s="445"/>
      <c r="AS33" s="445"/>
      <c r="AT33" s="445"/>
      <c r="AU33" s="445"/>
      <c r="AV33" s="445"/>
      <c r="AW33" s="445"/>
      <c r="AX33" s="445"/>
      <c r="AY33" s="445"/>
      <c r="AZ33" s="445"/>
      <c r="BA33" s="445"/>
      <c r="BB33" s="445"/>
      <c r="BC33" s="445"/>
      <c r="BD33" s="445"/>
      <c r="BE33" s="445"/>
      <c r="BF33" s="445"/>
      <c r="BG33" s="445"/>
      <c r="BH33" s="445"/>
      <c r="BI33" s="445"/>
      <c r="BJ33" s="445"/>
      <c r="BK33" s="445"/>
      <c r="BL33" s="445"/>
      <c r="BM33" s="445"/>
      <c r="BN33" s="445"/>
      <c r="BO33" s="445"/>
      <c r="BP33" s="445"/>
      <c r="BQ33" s="445"/>
      <c r="BR33" s="445"/>
      <c r="BS33" s="445"/>
      <c r="BT33" s="445"/>
      <c r="BU33" s="445"/>
      <c r="BV33" s="445"/>
      <c r="BW33" s="445"/>
      <c r="BX33" s="445"/>
      <c r="BY33" s="445"/>
      <c r="BZ33" s="445"/>
      <c r="CA33" s="445"/>
      <c r="CB33" s="445"/>
      <c r="CC33" s="445"/>
      <c r="CD33" s="445"/>
      <c r="CE33" s="445"/>
      <c r="CF33" s="445"/>
      <c r="CG33" s="445"/>
      <c r="CH33" s="445"/>
      <c r="CI33" s="445"/>
      <c r="CJ33" s="445"/>
      <c r="CK33" s="445"/>
      <c r="CL33" s="445"/>
      <c r="CM33" s="445"/>
      <c r="CN33" s="445"/>
      <c r="CO33" s="445"/>
      <c r="CP33" s="445"/>
      <c r="CQ33" s="445"/>
      <c r="CR33" s="445"/>
      <c r="CS33" s="445"/>
      <c r="CT33" s="445"/>
      <c r="CU33" s="445"/>
      <c r="CV33" s="445"/>
      <c r="CW33" s="445"/>
      <c r="CX33" s="445"/>
      <c r="CY33" s="445"/>
      <c r="CZ33" s="445"/>
      <c r="DA33" s="445"/>
      <c r="DB33" s="445"/>
      <c r="DC33" s="445"/>
      <c r="DD33" s="445"/>
      <c r="DE33" s="445"/>
      <c r="DF33" s="445"/>
      <c r="DG33" s="445"/>
      <c r="DH33" s="445"/>
      <c r="DI33" s="446"/>
      <c r="DJ33" s="447"/>
      <c r="DK33" s="447"/>
      <c r="DL33" s="447"/>
      <c r="DM33" s="447"/>
      <c r="DN33" s="447"/>
      <c r="DO33" s="447"/>
      <c r="DP33" s="447"/>
      <c r="DQ33" s="447"/>
      <c r="DR33" s="447"/>
      <c r="DS33" s="447"/>
      <c r="DT33" s="447"/>
      <c r="DU33" s="447"/>
      <c r="DV33" s="447"/>
      <c r="DW33" s="447"/>
      <c r="DX33" s="447"/>
      <c r="DY33" s="447"/>
      <c r="DZ33" s="447"/>
      <c r="EA33" s="447"/>
      <c r="EB33" s="447"/>
      <c r="EC33" s="447"/>
      <c r="ED33" s="447"/>
      <c r="EE33" s="447"/>
      <c r="EF33" s="447"/>
      <c r="EG33" s="447"/>
      <c r="EH33" s="447"/>
      <c r="EI33" s="447"/>
      <c r="EJ33" s="447"/>
      <c r="EK33" s="447"/>
      <c r="EL33" s="447"/>
      <c r="EM33" s="447"/>
      <c r="EN33" s="447"/>
      <c r="EO33" s="447"/>
      <c r="EP33" s="447"/>
      <c r="EQ33" s="447"/>
      <c r="ER33" s="447"/>
      <c r="ES33" s="447"/>
      <c r="ET33" s="447"/>
      <c r="EU33" s="447"/>
      <c r="EV33" s="447"/>
      <c r="EW33" s="447"/>
      <c r="EX33" s="447"/>
      <c r="EY33" s="447"/>
      <c r="EZ33" s="447"/>
      <c r="FA33" s="447"/>
      <c r="FB33" s="447"/>
      <c r="FC33" s="447"/>
      <c r="FD33" s="447"/>
      <c r="FE33" s="447"/>
      <c r="FF33" s="447"/>
      <c r="FG33" s="447"/>
      <c r="FH33" s="447"/>
      <c r="FI33" s="447"/>
      <c r="FJ33" s="447"/>
      <c r="FK33" s="447"/>
      <c r="FL33" s="447"/>
      <c r="FM33" s="447"/>
      <c r="FN33" s="447"/>
      <c r="FO33" s="447"/>
      <c r="FP33" s="447"/>
      <c r="FQ33" s="447"/>
      <c r="FR33" s="447"/>
      <c r="FS33" s="447"/>
      <c r="FT33" s="447"/>
      <c r="FU33" s="447"/>
      <c r="FV33" s="447"/>
      <c r="FW33" s="447"/>
      <c r="FX33" s="447"/>
      <c r="FY33" s="447"/>
      <c r="FZ33" s="447"/>
      <c r="GA33" s="447"/>
      <c r="GB33" s="447"/>
      <c r="GC33" s="447"/>
      <c r="GD33" s="447"/>
      <c r="GE33" s="447"/>
      <c r="GF33" s="447"/>
      <c r="GG33" s="447"/>
      <c r="GH33" s="447"/>
      <c r="GI33" s="447"/>
      <c r="GJ33" s="447"/>
      <c r="GK33" s="447"/>
      <c r="GL33" s="447"/>
      <c r="GM33" s="447"/>
      <c r="GN33" s="447"/>
      <c r="GO33" s="447"/>
      <c r="GP33" s="447"/>
      <c r="GQ33" s="447"/>
      <c r="GR33" s="447"/>
      <c r="GS33" s="447"/>
      <c r="GT33" s="447"/>
      <c r="GU33" s="447"/>
      <c r="GV33" s="447"/>
      <c r="GW33" s="447"/>
      <c r="GX33" s="447"/>
      <c r="GY33" s="447"/>
      <c r="GZ33" s="447"/>
      <c r="HA33" s="447"/>
      <c r="HB33" s="447"/>
      <c r="HC33" s="447"/>
      <c r="HD33" s="447"/>
      <c r="HE33" s="447"/>
      <c r="HF33" s="447"/>
      <c r="HG33" s="447"/>
      <c r="HH33" s="447"/>
      <c r="HI33" s="447"/>
      <c r="HJ33" s="447"/>
      <c r="HK33" s="447"/>
      <c r="HL33" s="447"/>
      <c r="HM33" s="447"/>
      <c r="HN33" s="447"/>
      <c r="HO33" s="447"/>
      <c r="HP33" s="447"/>
      <c r="HQ33" s="447"/>
      <c r="HR33" s="447"/>
      <c r="HS33" s="447"/>
      <c r="HT33" s="447"/>
      <c r="HU33" s="447"/>
      <c r="HV33" s="447"/>
      <c r="HW33" s="447"/>
      <c r="HX33" s="447"/>
      <c r="HY33" s="447"/>
      <c r="HZ33" s="447"/>
      <c r="IA33" s="447"/>
      <c r="IB33" s="447"/>
      <c r="IC33" s="447"/>
      <c r="ID33" s="447"/>
      <c r="IE33" s="447"/>
      <c r="IF33" s="447"/>
      <c r="IG33" s="447"/>
      <c r="IH33" s="447"/>
      <c r="II33" s="447"/>
      <c r="IJ33" s="447"/>
      <c r="IK33" s="447"/>
      <c r="IL33" s="447"/>
      <c r="IM33" s="447"/>
      <c r="IN33" s="447"/>
      <c r="IO33" s="447"/>
      <c r="IP33" s="447"/>
      <c r="IQ33" s="447"/>
      <c r="IR33" s="447"/>
      <c r="IS33" s="447"/>
      <c r="IT33" s="447"/>
      <c r="IU33" s="447"/>
      <c r="IV33" s="447"/>
    </row>
    <row r="34" spans="1:256" s="448" customFormat="1" ht="21" customHeight="1" outlineLevel="2" x14ac:dyDescent="0.35">
      <c r="A34" s="449" t="str">
        <f t="shared" ca="1" si="15"/>
        <v>1.1.4.2</v>
      </c>
      <c r="B34" s="477" t="s">
        <v>175</v>
      </c>
      <c r="C34" s="451"/>
      <c r="D34" s="451"/>
      <c r="E34" s="451"/>
      <c r="F34" s="453">
        <f>IF(AND(ISBLANK(G34),ISBLANK(H34))=FALSE,NETWORKDAYS(G34,H34),"")</f>
        <v>11</v>
      </c>
      <c r="G34" s="143">
        <v>44578</v>
      </c>
      <c r="H34" s="143">
        <v>44592</v>
      </c>
      <c r="I34" s="451">
        <v>1</v>
      </c>
      <c r="J34" s="439">
        <f>NETWORKDAYS(G34,H34)</f>
        <v>11</v>
      </c>
      <c r="K34" s="440">
        <f>ROUNDDOWN(I34*F34,0)</f>
        <v>11</v>
      </c>
      <c r="L34" s="439">
        <f>F34-K34</f>
        <v>0</v>
      </c>
      <c r="M34" s="423">
        <f>F34</f>
        <v>11</v>
      </c>
      <c r="N34" s="424">
        <f>IF(I34&gt;=100%,100%,IF(I34&lt;=0%,0%,I34))</f>
        <v>1</v>
      </c>
      <c r="O34" s="441" t="str">
        <f>IF(P34="Closed","NA",IF((NETWORKDAYS($H$4,$H34)/(NETWORKDAYS(G34,H34)))&gt;=100%,100%,IF((NETWORKDAYS($H$4,$H34)/(NETWORKDAYS(G34,H34)))&lt;=0%,0%,((NETWORKDAYS($H$4,$H34)/(NETWORKDAYS(G34,H34)))))))</f>
        <v>NA</v>
      </c>
      <c r="P34" s="404" t="str">
        <f>IF(I34&gt;=100%,"Closed",IF(I34=0%,"Not Started",IF(AND(I34&gt;0%,I34&lt;100%),"WIP","Error")))</f>
        <v>Closed</v>
      </c>
      <c r="Q34" s="405" t="str">
        <f>IF(I34&gt;=100%,"Complete",IF(AND(I34&lt;0%,R34&gt;0%),"Error",IF(AND(I34&lt;=0%,R34&lt;=0%),"Not Due",IF(I34&gt;=(R34*0.95),"On Schedule",IF(AND(I34&gt;=(R34*0.85),I34&lt;(R34*0.95)),"At Risk",IF(I34&lt;(R34*0.85),"Delayed"," "))))))</f>
        <v>Complete</v>
      </c>
      <c r="R34" s="455">
        <f>IF(O34="NA",100%,(100%-O34))</f>
        <v>1</v>
      </c>
      <c r="S34" s="443">
        <f>F34</f>
        <v>11</v>
      </c>
      <c r="T34" s="444">
        <f>R34</f>
        <v>1</v>
      </c>
      <c r="U34" s="338"/>
      <c r="V34" s="338"/>
      <c r="W34" s="445"/>
      <c r="X34" s="445"/>
      <c r="Y34" s="445"/>
      <c r="Z34" s="445"/>
      <c r="AA34" s="445"/>
      <c r="AB34" s="445"/>
      <c r="AC34" s="445"/>
      <c r="AD34" s="445"/>
      <c r="AE34" s="445"/>
      <c r="AF34" s="445"/>
      <c r="AG34" s="445"/>
      <c r="AH34" s="445"/>
      <c r="AI34" s="445"/>
      <c r="AJ34" s="445"/>
      <c r="AK34" s="445"/>
      <c r="AL34" s="445"/>
      <c r="AM34" s="445"/>
      <c r="AN34" s="445"/>
      <c r="AO34" s="445"/>
      <c r="AP34" s="445"/>
      <c r="AQ34" s="445"/>
      <c r="AR34" s="445"/>
      <c r="AS34" s="445"/>
      <c r="AT34" s="445"/>
      <c r="AU34" s="445"/>
      <c r="AV34" s="445"/>
      <c r="AW34" s="445"/>
      <c r="AX34" s="445"/>
      <c r="AY34" s="445"/>
      <c r="AZ34" s="445"/>
      <c r="BA34" s="445"/>
      <c r="BB34" s="445"/>
      <c r="BC34" s="445"/>
      <c r="BD34" s="445"/>
      <c r="BE34" s="445"/>
      <c r="BF34" s="445"/>
      <c r="BG34" s="445"/>
      <c r="BH34" s="445"/>
      <c r="BI34" s="445"/>
      <c r="BJ34" s="445"/>
      <c r="BK34" s="445"/>
      <c r="BL34" s="445"/>
      <c r="BM34" s="445"/>
      <c r="BN34" s="445"/>
      <c r="BO34" s="445"/>
      <c r="BP34" s="445"/>
      <c r="BQ34" s="445"/>
      <c r="BR34" s="445"/>
      <c r="BS34" s="445"/>
      <c r="BT34" s="445"/>
      <c r="BU34" s="445"/>
      <c r="BV34" s="445"/>
      <c r="BW34" s="445"/>
      <c r="BX34" s="445"/>
      <c r="BY34" s="445"/>
      <c r="BZ34" s="445"/>
      <c r="CA34" s="445"/>
      <c r="CB34" s="445"/>
      <c r="CC34" s="445"/>
      <c r="CD34" s="445"/>
      <c r="CE34" s="445"/>
      <c r="CF34" s="445"/>
      <c r="CG34" s="445"/>
      <c r="CH34" s="445"/>
      <c r="CI34" s="445"/>
      <c r="CJ34" s="445"/>
      <c r="CK34" s="445"/>
      <c r="CL34" s="445"/>
      <c r="CM34" s="445"/>
      <c r="CN34" s="445"/>
      <c r="CO34" s="445"/>
      <c r="CP34" s="445"/>
      <c r="CQ34" s="445"/>
      <c r="CR34" s="445"/>
      <c r="CS34" s="445"/>
      <c r="CT34" s="445"/>
      <c r="CU34" s="445"/>
      <c r="CV34" s="445"/>
      <c r="CW34" s="445"/>
      <c r="CX34" s="445"/>
      <c r="CY34" s="445"/>
      <c r="CZ34" s="445"/>
      <c r="DA34" s="445"/>
      <c r="DB34" s="445"/>
      <c r="DC34" s="445"/>
      <c r="DD34" s="445"/>
      <c r="DE34" s="445"/>
      <c r="DF34" s="445"/>
      <c r="DG34" s="445"/>
      <c r="DH34" s="445"/>
      <c r="DI34" s="446"/>
      <c r="DJ34" s="447"/>
      <c r="DK34" s="447"/>
      <c r="DL34" s="447"/>
      <c r="DM34" s="447"/>
      <c r="DN34" s="447"/>
      <c r="DO34" s="447"/>
      <c r="DP34" s="447"/>
      <c r="DQ34" s="447"/>
      <c r="DR34" s="447"/>
      <c r="DS34" s="447"/>
      <c r="DT34" s="447"/>
      <c r="DU34" s="447"/>
      <c r="DV34" s="447"/>
      <c r="DW34" s="447"/>
      <c r="DX34" s="447"/>
      <c r="DY34" s="447"/>
      <c r="DZ34" s="447"/>
      <c r="EA34" s="447"/>
      <c r="EB34" s="447"/>
      <c r="EC34" s="447"/>
      <c r="ED34" s="447"/>
      <c r="EE34" s="447"/>
      <c r="EF34" s="447"/>
      <c r="EG34" s="447"/>
      <c r="EH34" s="447"/>
      <c r="EI34" s="447"/>
      <c r="EJ34" s="447"/>
      <c r="EK34" s="447"/>
      <c r="EL34" s="447"/>
      <c r="EM34" s="447"/>
      <c r="EN34" s="447"/>
      <c r="EO34" s="447"/>
      <c r="EP34" s="447"/>
      <c r="EQ34" s="447"/>
      <c r="ER34" s="447"/>
      <c r="ES34" s="447"/>
      <c r="ET34" s="447"/>
      <c r="EU34" s="447"/>
      <c r="EV34" s="447"/>
      <c r="EW34" s="447"/>
      <c r="EX34" s="447"/>
      <c r="EY34" s="447"/>
      <c r="EZ34" s="447"/>
      <c r="FA34" s="447"/>
      <c r="FB34" s="447"/>
      <c r="FC34" s="447"/>
      <c r="FD34" s="447"/>
      <c r="FE34" s="447"/>
      <c r="FF34" s="447"/>
      <c r="FG34" s="447"/>
      <c r="FH34" s="447"/>
      <c r="FI34" s="447"/>
      <c r="FJ34" s="447"/>
      <c r="FK34" s="447"/>
      <c r="FL34" s="447"/>
      <c r="FM34" s="447"/>
      <c r="FN34" s="447"/>
      <c r="FO34" s="447"/>
      <c r="FP34" s="447"/>
      <c r="FQ34" s="447"/>
      <c r="FR34" s="447"/>
      <c r="FS34" s="447"/>
      <c r="FT34" s="447"/>
      <c r="FU34" s="447"/>
      <c r="FV34" s="447"/>
      <c r="FW34" s="447"/>
      <c r="FX34" s="447"/>
      <c r="FY34" s="447"/>
      <c r="FZ34" s="447"/>
      <c r="GA34" s="447"/>
      <c r="GB34" s="447"/>
      <c r="GC34" s="447"/>
      <c r="GD34" s="447"/>
      <c r="GE34" s="447"/>
      <c r="GF34" s="447"/>
      <c r="GG34" s="447"/>
      <c r="GH34" s="447"/>
      <c r="GI34" s="447"/>
      <c r="GJ34" s="447"/>
      <c r="GK34" s="447"/>
      <c r="GL34" s="447"/>
      <c r="GM34" s="447"/>
      <c r="GN34" s="447"/>
      <c r="GO34" s="447"/>
      <c r="GP34" s="447"/>
      <c r="GQ34" s="447"/>
      <c r="GR34" s="447"/>
      <c r="GS34" s="447"/>
      <c r="GT34" s="447"/>
      <c r="GU34" s="447"/>
      <c r="GV34" s="447"/>
      <c r="GW34" s="447"/>
      <c r="GX34" s="447"/>
      <c r="GY34" s="447"/>
      <c r="GZ34" s="447"/>
      <c r="HA34" s="447"/>
      <c r="HB34" s="447"/>
      <c r="HC34" s="447"/>
      <c r="HD34" s="447"/>
      <c r="HE34" s="447"/>
      <c r="HF34" s="447"/>
      <c r="HG34" s="447"/>
      <c r="HH34" s="447"/>
      <c r="HI34" s="447"/>
      <c r="HJ34" s="447"/>
      <c r="HK34" s="447"/>
      <c r="HL34" s="447"/>
      <c r="HM34" s="447"/>
      <c r="HN34" s="447"/>
      <c r="HO34" s="447"/>
      <c r="HP34" s="447"/>
      <c r="HQ34" s="447"/>
      <c r="HR34" s="447"/>
      <c r="HS34" s="447"/>
      <c r="HT34" s="447"/>
      <c r="HU34" s="447"/>
      <c r="HV34" s="447"/>
      <c r="HW34" s="447"/>
      <c r="HX34" s="447"/>
      <c r="HY34" s="447"/>
      <c r="HZ34" s="447"/>
      <c r="IA34" s="447"/>
      <c r="IB34" s="447"/>
      <c r="IC34" s="447"/>
      <c r="ID34" s="447"/>
      <c r="IE34" s="447"/>
      <c r="IF34" s="447"/>
      <c r="IG34" s="447"/>
      <c r="IH34" s="447"/>
      <c r="II34" s="447"/>
      <c r="IJ34" s="447"/>
      <c r="IK34" s="447"/>
      <c r="IL34" s="447"/>
      <c r="IM34" s="447"/>
      <c r="IN34" s="447"/>
      <c r="IO34" s="447"/>
      <c r="IP34" s="447"/>
      <c r="IQ34" s="447"/>
      <c r="IR34" s="447"/>
      <c r="IS34" s="447"/>
      <c r="IT34" s="447"/>
      <c r="IU34" s="447"/>
      <c r="IV34" s="447"/>
    </row>
    <row r="35" spans="1:256" s="448" customFormat="1" ht="21" customHeight="1" outlineLevel="2" x14ac:dyDescent="0.35">
      <c r="A35" s="415">
        <v>1.2</v>
      </c>
      <c r="B35" s="416" t="s">
        <v>176</v>
      </c>
      <c r="C35" s="485"/>
      <c r="D35" s="485"/>
      <c r="E35" s="485"/>
      <c r="F35" s="486">
        <f t="shared" si="17"/>
        <v>5</v>
      </c>
      <c r="G35" s="487">
        <f>MIN(G36:G58)</f>
        <v>44585</v>
      </c>
      <c r="H35" s="487">
        <f>MAX(H36:H58)</f>
        <v>44589</v>
      </c>
      <c r="I35" s="488">
        <f>SUMPRODUCT(M36:M58,N36:N58)/SUM(M36:M58)</f>
        <v>1</v>
      </c>
      <c r="J35" s="439">
        <f t="shared" si="22"/>
        <v>5</v>
      </c>
      <c r="K35" s="440">
        <f t="shared" si="23"/>
        <v>5</v>
      </c>
      <c r="L35" s="439">
        <f t="shared" si="24"/>
        <v>0</v>
      </c>
      <c r="M35" s="423">
        <f t="shared" si="18"/>
        <v>5</v>
      </c>
      <c r="N35" s="424">
        <f t="shared" si="19"/>
        <v>1</v>
      </c>
      <c r="O35" s="441" t="str">
        <f t="shared" si="25"/>
        <v>NA</v>
      </c>
      <c r="P35" s="404" t="str">
        <f t="shared" si="26"/>
        <v>Closed</v>
      </c>
      <c r="Q35" s="405" t="str">
        <f t="shared" si="27"/>
        <v>Complete</v>
      </c>
      <c r="R35" s="489">
        <f>SUMPRODUCT(S36:S58,T36:T58)/SUM(S36:S58)</f>
        <v>1</v>
      </c>
      <c r="S35" s="443">
        <f t="shared" si="20"/>
        <v>5</v>
      </c>
      <c r="T35" s="444">
        <f t="shared" si="21"/>
        <v>1</v>
      </c>
      <c r="U35" s="338"/>
      <c r="V35" s="338"/>
      <c r="W35" s="445"/>
      <c r="X35" s="445"/>
      <c r="Y35" s="445"/>
      <c r="Z35" s="445"/>
      <c r="AA35" s="445"/>
      <c r="AB35" s="445"/>
      <c r="AC35" s="445"/>
      <c r="AD35" s="445"/>
      <c r="AE35" s="445"/>
      <c r="AF35" s="445"/>
      <c r="AG35" s="445"/>
      <c r="AH35" s="445"/>
      <c r="AI35" s="445"/>
      <c r="AJ35" s="445"/>
      <c r="AK35" s="445"/>
      <c r="AL35" s="445"/>
      <c r="AM35" s="445"/>
      <c r="AN35" s="445"/>
      <c r="AO35" s="445"/>
      <c r="AP35" s="445"/>
      <c r="AQ35" s="445"/>
      <c r="AR35" s="445"/>
      <c r="AS35" s="445"/>
      <c r="AT35" s="445"/>
      <c r="AU35" s="445"/>
      <c r="AV35" s="445"/>
      <c r="AW35" s="445"/>
      <c r="AX35" s="445"/>
      <c r="AY35" s="445"/>
      <c r="AZ35" s="445"/>
      <c r="BA35" s="445"/>
      <c r="BB35" s="445"/>
      <c r="BC35" s="445"/>
      <c r="BD35" s="445"/>
      <c r="BE35" s="445"/>
      <c r="BF35" s="445"/>
      <c r="BG35" s="445"/>
      <c r="BH35" s="445"/>
      <c r="BI35" s="445"/>
      <c r="BJ35" s="445"/>
      <c r="BK35" s="445"/>
      <c r="BL35" s="445"/>
      <c r="BM35" s="445"/>
      <c r="BN35" s="445"/>
      <c r="BO35" s="445"/>
      <c r="BP35" s="445"/>
      <c r="BQ35" s="445"/>
      <c r="BR35" s="445"/>
      <c r="BS35" s="445"/>
      <c r="BT35" s="445"/>
      <c r="BU35" s="445"/>
      <c r="BV35" s="445"/>
      <c r="BW35" s="445"/>
      <c r="BX35" s="445"/>
      <c r="BY35" s="445"/>
      <c r="BZ35" s="445"/>
      <c r="CA35" s="445"/>
      <c r="CB35" s="445"/>
      <c r="CC35" s="445"/>
      <c r="CD35" s="445"/>
      <c r="CE35" s="445"/>
      <c r="CF35" s="445"/>
      <c r="CG35" s="445"/>
      <c r="CH35" s="445"/>
      <c r="CI35" s="445"/>
      <c r="CJ35" s="445"/>
      <c r="CK35" s="445"/>
      <c r="CL35" s="445"/>
      <c r="CM35" s="445"/>
      <c r="CN35" s="445"/>
      <c r="CO35" s="445"/>
      <c r="CP35" s="445"/>
      <c r="CQ35" s="445"/>
      <c r="CR35" s="445"/>
      <c r="CS35" s="445"/>
      <c r="CT35" s="445"/>
      <c r="CU35" s="445"/>
      <c r="CV35" s="445"/>
      <c r="CW35" s="445"/>
      <c r="CX35" s="445"/>
      <c r="CY35" s="445"/>
      <c r="CZ35" s="445"/>
      <c r="DA35" s="445"/>
      <c r="DB35" s="445"/>
      <c r="DC35" s="445"/>
      <c r="DD35" s="445"/>
      <c r="DE35" s="445"/>
      <c r="DF35" s="445"/>
      <c r="DG35" s="445"/>
      <c r="DH35" s="445"/>
      <c r="DI35" s="446"/>
      <c r="DJ35" s="447"/>
      <c r="DK35" s="447"/>
      <c r="DL35" s="447"/>
      <c r="DM35" s="447"/>
      <c r="DN35" s="447"/>
      <c r="DO35" s="447"/>
      <c r="DP35" s="447"/>
      <c r="DQ35" s="447"/>
      <c r="DR35" s="447"/>
      <c r="DS35" s="447"/>
      <c r="DT35" s="447"/>
      <c r="DU35" s="447"/>
      <c r="DV35" s="447"/>
      <c r="DW35" s="447"/>
      <c r="DX35" s="447"/>
      <c r="DY35" s="447"/>
      <c r="DZ35" s="447"/>
      <c r="EA35" s="447"/>
      <c r="EB35" s="447"/>
      <c r="EC35" s="447"/>
      <c r="ED35" s="447"/>
      <c r="EE35" s="447"/>
      <c r="EF35" s="447"/>
      <c r="EG35" s="447"/>
      <c r="EH35" s="447"/>
      <c r="EI35" s="447"/>
      <c r="EJ35" s="447"/>
      <c r="EK35" s="447"/>
      <c r="EL35" s="447"/>
      <c r="EM35" s="447"/>
      <c r="EN35" s="447"/>
      <c r="EO35" s="447"/>
      <c r="EP35" s="447"/>
      <c r="EQ35" s="447"/>
      <c r="ER35" s="447"/>
      <c r="ES35" s="447"/>
      <c r="ET35" s="447"/>
      <c r="EU35" s="447"/>
      <c r="EV35" s="447"/>
      <c r="EW35" s="447"/>
      <c r="EX35" s="447"/>
      <c r="EY35" s="447"/>
      <c r="EZ35" s="447"/>
      <c r="FA35" s="447"/>
      <c r="FB35" s="447"/>
      <c r="FC35" s="447"/>
      <c r="FD35" s="447"/>
      <c r="FE35" s="447"/>
      <c r="FF35" s="447"/>
      <c r="FG35" s="447"/>
      <c r="FH35" s="447"/>
      <c r="FI35" s="447"/>
      <c r="FJ35" s="447"/>
      <c r="FK35" s="447"/>
      <c r="FL35" s="447"/>
      <c r="FM35" s="447"/>
      <c r="FN35" s="447"/>
      <c r="FO35" s="447"/>
      <c r="FP35" s="447"/>
      <c r="FQ35" s="447"/>
      <c r="FR35" s="447"/>
      <c r="FS35" s="447"/>
      <c r="FT35" s="447"/>
      <c r="FU35" s="447"/>
      <c r="FV35" s="447"/>
      <c r="FW35" s="447"/>
      <c r="FX35" s="447"/>
      <c r="FY35" s="447"/>
      <c r="FZ35" s="447"/>
      <c r="GA35" s="447"/>
      <c r="GB35" s="447"/>
      <c r="GC35" s="447"/>
      <c r="GD35" s="447"/>
      <c r="GE35" s="447"/>
      <c r="GF35" s="447"/>
      <c r="GG35" s="447"/>
      <c r="GH35" s="447"/>
      <c r="GI35" s="447"/>
      <c r="GJ35" s="447"/>
      <c r="GK35" s="447"/>
      <c r="GL35" s="447"/>
      <c r="GM35" s="447"/>
      <c r="GN35" s="447"/>
      <c r="GO35" s="447"/>
      <c r="GP35" s="447"/>
      <c r="GQ35" s="447"/>
      <c r="GR35" s="447"/>
      <c r="GS35" s="447"/>
      <c r="GT35" s="447"/>
      <c r="GU35" s="447"/>
      <c r="GV35" s="447"/>
      <c r="GW35" s="447"/>
      <c r="GX35" s="447"/>
      <c r="GY35" s="447"/>
      <c r="GZ35" s="447"/>
      <c r="HA35" s="447"/>
      <c r="HB35" s="447"/>
      <c r="HC35" s="447"/>
      <c r="HD35" s="447"/>
      <c r="HE35" s="447"/>
      <c r="HF35" s="447"/>
      <c r="HG35" s="447"/>
      <c r="HH35" s="447"/>
      <c r="HI35" s="447"/>
      <c r="HJ35" s="447"/>
      <c r="HK35" s="447"/>
      <c r="HL35" s="447"/>
      <c r="HM35" s="447"/>
      <c r="HN35" s="447"/>
      <c r="HO35" s="447"/>
      <c r="HP35" s="447"/>
      <c r="HQ35" s="447"/>
      <c r="HR35" s="447"/>
      <c r="HS35" s="447"/>
      <c r="HT35" s="447"/>
      <c r="HU35" s="447"/>
      <c r="HV35" s="447"/>
      <c r="HW35" s="447"/>
      <c r="HX35" s="447"/>
      <c r="HY35" s="447"/>
      <c r="HZ35" s="447"/>
      <c r="IA35" s="447"/>
      <c r="IB35" s="447"/>
      <c r="IC35" s="447"/>
      <c r="ID35" s="447"/>
      <c r="IE35" s="447"/>
      <c r="IF35" s="447"/>
      <c r="IG35" s="447"/>
      <c r="IH35" s="447"/>
      <c r="II35" s="447"/>
      <c r="IJ35" s="447"/>
      <c r="IK35" s="447"/>
      <c r="IL35" s="447"/>
      <c r="IM35" s="447"/>
      <c r="IN35" s="447"/>
      <c r="IO35" s="447"/>
      <c r="IP35" s="447"/>
      <c r="IQ35" s="447"/>
      <c r="IR35" s="447"/>
      <c r="IS35" s="447"/>
      <c r="IT35" s="447"/>
      <c r="IU35" s="447"/>
      <c r="IV35" s="447"/>
    </row>
    <row r="36" spans="1:256" s="448" customFormat="1" ht="21" customHeight="1" outlineLevel="2" x14ac:dyDescent="0.35">
      <c r="A36" s="460" t="str">
        <f ca="1">IF(ISERROR(VALUE(SUBSTITUTE(OFFSET(A36,-1,0,1,1),".",""))),"0.0.1",IF(ISERROR(FIND("`",SUBSTITUTE(OFFSET(A36,-1,0,1,1),".","`",2))),OFFSET(A36,-1,0,1,1)&amp;".1",LEFT(OFFSET(A36,-1,0,1,1),FIND("`",SUBSTITUTE(OFFSET(A36,-1,0,1,1),".","`",2)))&amp;IF(ISERROR(FIND("`",SUBSTITUTE(OFFSET(A36,-1,0,1,1),".","`",3))),VALUE(RIGHT(OFFSET(A36,-1,0,1,1),LEN(OFFSET(A36,-1,0,1,1))-FIND("`",SUBSTITUTE(OFFSET(A36,-1,0,1,1),".","`",2))))+1,VALUE(MID(OFFSET(A36,-1,0,1,1),FIND("`",SUBSTITUTE(OFFSET(A36,-1,0,1,1),".","`",2))+1,(FIND("`",SUBSTITUTE(OFFSET(A36,-1,0,1,1),".","`",3))-FIND("`",SUBSTITUTE(OFFSET(A36,-1,0,1,1),".","`",2))-1)))+1)))</f>
        <v>1.2.1</v>
      </c>
      <c r="B36" s="461" t="s">
        <v>166</v>
      </c>
      <c r="C36" s="435"/>
      <c r="D36" s="435"/>
      <c r="E36" s="435"/>
      <c r="F36" s="437">
        <f t="shared" si="17"/>
        <v>5</v>
      </c>
      <c r="G36" s="438">
        <f>MIN(G37:G38)</f>
        <v>44585</v>
      </c>
      <c r="H36" s="438">
        <f>MAX(H37:H38)</f>
        <v>44589</v>
      </c>
      <c r="I36" s="435">
        <f>SUMPRODUCT(M37:M38,N37:N38)/SUM(M37:M38)</f>
        <v>1</v>
      </c>
      <c r="J36" s="439">
        <f t="shared" si="22"/>
        <v>5</v>
      </c>
      <c r="K36" s="440">
        <f t="shared" si="23"/>
        <v>5</v>
      </c>
      <c r="L36" s="439">
        <f t="shared" si="24"/>
        <v>0</v>
      </c>
      <c r="M36" s="423">
        <f t="shared" si="18"/>
        <v>5</v>
      </c>
      <c r="N36" s="424">
        <f t="shared" si="19"/>
        <v>1</v>
      </c>
      <c r="O36" s="441" t="str">
        <f t="shared" si="25"/>
        <v>NA</v>
      </c>
      <c r="P36" s="404" t="str">
        <f t="shared" si="26"/>
        <v>Closed</v>
      </c>
      <c r="Q36" s="405" t="str">
        <f t="shared" si="27"/>
        <v>Complete</v>
      </c>
      <c r="R36" s="442">
        <f>SUMPRODUCT(S37:S38,T37:T38)/SUM(S37:S38)</f>
        <v>1</v>
      </c>
      <c r="S36" s="443">
        <f t="shared" si="20"/>
        <v>5</v>
      </c>
      <c r="T36" s="444">
        <f t="shared" si="21"/>
        <v>1</v>
      </c>
      <c r="U36" s="338"/>
      <c r="V36" s="338"/>
      <c r="W36" s="445"/>
      <c r="X36" s="445"/>
      <c r="Y36" s="445"/>
      <c r="Z36" s="445"/>
      <c r="AA36" s="445"/>
      <c r="AB36" s="445"/>
      <c r="AC36" s="445"/>
      <c r="AD36" s="445"/>
      <c r="AE36" s="445"/>
      <c r="AF36" s="445"/>
      <c r="AG36" s="445"/>
      <c r="AH36" s="445"/>
      <c r="AI36" s="445"/>
      <c r="AJ36" s="445"/>
      <c r="AK36" s="445"/>
      <c r="AL36" s="445"/>
      <c r="AM36" s="445"/>
      <c r="AN36" s="445"/>
      <c r="AO36" s="445"/>
      <c r="AP36" s="445"/>
      <c r="AQ36" s="445"/>
      <c r="AR36" s="445"/>
      <c r="AS36" s="445"/>
      <c r="AT36" s="445"/>
      <c r="AU36" s="445"/>
      <c r="AV36" s="445"/>
      <c r="AW36" s="445"/>
      <c r="AX36" s="445"/>
      <c r="AY36" s="445"/>
      <c r="AZ36" s="445"/>
      <c r="BA36" s="445"/>
      <c r="BB36" s="445"/>
      <c r="BC36" s="445"/>
      <c r="BD36" s="445"/>
      <c r="BE36" s="445"/>
      <c r="BF36" s="445"/>
      <c r="BG36" s="445"/>
      <c r="BH36" s="445"/>
      <c r="BI36" s="445"/>
      <c r="BJ36" s="445"/>
      <c r="BK36" s="445"/>
      <c r="BL36" s="445"/>
      <c r="BM36" s="445"/>
      <c r="BN36" s="445"/>
      <c r="BO36" s="445"/>
      <c r="BP36" s="445"/>
      <c r="BQ36" s="445"/>
      <c r="BR36" s="445"/>
      <c r="BS36" s="445"/>
      <c r="BT36" s="445"/>
      <c r="BU36" s="445"/>
      <c r="BV36" s="445"/>
      <c r="BW36" s="445"/>
      <c r="BX36" s="445"/>
      <c r="BY36" s="445"/>
      <c r="BZ36" s="445"/>
      <c r="CA36" s="445"/>
      <c r="CB36" s="445"/>
      <c r="CC36" s="445"/>
      <c r="CD36" s="445"/>
      <c r="CE36" s="445"/>
      <c r="CF36" s="445"/>
      <c r="CG36" s="445"/>
      <c r="CH36" s="445"/>
      <c r="CI36" s="445"/>
      <c r="CJ36" s="445"/>
      <c r="CK36" s="445"/>
      <c r="CL36" s="445"/>
      <c r="CM36" s="445"/>
      <c r="CN36" s="445"/>
      <c r="CO36" s="445"/>
      <c r="CP36" s="445"/>
      <c r="CQ36" s="445"/>
      <c r="CR36" s="445"/>
      <c r="CS36" s="445"/>
      <c r="CT36" s="445"/>
      <c r="CU36" s="445"/>
      <c r="CV36" s="445"/>
      <c r="CW36" s="445"/>
      <c r="CX36" s="445"/>
      <c r="CY36" s="445"/>
      <c r="CZ36" s="445"/>
      <c r="DA36" s="445"/>
      <c r="DB36" s="445"/>
      <c r="DC36" s="445"/>
      <c r="DD36" s="445"/>
      <c r="DE36" s="445"/>
      <c r="DF36" s="445"/>
      <c r="DG36" s="445"/>
      <c r="DH36" s="445"/>
      <c r="DI36" s="446"/>
      <c r="DJ36" s="447"/>
      <c r="DK36" s="447"/>
      <c r="DL36" s="447"/>
      <c r="DM36" s="447"/>
      <c r="DN36" s="447"/>
      <c r="DO36" s="447"/>
      <c r="DP36" s="447"/>
      <c r="DQ36" s="447"/>
      <c r="DR36" s="447"/>
      <c r="DS36" s="447"/>
      <c r="DT36" s="447"/>
      <c r="DU36" s="447"/>
      <c r="DV36" s="447"/>
      <c r="DW36" s="447"/>
      <c r="DX36" s="447"/>
      <c r="DY36" s="447"/>
      <c r="DZ36" s="447"/>
      <c r="EA36" s="447"/>
      <c r="EB36" s="447"/>
      <c r="EC36" s="447"/>
      <c r="ED36" s="447"/>
      <c r="EE36" s="447"/>
      <c r="EF36" s="447"/>
      <c r="EG36" s="447"/>
      <c r="EH36" s="447"/>
      <c r="EI36" s="447"/>
      <c r="EJ36" s="447"/>
      <c r="EK36" s="447"/>
      <c r="EL36" s="447"/>
      <c r="EM36" s="447"/>
      <c r="EN36" s="447"/>
      <c r="EO36" s="447"/>
      <c r="EP36" s="447"/>
      <c r="EQ36" s="447"/>
      <c r="ER36" s="447"/>
      <c r="ES36" s="447"/>
      <c r="ET36" s="447"/>
      <c r="EU36" s="447"/>
      <c r="EV36" s="447"/>
      <c r="EW36" s="447"/>
      <c r="EX36" s="447"/>
      <c r="EY36" s="447"/>
      <c r="EZ36" s="447"/>
      <c r="FA36" s="447"/>
      <c r="FB36" s="447"/>
      <c r="FC36" s="447"/>
      <c r="FD36" s="447"/>
      <c r="FE36" s="447"/>
      <c r="FF36" s="447"/>
      <c r="FG36" s="447"/>
      <c r="FH36" s="447"/>
      <c r="FI36" s="447"/>
      <c r="FJ36" s="447"/>
      <c r="FK36" s="447"/>
      <c r="FL36" s="447"/>
      <c r="FM36" s="447"/>
      <c r="FN36" s="447"/>
      <c r="FO36" s="447"/>
      <c r="FP36" s="447"/>
      <c r="FQ36" s="447"/>
      <c r="FR36" s="447"/>
      <c r="FS36" s="447"/>
      <c r="FT36" s="447"/>
      <c r="FU36" s="447"/>
      <c r="FV36" s="447"/>
      <c r="FW36" s="447"/>
      <c r="FX36" s="447"/>
      <c r="FY36" s="447"/>
      <c r="FZ36" s="447"/>
      <c r="GA36" s="447"/>
      <c r="GB36" s="447"/>
      <c r="GC36" s="447"/>
      <c r="GD36" s="447"/>
      <c r="GE36" s="447"/>
      <c r="GF36" s="447"/>
      <c r="GG36" s="447"/>
      <c r="GH36" s="447"/>
      <c r="GI36" s="447"/>
      <c r="GJ36" s="447"/>
      <c r="GK36" s="447"/>
      <c r="GL36" s="447"/>
      <c r="GM36" s="447"/>
      <c r="GN36" s="447"/>
      <c r="GO36" s="447"/>
      <c r="GP36" s="447"/>
      <c r="GQ36" s="447"/>
      <c r="GR36" s="447"/>
      <c r="GS36" s="447"/>
      <c r="GT36" s="447"/>
      <c r="GU36" s="447"/>
      <c r="GV36" s="447"/>
      <c r="GW36" s="447"/>
      <c r="GX36" s="447"/>
      <c r="GY36" s="447"/>
      <c r="GZ36" s="447"/>
      <c r="HA36" s="447"/>
      <c r="HB36" s="447"/>
      <c r="HC36" s="447"/>
      <c r="HD36" s="447"/>
      <c r="HE36" s="447"/>
      <c r="HF36" s="447"/>
      <c r="HG36" s="447"/>
      <c r="HH36" s="447"/>
      <c r="HI36" s="447"/>
      <c r="HJ36" s="447"/>
      <c r="HK36" s="447"/>
      <c r="HL36" s="447"/>
      <c r="HM36" s="447"/>
      <c r="HN36" s="447"/>
      <c r="HO36" s="447"/>
      <c r="HP36" s="447"/>
      <c r="HQ36" s="447"/>
      <c r="HR36" s="447"/>
      <c r="HS36" s="447"/>
      <c r="HT36" s="447"/>
      <c r="HU36" s="447"/>
      <c r="HV36" s="447"/>
      <c r="HW36" s="447"/>
      <c r="HX36" s="447"/>
      <c r="HY36" s="447"/>
      <c r="HZ36" s="447"/>
      <c r="IA36" s="447"/>
      <c r="IB36" s="447"/>
      <c r="IC36" s="447"/>
      <c r="ID36" s="447"/>
      <c r="IE36" s="447"/>
      <c r="IF36" s="447"/>
      <c r="IG36" s="447"/>
      <c r="IH36" s="447"/>
      <c r="II36" s="447"/>
      <c r="IJ36" s="447"/>
      <c r="IK36" s="447"/>
      <c r="IL36" s="447"/>
      <c r="IM36" s="447"/>
      <c r="IN36" s="447"/>
      <c r="IO36" s="447"/>
      <c r="IP36" s="447"/>
      <c r="IQ36" s="447"/>
      <c r="IR36" s="447"/>
      <c r="IS36" s="447"/>
      <c r="IT36" s="447"/>
      <c r="IU36" s="447"/>
      <c r="IV36" s="447"/>
    </row>
    <row r="37" spans="1:256" s="448" customFormat="1" ht="21" customHeight="1" outlineLevel="2" x14ac:dyDescent="0.35">
      <c r="A37" s="449" t="str">
        <f t="shared" ref="A37:A47" ca="1" si="28">IF(ISERROR(VALUE(SUBSTITUTE(OFFSET(A37,-1,0,1,1),".",""))),"0.0.0.1",IF(ISERROR(FIND("`",SUBSTITUTE(OFFSET(A37,-1,0,1,1),".","`",3))),OFFSET(A37,-1,0,1,1)&amp;".1",LEFT(OFFSET(A37,-1,0,1,1),FIND("`",SUBSTITUTE(OFFSET(A37,-1,0,1,1),".","`",3)))&amp;IF(ISERROR(FIND("`",SUBSTITUTE(OFFSET(A37,-1,0,1,1),".","`",4))),VALUE(RIGHT(OFFSET(A37,-1,0,1,1),LEN(OFFSET(A37,-1,0,1,1))-FIND("`",SUBSTITUTE(OFFSET(A37,-1,0,1,1),".","`",3))))+1,VALUE(MID(OFFSET(A37,-1,0,1,1),FIND("`",SUBSTITUTE(OFFSET(A37,-1,0,1,1),".","`",3))+1,(FIND("`",SUBSTITUTE(OFFSET(A37,-1,0,1,1),".","`",4))-FIND("`",SUBSTITUTE(OFFSET(A37,-1,0,1,1),".","`",3))-1)))+1)))</f>
        <v>1.2.1.1</v>
      </c>
      <c r="B37" s="477" t="s">
        <v>177</v>
      </c>
      <c r="C37" s="451"/>
      <c r="D37" s="451"/>
      <c r="E37" s="451"/>
      <c r="F37" s="453">
        <f t="shared" si="17"/>
        <v>5</v>
      </c>
      <c r="G37" s="454">
        <v>44585</v>
      </c>
      <c r="H37" s="454">
        <v>44589</v>
      </c>
      <c r="I37" s="451">
        <v>1</v>
      </c>
      <c r="J37" s="439">
        <f t="shared" si="22"/>
        <v>5</v>
      </c>
      <c r="K37" s="440">
        <f t="shared" si="23"/>
        <v>5</v>
      </c>
      <c r="L37" s="439">
        <f t="shared" si="24"/>
        <v>0</v>
      </c>
      <c r="M37" s="423">
        <f t="shared" si="18"/>
        <v>5</v>
      </c>
      <c r="N37" s="424">
        <f t="shared" si="19"/>
        <v>1</v>
      </c>
      <c r="O37" s="441" t="str">
        <f t="shared" si="25"/>
        <v>NA</v>
      </c>
      <c r="P37" s="404" t="str">
        <f t="shared" si="26"/>
        <v>Closed</v>
      </c>
      <c r="Q37" s="405" t="str">
        <f t="shared" si="27"/>
        <v>Complete</v>
      </c>
      <c r="R37" s="455">
        <f>IF(O37="NA",100%,(100%-O37))</f>
        <v>1</v>
      </c>
      <c r="S37" s="443">
        <f t="shared" si="20"/>
        <v>5</v>
      </c>
      <c r="T37" s="444">
        <f t="shared" si="21"/>
        <v>1</v>
      </c>
      <c r="U37" s="338"/>
      <c r="V37" s="338"/>
      <c r="W37" s="445"/>
      <c r="X37" s="445"/>
      <c r="Y37" s="445"/>
      <c r="Z37" s="445"/>
      <c r="AA37" s="445"/>
      <c r="AB37" s="445"/>
      <c r="AC37" s="445"/>
      <c r="AD37" s="445"/>
      <c r="AE37" s="445"/>
      <c r="AF37" s="445"/>
      <c r="AG37" s="445"/>
      <c r="AH37" s="445"/>
      <c r="AI37" s="445"/>
      <c r="AJ37" s="445"/>
      <c r="AK37" s="445"/>
      <c r="AL37" s="445"/>
      <c r="AM37" s="445"/>
      <c r="AN37" s="445"/>
      <c r="AO37" s="445"/>
      <c r="AP37" s="445"/>
      <c r="AQ37" s="445"/>
      <c r="AR37" s="445"/>
      <c r="AS37" s="445"/>
      <c r="AT37" s="445"/>
      <c r="AU37" s="445"/>
      <c r="AV37" s="445"/>
      <c r="AW37" s="445"/>
      <c r="AX37" s="445"/>
      <c r="AY37" s="445"/>
      <c r="AZ37" s="445"/>
      <c r="BA37" s="445"/>
      <c r="BB37" s="445"/>
      <c r="BC37" s="445"/>
      <c r="BD37" s="445"/>
      <c r="BE37" s="445"/>
      <c r="BF37" s="445"/>
      <c r="BG37" s="445"/>
      <c r="BH37" s="445"/>
      <c r="BI37" s="445"/>
      <c r="BJ37" s="445"/>
      <c r="BK37" s="445"/>
      <c r="BL37" s="445"/>
      <c r="BM37" s="445"/>
      <c r="BN37" s="445"/>
      <c r="BO37" s="445"/>
      <c r="BP37" s="445"/>
      <c r="BQ37" s="445"/>
      <c r="BR37" s="445"/>
      <c r="BS37" s="445"/>
      <c r="BT37" s="445"/>
      <c r="BU37" s="445"/>
      <c r="BV37" s="445"/>
      <c r="BW37" s="445"/>
      <c r="BX37" s="445"/>
      <c r="BY37" s="445"/>
      <c r="BZ37" s="445"/>
      <c r="CA37" s="445"/>
      <c r="CB37" s="445"/>
      <c r="CC37" s="445"/>
      <c r="CD37" s="445"/>
      <c r="CE37" s="445"/>
      <c r="CF37" s="445"/>
      <c r="CG37" s="445"/>
      <c r="CH37" s="445"/>
      <c r="CI37" s="445"/>
      <c r="CJ37" s="445"/>
      <c r="CK37" s="445"/>
      <c r="CL37" s="445"/>
      <c r="CM37" s="445"/>
      <c r="CN37" s="445"/>
      <c r="CO37" s="445"/>
      <c r="CP37" s="445"/>
      <c r="CQ37" s="445"/>
      <c r="CR37" s="445"/>
      <c r="CS37" s="445"/>
      <c r="CT37" s="445"/>
      <c r="CU37" s="445"/>
      <c r="CV37" s="445"/>
      <c r="CW37" s="445"/>
      <c r="CX37" s="445"/>
      <c r="CY37" s="445"/>
      <c r="CZ37" s="445"/>
      <c r="DA37" s="445"/>
      <c r="DB37" s="445"/>
      <c r="DC37" s="445"/>
      <c r="DD37" s="445"/>
      <c r="DE37" s="445"/>
      <c r="DF37" s="445"/>
      <c r="DG37" s="445"/>
      <c r="DH37" s="445"/>
      <c r="DI37" s="446"/>
      <c r="DJ37" s="447"/>
      <c r="DK37" s="447"/>
      <c r="DL37" s="447"/>
      <c r="DM37" s="447"/>
      <c r="DN37" s="447"/>
      <c r="DO37" s="447"/>
      <c r="DP37" s="447"/>
      <c r="DQ37" s="447"/>
      <c r="DR37" s="447"/>
      <c r="DS37" s="447"/>
      <c r="DT37" s="447"/>
      <c r="DU37" s="447"/>
      <c r="DV37" s="447"/>
      <c r="DW37" s="447"/>
      <c r="DX37" s="447"/>
      <c r="DY37" s="447"/>
      <c r="DZ37" s="447"/>
      <c r="EA37" s="447"/>
      <c r="EB37" s="447"/>
      <c r="EC37" s="447"/>
      <c r="ED37" s="447"/>
      <c r="EE37" s="447"/>
      <c r="EF37" s="447"/>
      <c r="EG37" s="447"/>
      <c r="EH37" s="447"/>
      <c r="EI37" s="447"/>
      <c r="EJ37" s="447"/>
      <c r="EK37" s="447"/>
      <c r="EL37" s="447"/>
      <c r="EM37" s="447"/>
      <c r="EN37" s="447"/>
      <c r="EO37" s="447"/>
      <c r="EP37" s="447"/>
      <c r="EQ37" s="447"/>
      <c r="ER37" s="447"/>
      <c r="ES37" s="447"/>
      <c r="ET37" s="447"/>
      <c r="EU37" s="447"/>
      <c r="EV37" s="447"/>
      <c r="EW37" s="447"/>
      <c r="EX37" s="447"/>
      <c r="EY37" s="447"/>
      <c r="EZ37" s="447"/>
      <c r="FA37" s="447"/>
      <c r="FB37" s="447"/>
      <c r="FC37" s="447"/>
      <c r="FD37" s="447"/>
      <c r="FE37" s="447"/>
      <c r="FF37" s="447"/>
      <c r="FG37" s="447"/>
      <c r="FH37" s="447"/>
      <c r="FI37" s="447"/>
      <c r="FJ37" s="447"/>
      <c r="FK37" s="447"/>
      <c r="FL37" s="447"/>
      <c r="FM37" s="447"/>
      <c r="FN37" s="447"/>
      <c r="FO37" s="447"/>
      <c r="FP37" s="447"/>
      <c r="FQ37" s="447"/>
      <c r="FR37" s="447"/>
      <c r="FS37" s="447"/>
      <c r="FT37" s="447"/>
      <c r="FU37" s="447"/>
      <c r="FV37" s="447"/>
      <c r="FW37" s="447"/>
      <c r="FX37" s="447"/>
      <c r="FY37" s="447"/>
      <c r="FZ37" s="447"/>
      <c r="GA37" s="447"/>
      <c r="GB37" s="447"/>
      <c r="GC37" s="447"/>
      <c r="GD37" s="447"/>
      <c r="GE37" s="447"/>
      <c r="GF37" s="447"/>
      <c r="GG37" s="447"/>
      <c r="GH37" s="447"/>
      <c r="GI37" s="447"/>
      <c r="GJ37" s="447"/>
      <c r="GK37" s="447"/>
      <c r="GL37" s="447"/>
      <c r="GM37" s="447"/>
      <c r="GN37" s="447"/>
      <c r="GO37" s="447"/>
      <c r="GP37" s="447"/>
      <c r="GQ37" s="447"/>
      <c r="GR37" s="447"/>
      <c r="GS37" s="447"/>
      <c r="GT37" s="447"/>
      <c r="GU37" s="447"/>
      <c r="GV37" s="447"/>
      <c r="GW37" s="447"/>
      <c r="GX37" s="447"/>
      <c r="GY37" s="447"/>
      <c r="GZ37" s="447"/>
      <c r="HA37" s="447"/>
      <c r="HB37" s="447"/>
      <c r="HC37" s="447"/>
      <c r="HD37" s="447"/>
      <c r="HE37" s="447"/>
      <c r="HF37" s="447"/>
      <c r="HG37" s="447"/>
      <c r="HH37" s="447"/>
      <c r="HI37" s="447"/>
      <c r="HJ37" s="447"/>
      <c r="HK37" s="447"/>
      <c r="HL37" s="447"/>
      <c r="HM37" s="447"/>
      <c r="HN37" s="447"/>
      <c r="HO37" s="447"/>
      <c r="HP37" s="447"/>
      <c r="HQ37" s="447"/>
      <c r="HR37" s="447"/>
      <c r="HS37" s="447"/>
      <c r="HT37" s="447"/>
      <c r="HU37" s="447"/>
      <c r="HV37" s="447"/>
      <c r="HW37" s="447"/>
      <c r="HX37" s="447"/>
      <c r="HY37" s="447"/>
      <c r="HZ37" s="447"/>
      <c r="IA37" s="447"/>
      <c r="IB37" s="447"/>
      <c r="IC37" s="447"/>
      <c r="ID37" s="447"/>
      <c r="IE37" s="447"/>
      <c r="IF37" s="447"/>
      <c r="IG37" s="447"/>
      <c r="IH37" s="447"/>
      <c r="II37" s="447"/>
      <c r="IJ37" s="447"/>
      <c r="IK37" s="447"/>
      <c r="IL37" s="447"/>
      <c r="IM37" s="447"/>
      <c r="IN37" s="447"/>
      <c r="IO37" s="447"/>
      <c r="IP37" s="447"/>
      <c r="IQ37" s="447"/>
      <c r="IR37" s="447"/>
      <c r="IS37" s="447"/>
      <c r="IT37" s="447"/>
      <c r="IU37" s="447"/>
      <c r="IV37" s="447"/>
    </row>
    <row r="38" spans="1:256" s="448" customFormat="1" ht="21" customHeight="1" outlineLevel="2" x14ac:dyDescent="0.35">
      <c r="A38" s="449" t="str">
        <f t="shared" ca="1" si="28"/>
        <v>1.2.1.2</v>
      </c>
      <c r="B38" s="477" t="s">
        <v>275</v>
      </c>
      <c r="C38" s="451"/>
      <c r="D38" s="451"/>
      <c r="E38" s="451"/>
      <c r="F38" s="453">
        <f t="shared" si="17"/>
        <v>5</v>
      </c>
      <c r="G38" s="454">
        <v>44585</v>
      </c>
      <c r="H38" s="454">
        <v>44589</v>
      </c>
      <c r="I38" s="451">
        <v>1</v>
      </c>
      <c r="J38" s="439">
        <f t="shared" si="22"/>
        <v>5</v>
      </c>
      <c r="K38" s="440">
        <f t="shared" si="23"/>
        <v>5</v>
      </c>
      <c r="L38" s="439">
        <f t="shared" si="24"/>
        <v>0</v>
      </c>
      <c r="M38" s="423">
        <f t="shared" si="18"/>
        <v>5</v>
      </c>
      <c r="N38" s="424">
        <f t="shared" si="19"/>
        <v>1</v>
      </c>
      <c r="O38" s="441" t="str">
        <f t="shared" si="25"/>
        <v>NA</v>
      </c>
      <c r="P38" s="404" t="str">
        <f t="shared" si="26"/>
        <v>Closed</v>
      </c>
      <c r="Q38" s="405" t="str">
        <f t="shared" si="27"/>
        <v>Complete</v>
      </c>
      <c r="R38" s="455">
        <f>IF(O38="NA",100%,(100%-O38))</f>
        <v>1</v>
      </c>
      <c r="S38" s="443">
        <f t="shared" si="20"/>
        <v>5</v>
      </c>
      <c r="T38" s="444">
        <f t="shared" si="21"/>
        <v>1</v>
      </c>
      <c r="U38" s="338"/>
      <c r="V38" s="338"/>
      <c r="W38" s="445"/>
      <c r="X38" s="445"/>
      <c r="Y38" s="445"/>
      <c r="Z38" s="445"/>
      <c r="AA38" s="445"/>
      <c r="AB38" s="445"/>
      <c r="AC38" s="445"/>
      <c r="AD38" s="445"/>
      <c r="AE38" s="445"/>
      <c r="AF38" s="445"/>
      <c r="AG38" s="445"/>
      <c r="AH38" s="445"/>
      <c r="AI38" s="445"/>
      <c r="AJ38" s="445"/>
      <c r="AK38" s="445"/>
      <c r="AL38" s="445"/>
      <c r="AM38" s="445"/>
      <c r="AN38" s="445"/>
      <c r="AO38" s="445"/>
      <c r="AP38" s="445"/>
      <c r="AQ38" s="445"/>
      <c r="AR38" s="445"/>
      <c r="AS38" s="445"/>
      <c r="AT38" s="445"/>
      <c r="AU38" s="445"/>
      <c r="AV38" s="445"/>
      <c r="AW38" s="445"/>
      <c r="AX38" s="445"/>
      <c r="AY38" s="445"/>
      <c r="AZ38" s="445"/>
      <c r="BA38" s="445"/>
      <c r="BB38" s="445"/>
      <c r="BC38" s="445"/>
      <c r="BD38" s="445"/>
      <c r="BE38" s="445"/>
      <c r="BF38" s="445"/>
      <c r="BG38" s="445"/>
      <c r="BH38" s="445"/>
      <c r="BI38" s="445"/>
      <c r="BJ38" s="445"/>
      <c r="BK38" s="445"/>
      <c r="BL38" s="445"/>
      <c r="BM38" s="445"/>
      <c r="BN38" s="445"/>
      <c r="BO38" s="445"/>
      <c r="BP38" s="445"/>
      <c r="BQ38" s="445"/>
      <c r="BR38" s="445"/>
      <c r="BS38" s="445"/>
      <c r="BT38" s="445"/>
      <c r="BU38" s="445"/>
      <c r="BV38" s="445"/>
      <c r="BW38" s="445"/>
      <c r="BX38" s="445"/>
      <c r="BY38" s="445"/>
      <c r="BZ38" s="445"/>
      <c r="CA38" s="445"/>
      <c r="CB38" s="445"/>
      <c r="CC38" s="445"/>
      <c r="CD38" s="445"/>
      <c r="CE38" s="445"/>
      <c r="CF38" s="445"/>
      <c r="CG38" s="445"/>
      <c r="CH38" s="445"/>
      <c r="CI38" s="445"/>
      <c r="CJ38" s="445"/>
      <c r="CK38" s="445"/>
      <c r="CL38" s="445"/>
      <c r="CM38" s="445"/>
      <c r="CN38" s="445"/>
      <c r="CO38" s="445"/>
      <c r="CP38" s="445"/>
      <c r="CQ38" s="445"/>
      <c r="CR38" s="445"/>
      <c r="CS38" s="445"/>
      <c r="CT38" s="445"/>
      <c r="CU38" s="445"/>
      <c r="CV38" s="445"/>
      <c r="CW38" s="445"/>
      <c r="CX38" s="445"/>
      <c r="CY38" s="445"/>
      <c r="CZ38" s="445"/>
      <c r="DA38" s="445"/>
      <c r="DB38" s="445"/>
      <c r="DC38" s="445"/>
      <c r="DD38" s="445"/>
      <c r="DE38" s="445"/>
      <c r="DF38" s="445"/>
      <c r="DG38" s="445"/>
      <c r="DH38" s="445"/>
      <c r="DI38" s="446"/>
      <c r="DJ38" s="447"/>
      <c r="DK38" s="447"/>
      <c r="DL38" s="447"/>
      <c r="DM38" s="447"/>
      <c r="DN38" s="447"/>
      <c r="DO38" s="447"/>
      <c r="DP38" s="447"/>
      <c r="DQ38" s="447"/>
      <c r="DR38" s="447"/>
      <c r="DS38" s="447"/>
      <c r="DT38" s="447"/>
      <c r="DU38" s="447"/>
      <c r="DV38" s="447"/>
      <c r="DW38" s="447"/>
      <c r="DX38" s="447"/>
      <c r="DY38" s="447"/>
      <c r="DZ38" s="447"/>
      <c r="EA38" s="447"/>
      <c r="EB38" s="447"/>
      <c r="EC38" s="447"/>
      <c r="ED38" s="447"/>
      <c r="EE38" s="447"/>
      <c r="EF38" s="447"/>
      <c r="EG38" s="447"/>
      <c r="EH38" s="447"/>
      <c r="EI38" s="447"/>
      <c r="EJ38" s="447"/>
      <c r="EK38" s="447"/>
      <c r="EL38" s="447"/>
      <c r="EM38" s="447"/>
      <c r="EN38" s="447"/>
      <c r="EO38" s="447"/>
      <c r="EP38" s="447"/>
      <c r="EQ38" s="447"/>
      <c r="ER38" s="447"/>
      <c r="ES38" s="447"/>
      <c r="ET38" s="447"/>
      <c r="EU38" s="447"/>
      <c r="EV38" s="447"/>
      <c r="EW38" s="447"/>
      <c r="EX38" s="447"/>
      <c r="EY38" s="447"/>
      <c r="EZ38" s="447"/>
      <c r="FA38" s="447"/>
      <c r="FB38" s="447"/>
      <c r="FC38" s="447"/>
      <c r="FD38" s="447"/>
      <c r="FE38" s="447"/>
      <c r="FF38" s="447"/>
      <c r="FG38" s="447"/>
      <c r="FH38" s="447"/>
      <c r="FI38" s="447"/>
      <c r="FJ38" s="447"/>
      <c r="FK38" s="447"/>
      <c r="FL38" s="447"/>
      <c r="FM38" s="447"/>
      <c r="FN38" s="447"/>
      <c r="FO38" s="447"/>
      <c r="FP38" s="447"/>
      <c r="FQ38" s="447"/>
      <c r="FR38" s="447"/>
      <c r="FS38" s="447"/>
      <c r="FT38" s="447"/>
      <c r="FU38" s="447"/>
      <c r="FV38" s="447"/>
      <c r="FW38" s="447"/>
      <c r="FX38" s="447"/>
      <c r="FY38" s="447"/>
      <c r="FZ38" s="447"/>
      <c r="GA38" s="447"/>
      <c r="GB38" s="447"/>
      <c r="GC38" s="447"/>
      <c r="GD38" s="447"/>
      <c r="GE38" s="447"/>
      <c r="GF38" s="447"/>
      <c r="GG38" s="447"/>
      <c r="GH38" s="447"/>
      <c r="GI38" s="447"/>
      <c r="GJ38" s="447"/>
      <c r="GK38" s="447"/>
      <c r="GL38" s="447"/>
      <c r="GM38" s="447"/>
      <c r="GN38" s="447"/>
      <c r="GO38" s="447"/>
      <c r="GP38" s="447"/>
      <c r="GQ38" s="447"/>
      <c r="GR38" s="447"/>
      <c r="GS38" s="447"/>
      <c r="GT38" s="447"/>
      <c r="GU38" s="447"/>
      <c r="GV38" s="447"/>
      <c r="GW38" s="447"/>
      <c r="GX38" s="447"/>
      <c r="GY38" s="447"/>
      <c r="GZ38" s="447"/>
      <c r="HA38" s="447"/>
      <c r="HB38" s="447"/>
      <c r="HC38" s="447"/>
      <c r="HD38" s="447"/>
      <c r="HE38" s="447"/>
      <c r="HF38" s="447"/>
      <c r="HG38" s="447"/>
      <c r="HH38" s="447"/>
      <c r="HI38" s="447"/>
      <c r="HJ38" s="447"/>
      <c r="HK38" s="447"/>
      <c r="HL38" s="447"/>
      <c r="HM38" s="447"/>
      <c r="HN38" s="447"/>
      <c r="HO38" s="447"/>
      <c r="HP38" s="447"/>
      <c r="HQ38" s="447"/>
      <c r="HR38" s="447"/>
      <c r="HS38" s="447"/>
      <c r="HT38" s="447"/>
      <c r="HU38" s="447"/>
      <c r="HV38" s="447"/>
      <c r="HW38" s="447"/>
      <c r="HX38" s="447"/>
      <c r="HY38" s="447"/>
      <c r="HZ38" s="447"/>
      <c r="IA38" s="447"/>
      <c r="IB38" s="447"/>
      <c r="IC38" s="447"/>
      <c r="ID38" s="447"/>
      <c r="IE38" s="447"/>
      <c r="IF38" s="447"/>
      <c r="IG38" s="447"/>
      <c r="IH38" s="447"/>
      <c r="II38" s="447"/>
      <c r="IJ38" s="447"/>
      <c r="IK38" s="447"/>
      <c r="IL38" s="447"/>
      <c r="IM38" s="447"/>
      <c r="IN38" s="447"/>
      <c r="IO38" s="447"/>
      <c r="IP38" s="447"/>
      <c r="IQ38" s="447"/>
      <c r="IR38" s="447"/>
      <c r="IS38" s="447"/>
      <c r="IT38" s="447"/>
      <c r="IU38" s="447"/>
      <c r="IV38" s="447"/>
    </row>
    <row r="39" spans="1:256" s="448" customFormat="1" ht="21" customHeight="1" outlineLevel="2" x14ac:dyDescent="0.35">
      <c r="A39" s="460" t="str">
        <f ca="1">IF(ISERROR(VALUE(SUBSTITUTE(OFFSET(A39,-1,0,1,1),".",""))),"0.0.1",IF(ISERROR(FIND("`",SUBSTITUTE(OFFSET(A39,-1,0,1,1),".","`",2))),OFFSET(A39,-1,0,1,1)&amp;".1",LEFT(OFFSET(A39,-1,0,1,1),FIND("`",SUBSTITUTE(OFFSET(A39,-1,0,1,1),".","`",2)))&amp;IF(ISERROR(FIND("`",SUBSTITUTE(OFFSET(A39,-1,0,1,1),".","`",3))),VALUE(RIGHT(OFFSET(A39,-1,0,1,1),LEN(OFFSET(A39,-1,0,1,1))-FIND("`",SUBSTITUTE(OFFSET(A39,-1,0,1,1),".","`",2))))+1,VALUE(MID(OFFSET(A39,-1,0,1,1),FIND("`",SUBSTITUTE(OFFSET(A39,-1,0,1,1),".","`",2))+1,(FIND("`",SUBSTITUTE(OFFSET(A39,-1,0,1,1),".","`",3))-FIND("`",SUBSTITUTE(OFFSET(A39,-1,0,1,1),".","`",2))-1)))+1)))</f>
        <v>1.2.2</v>
      </c>
      <c r="B39" s="461" t="s">
        <v>178</v>
      </c>
      <c r="C39" s="435"/>
      <c r="D39" s="435"/>
      <c r="E39" s="436"/>
      <c r="F39" s="490">
        <f>NETWORKDAYS(G39,H39)</f>
        <v>5</v>
      </c>
      <c r="G39" s="491">
        <f>MIN(G40:G42)</f>
        <v>44585</v>
      </c>
      <c r="H39" s="492">
        <f>MAX(H40:H42)</f>
        <v>44589</v>
      </c>
      <c r="I39" s="493">
        <f>SUMPRODUCT(M40:M42,N40:N42)/SUM(M40:M42)</f>
        <v>1</v>
      </c>
      <c r="J39" s="494">
        <f t="shared" si="22"/>
        <v>5</v>
      </c>
      <c r="K39" s="495">
        <f t="shared" si="23"/>
        <v>5</v>
      </c>
      <c r="L39" s="494">
        <f t="shared" si="24"/>
        <v>0</v>
      </c>
      <c r="M39" s="458"/>
      <c r="N39" s="459"/>
      <c r="O39" s="459" t="str">
        <f t="shared" si="25"/>
        <v>NA</v>
      </c>
      <c r="P39" s="404" t="str">
        <f t="shared" si="26"/>
        <v>Closed</v>
      </c>
      <c r="Q39" s="405" t="str">
        <f t="shared" si="27"/>
        <v>Complete</v>
      </c>
      <c r="R39" s="496">
        <f>SUMPRODUCT(S40:S42,T40:T42)/SUM(S40:S42)</f>
        <v>1</v>
      </c>
      <c r="S39" s="443"/>
      <c r="T39" s="444"/>
      <c r="U39" s="338"/>
      <c r="V39" s="338"/>
      <c r="W39" s="445"/>
      <c r="X39" s="445"/>
      <c r="Y39" s="445"/>
      <c r="Z39" s="445"/>
      <c r="AA39" s="445"/>
      <c r="AB39" s="445"/>
      <c r="AC39" s="445"/>
      <c r="AD39" s="445"/>
      <c r="AE39" s="445"/>
      <c r="AF39" s="445"/>
      <c r="AG39" s="445"/>
      <c r="AH39" s="445"/>
      <c r="AI39" s="445"/>
      <c r="AJ39" s="445"/>
      <c r="AK39" s="445"/>
      <c r="AL39" s="445"/>
      <c r="AM39" s="445"/>
      <c r="AN39" s="445"/>
      <c r="AO39" s="445"/>
      <c r="AP39" s="445"/>
      <c r="AQ39" s="445"/>
      <c r="AR39" s="445"/>
      <c r="AS39" s="445"/>
      <c r="AT39" s="445"/>
      <c r="AU39" s="445"/>
      <c r="AV39" s="445"/>
      <c r="AW39" s="445"/>
      <c r="AX39" s="445"/>
      <c r="AY39" s="445"/>
      <c r="AZ39" s="445"/>
      <c r="BA39" s="445"/>
      <c r="BB39" s="445"/>
      <c r="BC39" s="445"/>
      <c r="BD39" s="445"/>
      <c r="BE39" s="445"/>
      <c r="BF39" s="445"/>
      <c r="BG39" s="445"/>
      <c r="BH39" s="445"/>
      <c r="BI39" s="445"/>
      <c r="BJ39" s="445"/>
      <c r="BK39" s="445"/>
      <c r="BL39" s="445"/>
      <c r="BM39" s="445"/>
      <c r="BN39" s="445"/>
      <c r="BO39" s="445"/>
      <c r="BP39" s="445"/>
      <c r="BQ39" s="445"/>
      <c r="BR39" s="445"/>
      <c r="BS39" s="445"/>
      <c r="BT39" s="445"/>
      <c r="BU39" s="445"/>
      <c r="BV39" s="445"/>
      <c r="BW39" s="445"/>
      <c r="BX39" s="445"/>
      <c r="BY39" s="445"/>
      <c r="BZ39" s="445"/>
      <c r="CA39" s="445"/>
      <c r="CB39" s="445"/>
      <c r="CC39" s="445"/>
      <c r="CD39" s="445"/>
      <c r="CE39" s="445"/>
      <c r="CF39" s="445"/>
      <c r="CG39" s="445"/>
      <c r="CH39" s="445"/>
      <c r="CI39" s="445"/>
      <c r="CJ39" s="445"/>
      <c r="CK39" s="445"/>
      <c r="CL39" s="445"/>
      <c r="CM39" s="445"/>
      <c r="CN39" s="445"/>
      <c r="CO39" s="445"/>
      <c r="CP39" s="445"/>
      <c r="CQ39" s="445"/>
      <c r="CR39" s="445"/>
      <c r="CS39" s="445"/>
      <c r="CT39" s="445"/>
      <c r="CU39" s="445"/>
      <c r="CV39" s="445"/>
      <c r="CW39" s="445"/>
      <c r="CX39" s="445"/>
      <c r="CY39" s="445"/>
      <c r="CZ39" s="445"/>
      <c r="DA39" s="445"/>
      <c r="DB39" s="445"/>
      <c r="DC39" s="445"/>
      <c r="DD39" s="445"/>
      <c r="DE39" s="445"/>
      <c r="DF39" s="445"/>
      <c r="DG39" s="445"/>
      <c r="DH39" s="445"/>
      <c r="DI39" s="446"/>
      <c r="DJ39" s="447"/>
      <c r="DK39" s="447"/>
      <c r="DL39" s="447"/>
      <c r="DM39" s="447"/>
      <c r="DN39" s="447"/>
      <c r="DO39" s="447"/>
      <c r="DP39" s="447"/>
      <c r="DQ39" s="447"/>
      <c r="DR39" s="447"/>
      <c r="DS39" s="447"/>
      <c r="DT39" s="447"/>
      <c r="DU39" s="447"/>
      <c r="DV39" s="447"/>
      <c r="DW39" s="447"/>
      <c r="DX39" s="447"/>
      <c r="DY39" s="447"/>
      <c r="DZ39" s="447"/>
      <c r="EA39" s="447"/>
      <c r="EB39" s="447"/>
      <c r="EC39" s="447"/>
      <c r="ED39" s="447"/>
      <c r="EE39" s="447"/>
      <c r="EF39" s="447"/>
      <c r="EG39" s="447"/>
      <c r="EH39" s="447"/>
      <c r="EI39" s="447"/>
      <c r="EJ39" s="447"/>
      <c r="EK39" s="447"/>
      <c r="EL39" s="447"/>
      <c r="EM39" s="447"/>
      <c r="EN39" s="447"/>
      <c r="EO39" s="447"/>
      <c r="EP39" s="447"/>
      <c r="EQ39" s="447"/>
      <c r="ER39" s="447"/>
      <c r="ES39" s="447"/>
      <c r="ET39" s="447"/>
      <c r="EU39" s="447"/>
      <c r="EV39" s="447"/>
      <c r="EW39" s="447"/>
      <c r="EX39" s="447"/>
      <c r="EY39" s="447"/>
      <c r="EZ39" s="447"/>
      <c r="FA39" s="447"/>
      <c r="FB39" s="447"/>
      <c r="FC39" s="447"/>
      <c r="FD39" s="447"/>
      <c r="FE39" s="447"/>
      <c r="FF39" s="447"/>
      <c r="FG39" s="447"/>
      <c r="FH39" s="447"/>
      <c r="FI39" s="447"/>
      <c r="FJ39" s="447"/>
      <c r="FK39" s="447"/>
      <c r="FL39" s="447"/>
      <c r="FM39" s="447"/>
      <c r="FN39" s="447"/>
      <c r="FO39" s="447"/>
      <c r="FP39" s="447"/>
      <c r="FQ39" s="447"/>
      <c r="FR39" s="447"/>
      <c r="FS39" s="447"/>
      <c r="FT39" s="447"/>
      <c r="FU39" s="447"/>
      <c r="FV39" s="447"/>
      <c r="FW39" s="447"/>
      <c r="FX39" s="447"/>
      <c r="FY39" s="447"/>
      <c r="FZ39" s="447"/>
      <c r="GA39" s="447"/>
      <c r="GB39" s="447"/>
      <c r="GC39" s="447"/>
      <c r="GD39" s="447"/>
      <c r="GE39" s="447"/>
      <c r="GF39" s="447"/>
      <c r="GG39" s="447"/>
      <c r="GH39" s="447"/>
      <c r="GI39" s="447"/>
      <c r="GJ39" s="447"/>
      <c r="GK39" s="447"/>
      <c r="GL39" s="447"/>
      <c r="GM39" s="447"/>
      <c r="GN39" s="447"/>
      <c r="GO39" s="447"/>
      <c r="GP39" s="447"/>
      <c r="GQ39" s="447"/>
      <c r="GR39" s="447"/>
      <c r="GS39" s="447"/>
      <c r="GT39" s="447"/>
      <c r="GU39" s="447"/>
      <c r="GV39" s="447"/>
      <c r="GW39" s="447"/>
      <c r="GX39" s="447"/>
      <c r="GY39" s="447"/>
      <c r="GZ39" s="447"/>
      <c r="HA39" s="447"/>
      <c r="HB39" s="447"/>
      <c r="HC39" s="447"/>
      <c r="HD39" s="447"/>
      <c r="HE39" s="447"/>
      <c r="HF39" s="447"/>
      <c r="HG39" s="447"/>
      <c r="HH39" s="447"/>
      <c r="HI39" s="447"/>
      <c r="HJ39" s="447"/>
      <c r="HK39" s="447"/>
      <c r="HL39" s="447"/>
      <c r="HM39" s="447"/>
      <c r="HN39" s="447"/>
      <c r="HO39" s="447"/>
      <c r="HP39" s="447"/>
      <c r="HQ39" s="447"/>
      <c r="HR39" s="447"/>
      <c r="HS39" s="447"/>
      <c r="HT39" s="447"/>
      <c r="HU39" s="447"/>
      <c r="HV39" s="447"/>
      <c r="HW39" s="447"/>
      <c r="HX39" s="447"/>
      <c r="HY39" s="447"/>
      <c r="HZ39" s="447"/>
      <c r="IA39" s="447"/>
      <c r="IB39" s="447"/>
      <c r="IC39" s="447"/>
      <c r="ID39" s="447"/>
      <c r="IE39" s="447"/>
      <c r="IF39" s="447"/>
      <c r="IG39" s="447"/>
      <c r="IH39" s="447"/>
      <c r="II39" s="447"/>
      <c r="IJ39" s="447"/>
      <c r="IK39" s="447"/>
      <c r="IL39" s="447"/>
      <c r="IM39" s="447"/>
      <c r="IN39" s="447"/>
      <c r="IO39" s="447"/>
      <c r="IP39" s="447"/>
      <c r="IQ39" s="447"/>
      <c r="IR39" s="447"/>
      <c r="IS39" s="447"/>
      <c r="IT39" s="447"/>
      <c r="IU39" s="447"/>
      <c r="IV39" s="447"/>
    </row>
    <row r="40" spans="1:256" s="448" customFormat="1" ht="21" customHeight="1" outlineLevel="2" x14ac:dyDescent="0.35">
      <c r="A40" s="449" t="str">
        <f t="shared" ca="1" si="28"/>
        <v>1.2.2.1</v>
      </c>
      <c r="B40" s="497" t="s">
        <v>179</v>
      </c>
      <c r="C40" s="451"/>
      <c r="D40" s="451"/>
      <c r="E40" s="452"/>
      <c r="F40" s="453">
        <f>IF(AND(ISBLANK(G40),ISBLANK(H40))=FALSE,NETWORKDAYS(G40,H40),"")</f>
        <v>5</v>
      </c>
      <c r="G40" s="454">
        <v>44585</v>
      </c>
      <c r="H40" s="454">
        <v>44589</v>
      </c>
      <c r="I40" s="451">
        <v>1</v>
      </c>
      <c r="J40" s="439">
        <f t="shared" si="22"/>
        <v>5</v>
      </c>
      <c r="K40" s="440">
        <f t="shared" si="23"/>
        <v>5</v>
      </c>
      <c r="L40" s="439">
        <f t="shared" si="24"/>
        <v>0</v>
      </c>
      <c r="M40" s="423">
        <f>F40</f>
        <v>5</v>
      </c>
      <c r="N40" s="424">
        <f>IF(I40&gt;=100%,100%,IF(I40&lt;=0%,0%,I40))</f>
        <v>1</v>
      </c>
      <c r="O40" s="441" t="str">
        <f t="shared" si="25"/>
        <v>NA</v>
      </c>
      <c r="P40" s="404" t="str">
        <f t="shared" si="26"/>
        <v>Closed</v>
      </c>
      <c r="Q40" s="405" t="str">
        <f t="shared" si="27"/>
        <v>Complete</v>
      </c>
      <c r="R40" s="455">
        <f>IF(O40="NA",100%,(100%-O40))</f>
        <v>1</v>
      </c>
      <c r="S40" s="443">
        <f>F40</f>
        <v>5</v>
      </c>
      <c r="T40" s="444">
        <f>R40</f>
        <v>1</v>
      </c>
      <c r="U40" s="338"/>
      <c r="V40" s="338"/>
      <c r="W40" s="445"/>
      <c r="X40" s="445"/>
      <c r="Y40" s="445"/>
      <c r="Z40" s="445"/>
      <c r="AA40" s="445"/>
      <c r="AB40" s="445"/>
      <c r="AC40" s="445"/>
      <c r="AD40" s="445"/>
      <c r="AE40" s="445"/>
      <c r="AF40" s="445"/>
      <c r="AG40" s="445"/>
      <c r="AH40" s="445"/>
      <c r="AI40" s="445"/>
      <c r="AJ40" s="445"/>
      <c r="AK40" s="445"/>
      <c r="AL40" s="445"/>
      <c r="AM40" s="445"/>
      <c r="AN40" s="445"/>
      <c r="AO40" s="445"/>
      <c r="AP40" s="445"/>
      <c r="AQ40" s="445"/>
      <c r="AR40" s="445"/>
      <c r="AS40" s="445"/>
      <c r="AT40" s="445"/>
      <c r="AU40" s="445"/>
      <c r="AV40" s="445"/>
      <c r="AW40" s="445"/>
      <c r="AX40" s="445"/>
      <c r="AY40" s="445"/>
      <c r="AZ40" s="445"/>
      <c r="BA40" s="445"/>
      <c r="BB40" s="445"/>
      <c r="BC40" s="445"/>
      <c r="BD40" s="445"/>
      <c r="BE40" s="445"/>
      <c r="BF40" s="445"/>
      <c r="BG40" s="445"/>
      <c r="BH40" s="445"/>
      <c r="BI40" s="445"/>
      <c r="BJ40" s="445"/>
      <c r="BK40" s="445"/>
      <c r="BL40" s="445"/>
      <c r="BM40" s="445"/>
      <c r="BN40" s="445"/>
      <c r="BO40" s="445"/>
      <c r="BP40" s="445"/>
      <c r="BQ40" s="445"/>
      <c r="BR40" s="445"/>
      <c r="BS40" s="445"/>
      <c r="BT40" s="445"/>
      <c r="BU40" s="445"/>
      <c r="BV40" s="445"/>
      <c r="BW40" s="445"/>
      <c r="BX40" s="445"/>
      <c r="BY40" s="445"/>
      <c r="BZ40" s="445"/>
      <c r="CA40" s="445"/>
      <c r="CB40" s="445"/>
      <c r="CC40" s="445"/>
      <c r="CD40" s="445"/>
      <c r="CE40" s="445"/>
      <c r="CF40" s="445"/>
      <c r="CG40" s="445"/>
      <c r="CH40" s="445"/>
      <c r="CI40" s="445"/>
      <c r="CJ40" s="445"/>
      <c r="CK40" s="445"/>
      <c r="CL40" s="445"/>
      <c r="CM40" s="445"/>
      <c r="CN40" s="445"/>
      <c r="CO40" s="445"/>
      <c r="CP40" s="445"/>
      <c r="CQ40" s="445"/>
      <c r="CR40" s="445"/>
      <c r="CS40" s="445"/>
      <c r="CT40" s="445"/>
      <c r="CU40" s="445"/>
      <c r="CV40" s="445"/>
      <c r="CW40" s="445"/>
      <c r="CX40" s="445"/>
      <c r="CY40" s="445"/>
      <c r="CZ40" s="445"/>
      <c r="DA40" s="445"/>
      <c r="DB40" s="445"/>
      <c r="DC40" s="445"/>
      <c r="DD40" s="445"/>
      <c r="DE40" s="445"/>
      <c r="DF40" s="445"/>
      <c r="DG40" s="445"/>
      <c r="DH40" s="445"/>
      <c r="DI40" s="446"/>
      <c r="DJ40" s="447"/>
      <c r="DK40" s="447"/>
      <c r="DL40" s="447"/>
      <c r="DM40" s="447"/>
      <c r="DN40" s="447"/>
      <c r="DO40" s="447"/>
      <c r="DP40" s="447"/>
      <c r="DQ40" s="447"/>
      <c r="DR40" s="447"/>
      <c r="DS40" s="447"/>
      <c r="DT40" s="447"/>
      <c r="DU40" s="447"/>
      <c r="DV40" s="447"/>
      <c r="DW40" s="447"/>
      <c r="DX40" s="447"/>
      <c r="DY40" s="447"/>
      <c r="DZ40" s="447"/>
      <c r="EA40" s="447"/>
      <c r="EB40" s="447"/>
      <c r="EC40" s="447"/>
      <c r="ED40" s="447"/>
      <c r="EE40" s="447"/>
      <c r="EF40" s="447"/>
      <c r="EG40" s="447"/>
      <c r="EH40" s="447"/>
      <c r="EI40" s="447"/>
      <c r="EJ40" s="447"/>
      <c r="EK40" s="447"/>
      <c r="EL40" s="447"/>
      <c r="EM40" s="447"/>
      <c r="EN40" s="447"/>
      <c r="EO40" s="447"/>
      <c r="EP40" s="447"/>
      <c r="EQ40" s="447"/>
      <c r="ER40" s="447"/>
      <c r="ES40" s="447"/>
      <c r="ET40" s="447"/>
      <c r="EU40" s="447"/>
      <c r="EV40" s="447"/>
      <c r="EW40" s="447"/>
      <c r="EX40" s="447"/>
      <c r="EY40" s="447"/>
      <c r="EZ40" s="447"/>
      <c r="FA40" s="447"/>
      <c r="FB40" s="447"/>
      <c r="FC40" s="447"/>
      <c r="FD40" s="447"/>
      <c r="FE40" s="447"/>
      <c r="FF40" s="447"/>
      <c r="FG40" s="447"/>
      <c r="FH40" s="447"/>
      <c r="FI40" s="447"/>
      <c r="FJ40" s="447"/>
      <c r="FK40" s="447"/>
      <c r="FL40" s="447"/>
      <c r="FM40" s="447"/>
      <c r="FN40" s="447"/>
      <c r="FO40" s="447"/>
      <c r="FP40" s="447"/>
      <c r="FQ40" s="447"/>
      <c r="FR40" s="447"/>
      <c r="FS40" s="447"/>
      <c r="FT40" s="447"/>
      <c r="FU40" s="447"/>
      <c r="FV40" s="447"/>
      <c r="FW40" s="447"/>
      <c r="FX40" s="447"/>
      <c r="FY40" s="447"/>
      <c r="FZ40" s="447"/>
      <c r="GA40" s="447"/>
      <c r="GB40" s="447"/>
      <c r="GC40" s="447"/>
      <c r="GD40" s="447"/>
      <c r="GE40" s="447"/>
      <c r="GF40" s="447"/>
      <c r="GG40" s="447"/>
      <c r="GH40" s="447"/>
      <c r="GI40" s="447"/>
      <c r="GJ40" s="447"/>
      <c r="GK40" s="447"/>
      <c r="GL40" s="447"/>
      <c r="GM40" s="447"/>
      <c r="GN40" s="447"/>
      <c r="GO40" s="447"/>
      <c r="GP40" s="447"/>
      <c r="GQ40" s="447"/>
      <c r="GR40" s="447"/>
      <c r="GS40" s="447"/>
      <c r="GT40" s="447"/>
      <c r="GU40" s="447"/>
      <c r="GV40" s="447"/>
      <c r="GW40" s="447"/>
      <c r="GX40" s="447"/>
      <c r="GY40" s="447"/>
      <c r="GZ40" s="447"/>
      <c r="HA40" s="447"/>
      <c r="HB40" s="447"/>
      <c r="HC40" s="447"/>
      <c r="HD40" s="447"/>
      <c r="HE40" s="447"/>
      <c r="HF40" s="447"/>
      <c r="HG40" s="447"/>
      <c r="HH40" s="447"/>
      <c r="HI40" s="447"/>
      <c r="HJ40" s="447"/>
      <c r="HK40" s="447"/>
      <c r="HL40" s="447"/>
      <c r="HM40" s="447"/>
      <c r="HN40" s="447"/>
      <c r="HO40" s="447"/>
      <c r="HP40" s="447"/>
      <c r="HQ40" s="447"/>
      <c r="HR40" s="447"/>
      <c r="HS40" s="447"/>
      <c r="HT40" s="447"/>
      <c r="HU40" s="447"/>
      <c r="HV40" s="447"/>
      <c r="HW40" s="447"/>
      <c r="HX40" s="447"/>
      <c r="HY40" s="447"/>
      <c r="HZ40" s="447"/>
      <c r="IA40" s="447"/>
      <c r="IB40" s="447"/>
      <c r="IC40" s="447"/>
      <c r="ID40" s="447"/>
      <c r="IE40" s="447"/>
      <c r="IF40" s="447"/>
      <c r="IG40" s="447"/>
      <c r="IH40" s="447"/>
      <c r="II40" s="447"/>
      <c r="IJ40" s="447"/>
      <c r="IK40" s="447"/>
      <c r="IL40" s="447"/>
      <c r="IM40" s="447"/>
      <c r="IN40" s="447"/>
      <c r="IO40" s="447"/>
      <c r="IP40" s="447"/>
      <c r="IQ40" s="447"/>
      <c r="IR40" s="447"/>
      <c r="IS40" s="447"/>
      <c r="IT40" s="447"/>
      <c r="IU40" s="447"/>
      <c r="IV40" s="447"/>
    </row>
    <row r="41" spans="1:256" s="448" customFormat="1" ht="21" customHeight="1" outlineLevel="2" x14ac:dyDescent="0.35">
      <c r="A41" s="449" t="str">
        <f t="shared" ca="1" si="28"/>
        <v>1.2.2.2</v>
      </c>
      <c r="B41" s="497" t="s">
        <v>180</v>
      </c>
      <c r="C41" s="451"/>
      <c r="D41" s="451"/>
      <c r="E41" s="452"/>
      <c r="F41" s="453">
        <f>IF(AND(ISBLANK(G41),ISBLANK(H41))=FALSE,NETWORKDAYS(G41,H41),"")</f>
        <v>5</v>
      </c>
      <c r="G41" s="454">
        <v>44585</v>
      </c>
      <c r="H41" s="454">
        <v>44589</v>
      </c>
      <c r="I41" s="451">
        <v>1</v>
      </c>
      <c r="J41" s="439">
        <f t="shared" si="22"/>
        <v>5</v>
      </c>
      <c r="K41" s="440">
        <f t="shared" si="23"/>
        <v>5</v>
      </c>
      <c r="L41" s="439">
        <f t="shared" si="24"/>
        <v>0</v>
      </c>
      <c r="M41" s="423">
        <f>F41</f>
        <v>5</v>
      </c>
      <c r="N41" s="424">
        <f>IF(I41&gt;=100%,100%,IF(I41&lt;=0%,0%,I41))</f>
        <v>1</v>
      </c>
      <c r="O41" s="441" t="str">
        <f t="shared" si="25"/>
        <v>NA</v>
      </c>
      <c r="P41" s="404" t="str">
        <f t="shared" si="26"/>
        <v>Closed</v>
      </c>
      <c r="Q41" s="405" t="str">
        <f t="shared" si="27"/>
        <v>Complete</v>
      </c>
      <c r="R41" s="455">
        <f>IF(O41="NA",100%,(100%-O41))</f>
        <v>1</v>
      </c>
      <c r="S41" s="443">
        <f>F41</f>
        <v>5</v>
      </c>
      <c r="T41" s="444">
        <f>R41</f>
        <v>1</v>
      </c>
      <c r="U41" s="338"/>
      <c r="V41" s="338"/>
      <c r="W41" s="445"/>
      <c r="X41" s="445"/>
      <c r="Y41" s="445"/>
      <c r="Z41" s="445"/>
      <c r="AA41" s="445"/>
      <c r="AB41" s="445"/>
      <c r="AC41" s="445"/>
      <c r="AD41" s="445"/>
      <c r="AE41" s="445"/>
      <c r="AF41" s="445"/>
      <c r="AG41" s="445"/>
      <c r="AH41" s="445"/>
      <c r="AI41" s="445"/>
      <c r="AJ41" s="445"/>
      <c r="AK41" s="445"/>
      <c r="AL41" s="445"/>
      <c r="AM41" s="445"/>
      <c r="AN41" s="445"/>
      <c r="AO41" s="445"/>
      <c r="AP41" s="445"/>
      <c r="AQ41" s="445"/>
      <c r="AR41" s="445"/>
      <c r="AS41" s="445"/>
      <c r="AT41" s="445"/>
      <c r="AU41" s="445"/>
      <c r="AV41" s="445"/>
      <c r="AW41" s="445"/>
      <c r="AX41" s="445"/>
      <c r="AY41" s="445"/>
      <c r="AZ41" s="445"/>
      <c r="BA41" s="445"/>
      <c r="BB41" s="445"/>
      <c r="BC41" s="445"/>
      <c r="BD41" s="445"/>
      <c r="BE41" s="445"/>
      <c r="BF41" s="445"/>
      <c r="BG41" s="445"/>
      <c r="BH41" s="445"/>
      <c r="BI41" s="445"/>
      <c r="BJ41" s="445"/>
      <c r="BK41" s="445"/>
      <c r="BL41" s="445"/>
      <c r="BM41" s="445"/>
      <c r="BN41" s="445"/>
      <c r="BO41" s="445"/>
      <c r="BP41" s="445"/>
      <c r="BQ41" s="445"/>
      <c r="BR41" s="445"/>
      <c r="BS41" s="445"/>
      <c r="BT41" s="445"/>
      <c r="BU41" s="445"/>
      <c r="BV41" s="445"/>
      <c r="BW41" s="445"/>
      <c r="BX41" s="445"/>
      <c r="BY41" s="445"/>
      <c r="BZ41" s="445"/>
      <c r="CA41" s="445"/>
      <c r="CB41" s="445"/>
      <c r="CC41" s="445"/>
      <c r="CD41" s="445"/>
      <c r="CE41" s="445"/>
      <c r="CF41" s="445"/>
      <c r="CG41" s="445"/>
      <c r="CH41" s="445"/>
      <c r="CI41" s="445"/>
      <c r="CJ41" s="445"/>
      <c r="CK41" s="445"/>
      <c r="CL41" s="445"/>
      <c r="CM41" s="445"/>
      <c r="CN41" s="445"/>
      <c r="CO41" s="445"/>
      <c r="CP41" s="445"/>
      <c r="CQ41" s="445"/>
      <c r="CR41" s="445"/>
      <c r="CS41" s="445"/>
      <c r="CT41" s="445"/>
      <c r="CU41" s="445"/>
      <c r="CV41" s="445"/>
      <c r="CW41" s="445"/>
      <c r="CX41" s="445"/>
      <c r="CY41" s="445"/>
      <c r="CZ41" s="445"/>
      <c r="DA41" s="445"/>
      <c r="DB41" s="445"/>
      <c r="DC41" s="445"/>
      <c r="DD41" s="445"/>
      <c r="DE41" s="445"/>
      <c r="DF41" s="445"/>
      <c r="DG41" s="445"/>
      <c r="DH41" s="445"/>
      <c r="DI41" s="446"/>
      <c r="DJ41" s="447"/>
      <c r="DK41" s="447"/>
      <c r="DL41" s="447"/>
      <c r="DM41" s="447"/>
      <c r="DN41" s="447"/>
      <c r="DO41" s="447"/>
      <c r="DP41" s="447"/>
      <c r="DQ41" s="447"/>
      <c r="DR41" s="447"/>
      <c r="DS41" s="447"/>
      <c r="DT41" s="447"/>
      <c r="DU41" s="447"/>
      <c r="DV41" s="447"/>
      <c r="DW41" s="447"/>
      <c r="DX41" s="447"/>
      <c r="DY41" s="447"/>
      <c r="DZ41" s="447"/>
      <c r="EA41" s="447"/>
      <c r="EB41" s="447"/>
      <c r="EC41" s="447"/>
      <c r="ED41" s="447"/>
      <c r="EE41" s="447"/>
      <c r="EF41" s="447"/>
      <c r="EG41" s="447"/>
      <c r="EH41" s="447"/>
      <c r="EI41" s="447"/>
      <c r="EJ41" s="447"/>
      <c r="EK41" s="447"/>
      <c r="EL41" s="447"/>
      <c r="EM41" s="447"/>
      <c r="EN41" s="447"/>
      <c r="EO41" s="447"/>
      <c r="EP41" s="447"/>
      <c r="EQ41" s="447"/>
      <c r="ER41" s="447"/>
      <c r="ES41" s="447"/>
      <c r="ET41" s="447"/>
      <c r="EU41" s="447"/>
      <c r="EV41" s="447"/>
      <c r="EW41" s="447"/>
      <c r="EX41" s="447"/>
      <c r="EY41" s="447"/>
      <c r="EZ41" s="447"/>
      <c r="FA41" s="447"/>
      <c r="FB41" s="447"/>
      <c r="FC41" s="447"/>
      <c r="FD41" s="447"/>
      <c r="FE41" s="447"/>
      <c r="FF41" s="447"/>
      <c r="FG41" s="447"/>
      <c r="FH41" s="447"/>
      <c r="FI41" s="447"/>
      <c r="FJ41" s="447"/>
      <c r="FK41" s="447"/>
      <c r="FL41" s="447"/>
      <c r="FM41" s="447"/>
      <c r="FN41" s="447"/>
      <c r="FO41" s="447"/>
      <c r="FP41" s="447"/>
      <c r="FQ41" s="447"/>
      <c r="FR41" s="447"/>
      <c r="FS41" s="447"/>
      <c r="FT41" s="447"/>
      <c r="FU41" s="447"/>
      <c r="FV41" s="447"/>
      <c r="FW41" s="447"/>
      <c r="FX41" s="447"/>
      <c r="FY41" s="447"/>
      <c r="FZ41" s="447"/>
      <c r="GA41" s="447"/>
      <c r="GB41" s="447"/>
      <c r="GC41" s="447"/>
      <c r="GD41" s="447"/>
      <c r="GE41" s="447"/>
      <c r="GF41" s="447"/>
      <c r="GG41" s="447"/>
      <c r="GH41" s="447"/>
      <c r="GI41" s="447"/>
      <c r="GJ41" s="447"/>
      <c r="GK41" s="447"/>
      <c r="GL41" s="447"/>
      <c r="GM41" s="447"/>
      <c r="GN41" s="447"/>
      <c r="GO41" s="447"/>
      <c r="GP41" s="447"/>
      <c r="GQ41" s="447"/>
      <c r="GR41" s="447"/>
      <c r="GS41" s="447"/>
      <c r="GT41" s="447"/>
      <c r="GU41" s="447"/>
      <c r="GV41" s="447"/>
      <c r="GW41" s="447"/>
      <c r="GX41" s="447"/>
      <c r="GY41" s="447"/>
      <c r="GZ41" s="447"/>
      <c r="HA41" s="447"/>
      <c r="HB41" s="447"/>
      <c r="HC41" s="447"/>
      <c r="HD41" s="447"/>
      <c r="HE41" s="447"/>
      <c r="HF41" s="447"/>
      <c r="HG41" s="447"/>
      <c r="HH41" s="447"/>
      <c r="HI41" s="447"/>
      <c r="HJ41" s="447"/>
      <c r="HK41" s="447"/>
      <c r="HL41" s="447"/>
      <c r="HM41" s="447"/>
      <c r="HN41" s="447"/>
      <c r="HO41" s="447"/>
      <c r="HP41" s="447"/>
      <c r="HQ41" s="447"/>
      <c r="HR41" s="447"/>
      <c r="HS41" s="447"/>
      <c r="HT41" s="447"/>
      <c r="HU41" s="447"/>
      <c r="HV41" s="447"/>
      <c r="HW41" s="447"/>
      <c r="HX41" s="447"/>
      <c r="HY41" s="447"/>
      <c r="HZ41" s="447"/>
      <c r="IA41" s="447"/>
      <c r="IB41" s="447"/>
      <c r="IC41" s="447"/>
      <c r="ID41" s="447"/>
      <c r="IE41" s="447"/>
      <c r="IF41" s="447"/>
      <c r="IG41" s="447"/>
      <c r="IH41" s="447"/>
      <c r="II41" s="447"/>
      <c r="IJ41" s="447"/>
      <c r="IK41" s="447"/>
      <c r="IL41" s="447"/>
      <c r="IM41" s="447"/>
      <c r="IN41" s="447"/>
      <c r="IO41" s="447"/>
      <c r="IP41" s="447"/>
      <c r="IQ41" s="447"/>
      <c r="IR41" s="447"/>
      <c r="IS41" s="447"/>
      <c r="IT41" s="447"/>
      <c r="IU41" s="447"/>
      <c r="IV41" s="447"/>
    </row>
    <row r="42" spans="1:256" s="448" customFormat="1" ht="21" customHeight="1" outlineLevel="2" x14ac:dyDescent="0.35">
      <c r="A42" s="449" t="str">
        <f t="shared" ca="1" si="28"/>
        <v>1.2.2.3</v>
      </c>
      <c r="B42" s="497" t="s">
        <v>181</v>
      </c>
      <c r="C42" s="451"/>
      <c r="D42" s="451"/>
      <c r="E42" s="452"/>
      <c r="F42" s="453">
        <f>IF(AND(ISBLANK(G42),ISBLANK(H42))=FALSE,NETWORKDAYS(G42,H42),"")</f>
        <v>5</v>
      </c>
      <c r="G42" s="454">
        <v>44585</v>
      </c>
      <c r="H42" s="454">
        <v>44589</v>
      </c>
      <c r="I42" s="451">
        <v>1</v>
      </c>
      <c r="J42" s="439">
        <f t="shared" si="22"/>
        <v>5</v>
      </c>
      <c r="K42" s="440">
        <f t="shared" si="23"/>
        <v>5</v>
      </c>
      <c r="L42" s="439">
        <f t="shared" si="24"/>
        <v>0</v>
      </c>
      <c r="M42" s="423">
        <f>F42</f>
        <v>5</v>
      </c>
      <c r="N42" s="424">
        <f>IF(I42&gt;=100%,100%,IF(I42&lt;=0%,0%,I42))</f>
        <v>1</v>
      </c>
      <c r="O42" s="441" t="str">
        <f t="shared" si="25"/>
        <v>NA</v>
      </c>
      <c r="P42" s="404" t="str">
        <f t="shared" si="26"/>
        <v>Closed</v>
      </c>
      <c r="Q42" s="405" t="str">
        <f t="shared" si="27"/>
        <v>Complete</v>
      </c>
      <c r="R42" s="455">
        <f>IF(O42="NA",100%,(100%-O42))</f>
        <v>1</v>
      </c>
      <c r="S42" s="443">
        <f>F42</f>
        <v>5</v>
      </c>
      <c r="T42" s="444">
        <f>R42</f>
        <v>1</v>
      </c>
      <c r="U42" s="338"/>
      <c r="V42" s="338"/>
      <c r="W42" s="445"/>
      <c r="X42" s="445"/>
      <c r="Y42" s="445"/>
      <c r="Z42" s="445"/>
      <c r="AA42" s="445"/>
      <c r="AB42" s="445"/>
      <c r="AC42" s="445"/>
      <c r="AD42" s="445"/>
      <c r="AE42" s="445"/>
      <c r="AF42" s="445"/>
      <c r="AG42" s="445"/>
      <c r="AH42" s="445"/>
      <c r="AI42" s="445"/>
      <c r="AJ42" s="445"/>
      <c r="AK42" s="445"/>
      <c r="AL42" s="445"/>
      <c r="AM42" s="445"/>
      <c r="AN42" s="445"/>
      <c r="AO42" s="445"/>
      <c r="AP42" s="445"/>
      <c r="AQ42" s="445"/>
      <c r="AR42" s="445"/>
      <c r="AS42" s="445"/>
      <c r="AT42" s="445"/>
      <c r="AU42" s="445"/>
      <c r="AV42" s="445"/>
      <c r="AW42" s="445"/>
      <c r="AX42" s="445"/>
      <c r="AY42" s="445"/>
      <c r="AZ42" s="445"/>
      <c r="BA42" s="445"/>
      <c r="BB42" s="445"/>
      <c r="BC42" s="445"/>
      <c r="BD42" s="445"/>
      <c r="BE42" s="445"/>
      <c r="BF42" s="445"/>
      <c r="BG42" s="445"/>
      <c r="BH42" s="445"/>
      <c r="BI42" s="445"/>
      <c r="BJ42" s="445"/>
      <c r="BK42" s="445"/>
      <c r="BL42" s="445"/>
      <c r="BM42" s="445"/>
      <c r="BN42" s="445"/>
      <c r="BO42" s="445"/>
      <c r="BP42" s="445"/>
      <c r="BQ42" s="445"/>
      <c r="BR42" s="445"/>
      <c r="BS42" s="445"/>
      <c r="BT42" s="445"/>
      <c r="BU42" s="445"/>
      <c r="BV42" s="445"/>
      <c r="BW42" s="445"/>
      <c r="BX42" s="445"/>
      <c r="BY42" s="445"/>
      <c r="BZ42" s="445"/>
      <c r="CA42" s="445"/>
      <c r="CB42" s="445"/>
      <c r="CC42" s="445"/>
      <c r="CD42" s="445"/>
      <c r="CE42" s="445"/>
      <c r="CF42" s="445"/>
      <c r="CG42" s="445"/>
      <c r="CH42" s="445"/>
      <c r="CI42" s="445"/>
      <c r="CJ42" s="445"/>
      <c r="CK42" s="445"/>
      <c r="CL42" s="445"/>
      <c r="CM42" s="445"/>
      <c r="CN42" s="445"/>
      <c r="CO42" s="445"/>
      <c r="CP42" s="445"/>
      <c r="CQ42" s="445"/>
      <c r="CR42" s="445"/>
      <c r="CS42" s="445"/>
      <c r="CT42" s="445"/>
      <c r="CU42" s="445"/>
      <c r="CV42" s="445"/>
      <c r="CW42" s="445"/>
      <c r="CX42" s="445"/>
      <c r="CY42" s="445"/>
      <c r="CZ42" s="445"/>
      <c r="DA42" s="445"/>
      <c r="DB42" s="445"/>
      <c r="DC42" s="445"/>
      <c r="DD42" s="445"/>
      <c r="DE42" s="445"/>
      <c r="DF42" s="445"/>
      <c r="DG42" s="445"/>
      <c r="DH42" s="445"/>
      <c r="DI42" s="446"/>
      <c r="DJ42" s="447"/>
      <c r="DK42" s="447"/>
      <c r="DL42" s="447"/>
      <c r="DM42" s="447"/>
      <c r="DN42" s="447"/>
      <c r="DO42" s="447"/>
      <c r="DP42" s="447"/>
      <c r="DQ42" s="447"/>
      <c r="DR42" s="447"/>
      <c r="DS42" s="447"/>
      <c r="DT42" s="447"/>
      <c r="DU42" s="447"/>
      <c r="DV42" s="447"/>
      <c r="DW42" s="447"/>
      <c r="DX42" s="447"/>
      <c r="DY42" s="447"/>
      <c r="DZ42" s="447"/>
      <c r="EA42" s="447"/>
      <c r="EB42" s="447"/>
      <c r="EC42" s="447"/>
      <c r="ED42" s="447"/>
      <c r="EE42" s="447"/>
      <c r="EF42" s="447"/>
      <c r="EG42" s="447"/>
      <c r="EH42" s="447"/>
      <c r="EI42" s="447"/>
      <c r="EJ42" s="447"/>
      <c r="EK42" s="447"/>
      <c r="EL42" s="447"/>
      <c r="EM42" s="447"/>
      <c r="EN42" s="447"/>
      <c r="EO42" s="447"/>
      <c r="EP42" s="447"/>
      <c r="EQ42" s="447"/>
      <c r="ER42" s="447"/>
      <c r="ES42" s="447"/>
      <c r="ET42" s="447"/>
      <c r="EU42" s="447"/>
      <c r="EV42" s="447"/>
      <c r="EW42" s="447"/>
      <c r="EX42" s="447"/>
      <c r="EY42" s="447"/>
      <c r="EZ42" s="447"/>
      <c r="FA42" s="447"/>
      <c r="FB42" s="447"/>
      <c r="FC42" s="447"/>
      <c r="FD42" s="447"/>
      <c r="FE42" s="447"/>
      <c r="FF42" s="447"/>
      <c r="FG42" s="447"/>
      <c r="FH42" s="447"/>
      <c r="FI42" s="447"/>
      <c r="FJ42" s="447"/>
      <c r="FK42" s="447"/>
      <c r="FL42" s="447"/>
      <c r="FM42" s="447"/>
      <c r="FN42" s="447"/>
      <c r="FO42" s="447"/>
      <c r="FP42" s="447"/>
      <c r="FQ42" s="447"/>
      <c r="FR42" s="447"/>
      <c r="FS42" s="447"/>
      <c r="FT42" s="447"/>
      <c r="FU42" s="447"/>
      <c r="FV42" s="447"/>
      <c r="FW42" s="447"/>
      <c r="FX42" s="447"/>
      <c r="FY42" s="447"/>
      <c r="FZ42" s="447"/>
      <c r="GA42" s="447"/>
      <c r="GB42" s="447"/>
      <c r="GC42" s="447"/>
      <c r="GD42" s="447"/>
      <c r="GE42" s="447"/>
      <c r="GF42" s="447"/>
      <c r="GG42" s="447"/>
      <c r="GH42" s="447"/>
      <c r="GI42" s="447"/>
      <c r="GJ42" s="447"/>
      <c r="GK42" s="447"/>
      <c r="GL42" s="447"/>
      <c r="GM42" s="447"/>
      <c r="GN42" s="447"/>
      <c r="GO42" s="447"/>
      <c r="GP42" s="447"/>
      <c r="GQ42" s="447"/>
      <c r="GR42" s="447"/>
      <c r="GS42" s="447"/>
      <c r="GT42" s="447"/>
      <c r="GU42" s="447"/>
      <c r="GV42" s="447"/>
      <c r="GW42" s="447"/>
      <c r="GX42" s="447"/>
      <c r="GY42" s="447"/>
      <c r="GZ42" s="447"/>
      <c r="HA42" s="447"/>
      <c r="HB42" s="447"/>
      <c r="HC42" s="447"/>
      <c r="HD42" s="447"/>
      <c r="HE42" s="447"/>
      <c r="HF42" s="447"/>
      <c r="HG42" s="447"/>
      <c r="HH42" s="447"/>
      <c r="HI42" s="447"/>
      <c r="HJ42" s="447"/>
      <c r="HK42" s="447"/>
      <c r="HL42" s="447"/>
      <c r="HM42" s="447"/>
      <c r="HN42" s="447"/>
      <c r="HO42" s="447"/>
      <c r="HP42" s="447"/>
      <c r="HQ42" s="447"/>
      <c r="HR42" s="447"/>
      <c r="HS42" s="447"/>
      <c r="HT42" s="447"/>
      <c r="HU42" s="447"/>
      <c r="HV42" s="447"/>
      <c r="HW42" s="447"/>
      <c r="HX42" s="447"/>
      <c r="HY42" s="447"/>
      <c r="HZ42" s="447"/>
      <c r="IA42" s="447"/>
      <c r="IB42" s="447"/>
      <c r="IC42" s="447"/>
      <c r="ID42" s="447"/>
      <c r="IE42" s="447"/>
      <c r="IF42" s="447"/>
      <c r="IG42" s="447"/>
      <c r="IH42" s="447"/>
      <c r="II42" s="447"/>
      <c r="IJ42" s="447"/>
      <c r="IK42" s="447"/>
      <c r="IL42" s="447"/>
      <c r="IM42" s="447"/>
      <c r="IN42" s="447"/>
      <c r="IO42" s="447"/>
      <c r="IP42" s="447"/>
      <c r="IQ42" s="447"/>
      <c r="IR42" s="447"/>
      <c r="IS42" s="447"/>
      <c r="IT42" s="447"/>
      <c r="IU42" s="447"/>
      <c r="IV42" s="447"/>
    </row>
    <row r="43" spans="1:256" s="432" customFormat="1" ht="21" customHeight="1" outlineLevel="2" x14ac:dyDescent="0.35">
      <c r="A43" s="460" t="str">
        <f ca="1">IF(ISERROR(VALUE(SUBSTITUTE(OFFSET(A43,-1,0,1,1),".",""))),"0.0.1",IF(ISERROR(FIND("`",SUBSTITUTE(OFFSET(A43,-1,0,1,1),".","`",2))),OFFSET(A43,-1,0,1,1)&amp;".1",LEFT(OFFSET(A43,-1,0,1,1),FIND("`",SUBSTITUTE(OFFSET(A43,-1,0,1,1),".","`",2)))&amp;IF(ISERROR(FIND("`",SUBSTITUTE(OFFSET(A43,-1,0,1,1),".","`",3))),VALUE(RIGHT(OFFSET(A43,-1,0,1,1),LEN(OFFSET(A43,-1,0,1,1))-FIND("`",SUBSTITUTE(OFFSET(A43,-1,0,1,1),".","`",2))))+1,VALUE(MID(OFFSET(A43,-1,0,1,1),FIND("`",SUBSTITUTE(OFFSET(A43,-1,0,1,1),".","`",2))+1,(FIND("`",SUBSTITUTE(OFFSET(A43,-1,0,1,1),".","`",3))-FIND("`",SUBSTITUTE(OFFSET(A43,-1,0,1,1),".","`",2))-1)))+1)))</f>
        <v>1.2.3</v>
      </c>
      <c r="B43" s="498" t="s">
        <v>182</v>
      </c>
      <c r="C43" s="499"/>
      <c r="D43" s="499"/>
      <c r="E43" s="500"/>
      <c r="F43" s="490">
        <f>NETWORKDAYS(G43,H43)</f>
        <v>5</v>
      </c>
      <c r="G43" s="491">
        <f>MIN(G44:G45)</f>
        <v>44585</v>
      </c>
      <c r="H43" s="492">
        <f>MAX(H44:H45)</f>
        <v>44589</v>
      </c>
      <c r="I43" s="493">
        <f>SUMPRODUCT(M44:M45,N44:N45)/SUM(M44:M45)</f>
        <v>1</v>
      </c>
      <c r="J43" s="494">
        <f t="shared" si="22"/>
        <v>5</v>
      </c>
      <c r="K43" s="495">
        <f t="shared" si="23"/>
        <v>5</v>
      </c>
      <c r="L43" s="494">
        <f t="shared" si="24"/>
        <v>0</v>
      </c>
      <c r="M43" s="458"/>
      <c r="N43" s="459"/>
      <c r="O43" s="501" t="str">
        <f t="shared" si="25"/>
        <v>NA</v>
      </c>
      <c r="P43" s="404" t="str">
        <f t="shared" si="26"/>
        <v>Closed</v>
      </c>
      <c r="Q43" s="405" t="str">
        <f t="shared" si="27"/>
        <v>Complete</v>
      </c>
      <c r="R43" s="496">
        <f>SUMPRODUCT(S44:S45,T44:T45)/SUM(S44:S45)</f>
        <v>1</v>
      </c>
      <c r="S43" s="443"/>
      <c r="T43" s="444"/>
      <c r="U43" s="338"/>
      <c r="V43" s="338"/>
      <c r="W43" s="429"/>
      <c r="X43" s="429"/>
      <c r="Y43" s="429"/>
      <c r="Z43" s="429"/>
      <c r="AA43" s="429"/>
      <c r="AB43" s="429"/>
      <c r="AC43" s="429"/>
      <c r="AD43" s="429"/>
      <c r="AE43" s="429"/>
      <c r="AF43" s="429"/>
      <c r="AG43" s="429"/>
      <c r="AH43" s="429"/>
      <c r="AI43" s="429"/>
      <c r="AJ43" s="429"/>
      <c r="AK43" s="429"/>
      <c r="AL43" s="429"/>
      <c r="AM43" s="429"/>
      <c r="AN43" s="429"/>
      <c r="AO43" s="429"/>
      <c r="AP43" s="429"/>
      <c r="AQ43" s="429"/>
      <c r="AR43" s="429"/>
      <c r="AS43" s="429"/>
      <c r="AT43" s="429"/>
      <c r="AU43" s="429"/>
      <c r="AV43" s="429"/>
      <c r="AW43" s="429"/>
      <c r="AX43" s="429"/>
      <c r="AY43" s="429"/>
      <c r="AZ43" s="429"/>
      <c r="BA43" s="429"/>
      <c r="BB43" s="429"/>
      <c r="BC43" s="429"/>
      <c r="BD43" s="429"/>
      <c r="BE43" s="429"/>
      <c r="BF43" s="429"/>
      <c r="BG43" s="429"/>
      <c r="BH43" s="429"/>
      <c r="BI43" s="429"/>
      <c r="BJ43" s="429"/>
      <c r="BK43" s="429"/>
      <c r="BL43" s="429"/>
      <c r="BM43" s="429"/>
      <c r="BN43" s="429"/>
      <c r="BO43" s="429"/>
      <c r="BP43" s="429"/>
      <c r="BQ43" s="429"/>
      <c r="BR43" s="429"/>
      <c r="BS43" s="429"/>
      <c r="BT43" s="429"/>
      <c r="BU43" s="429"/>
      <c r="BV43" s="429"/>
      <c r="BW43" s="429"/>
      <c r="BX43" s="429"/>
      <c r="BY43" s="429"/>
      <c r="BZ43" s="429"/>
      <c r="CA43" s="429"/>
      <c r="CB43" s="429"/>
      <c r="CC43" s="429"/>
      <c r="CD43" s="429"/>
      <c r="CE43" s="429"/>
      <c r="CF43" s="429"/>
      <c r="CG43" s="429"/>
      <c r="CH43" s="429"/>
      <c r="CI43" s="429"/>
      <c r="CJ43" s="429"/>
      <c r="CK43" s="429"/>
      <c r="CL43" s="429"/>
      <c r="CM43" s="429"/>
      <c r="CN43" s="429"/>
      <c r="CO43" s="429"/>
      <c r="CP43" s="429"/>
      <c r="CQ43" s="429"/>
      <c r="CR43" s="429"/>
      <c r="CS43" s="429"/>
      <c r="CT43" s="429"/>
      <c r="CU43" s="429"/>
      <c r="CV43" s="429"/>
      <c r="CW43" s="429"/>
      <c r="CX43" s="429"/>
      <c r="CY43" s="429"/>
      <c r="CZ43" s="429"/>
      <c r="DA43" s="429"/>
      <c r="DB43" s="429"/>
      <c r="DC43" s="429"/>
      <c r="DD43" s="429"/>
      <c r="DE43" s="429"/>
      <c r="DF43" s="429"/>
      <c r="DG43" s="429"/>
      <c r="DH43" s="429"/>
      <c r="DI43" s="430"/>
      <c r="DJ43" s="431"/>
      <c r="DK43" s="431"/>
      <c r="DL43" s="431"/>
      <c r="DM43" s="431"/>
      <c r="DN43" s="431"/>
      <c r="DO43" s="431"/>
      <c r="DP43" s="431"/>
      <c r="DQ43" s="431"/>
      <c r="DR43" s="431"/>
      <c r="DS43" s="431"/>
      <c r="DT43" s="431"/>
      <c r="DU43" s="431"/>
      <c r="DV43" s="431"/>
      <c r="DW43" s="431"/>
      <c r="DX43" s="431"/>
      <c r="DY43" s="431"/>
      <c r="DZ43" s="431"/>
      <c r="EA43" s="431"/>
      <c r="EB43" s="431"/>
      <c r="EC43" s="431"/>
      <c r="ED43" s="431"/>
      <c r="EE43" s="431"/>
      <c r="EF43" s="431"/>
      <c r="EG43" s="431"/>
      <c r="EH43" s="431"/>
      <c r="EI43" s="431"/>
      <c r="EJ43" s="431"/>
      <c r="EK43" s="431"/>
      <c r="EL43" s="431"/>
      <c r="EM43" s="431"/>
      <c r="EN43" s="431"/>
      <c r="EO43" s="431"/>
      <c r="EP43" s="431"/>
      <c r="EQ43" s="431"/>
      <c r="ER43" s="431"/>
      <c r="ES43" s="431"/>
      <c r="ET43" s="431"/>
      <c r="EU43" s="431"/>
      <c r="EV43" s="431"/>
      <c r="EW43" s="431"/>
      <c r="EX43" s="431"/>
      <c r="EY43" s="431"/>
      <c r="EZ43" s="431"/>
      <c r="FA43" s="431"/>
      <c r="FB43" s="431"/>
      <c r="FC43" s="431"/>
      <c r="FD43" s="431"/>
      <c r="FE43" s="431"/>
      <c r="FF43" s="431"/>
      <c r="FG43" s="431"/>
      <c r="FH43" s="431"/>
      <c r="FI43" s="431"/>
      <c r="FJ43" s="431"/>
      <c r="FK43" s="431"/>
      <c r="FL43" s="431"/>
      <c r="FM43" s="431"/>
      <c r="FN43" s="431"/>
      <c r="FO43" s="431"/>
      <c r="FP43" s="431"/>
      <c r="FQ43" s="431"/>
      <c r="FR43" s="431"/>
      <c r="FS43" s="431"/>
      <c r="FT43" s="431"/>
      <c r="FU43" s="431"/>
      <c r="FV43" s="431"/>
      <c r="FW43" s="431"/>
      <c r="FX43" s="431"/>
      <c r="FY43" s="431"/>
      <c r="FZ43" s="431"/>
      <c r="GA43" s="431"/>
      <c r="GB43" s="431"/>
      <c r="GC43" s="431"/>
      <c r="GD43" s="431"/>
      <c r="GE43" s="431"/>
      <c r="GF43" s="431"/>
      <c r="GG43" s="431"/>
      <c r="GH43" s="431"/>
      <c r="GI43" s="431"/>
      <c r="GJ43" s="431"/>
      <c r="GK43" s="431"/>
      <c r="GL43" s="431"/>
      <c r="GM43" s="431"/>
      <c r="GN43" s="431"/>
      <c r="GO43" s="431"/>
      <c r="GP43" s="431"/>
      <c r="GQ43" s="431"/>
      <c r="GR43" s="431"/>
      <c r="GS43" s="431"/>
      <c r="GT43" s="431"/>
      <c r="GU43" s="431"/>
      <c r="GV43" s="431"/>
      <c r="GW43" s="431"/>
      <c r="GX43" s="431"/>
      <c r="GY43" s="431"/>
      <c r="GZ43" s="431"/>
      <c r="HA43" s="431"/>
      <c r="HB43" s="431"/>
      <c r="HC43" s="431"/>
      <c r="HD43" s="431"/>
      <c r="HE43" s="431"/>
      <c r="HF43" s="431"/>
      <c r="HG43" s="431"/>
      <c r="HH43" s="431"/>
      <c r="HI43" s="431"/>
      <c r="HJ43" s="431"/>
      <c r="HK43" s="431"/>
      <c r="HL43" s="431"/>
      <c r="HM43" s="431"/>
      <c r="HN43" s="431"/>
      <c r="HO43" s="431"/>
      <c r="HP43" s="431"/>
      <c r="HQ43" s="431"/>
      <c r="HR43" s="431"/>
      <c r="HS43" s="431"/>
      <c r="HT43" s="431"/>
      <c r="HU43" s="431"/>
      <c r="HV43" s="431"/>
      <c r="HW43" s="431"/>
      <c r="HX43" s="431"/>
      <c r="HY43" s="431"/>
      <c r="HZ43" s="431"/>
      <c r="IA43" s="431"/>
      <c r="IB43" s="431"/>
      <c r="IC43" s="431"/>
      <c r="ID43" s="431"/>
      <c r="IE43" s="431"/>
      <c r="IF43" s="431"/>
      <c r="IG43" s="431"/>
      <c r="IH43" s="431"/>
      <c r="II43" s="431"/>
      <c r="IJ43" s="431"/>
      <c r="IK43" s="431"/>
      <c r="IL43" s="431"/>
      <c r="IM43" s="431"/>
      <c r="IN43" s="431"/>
      <c r="IO43" s="431"/>
      <c r="IP43" s="431"/>
      <c r="IQ43" s="431"/>
      <c r="IR43" s="431"/>
      <c r="IS43" s="431"/>
      <c r="IT43" s="431"/>
      <c r="IU43" s="431"/>
      <c r="IV43" s="431"/>
    </row>
    <row r="44" spans="1:256" s="448" customFormat="1" ht="21" customHeight="1" outlineLevel="2" x14ac:dyDescent="0.35">
      <c r="A44" s="449" t="str">
        <f t="shared" ca="1" si="28"/>
        <v>1.2.3.1</v>
      </c>
      <c r="B44" s="497" t="s">
        <v>183</v>
      </c>
      <c r="C44" s="469"/>
      <c r="D44" s="469"/>
      <c r="E44" s="470"/>
      <c r="F44" s="475">
        <f>NETWORKDAYS(G44,H44)</f>
        <v>5</v>
      </c>
      <c r="G44" s="454">
        <v>44585</v>
      </c>
      <c r="H44" s="454">
        <v>44589</v>
      </c>
      <c r="I44" s="451">
        <v>1</v>
      </c>
      <c r="J44" s="494">
        <f t="shared" si="22"/>
        <v>5</v>
      </c>
      <c r="K44" s="495">
        <f t="shared" si="23"/>
        <v>5</v>
      </c>
      <c r="L44" s="494">
        <f t="shared" si="24"/>
        <v>0</v>
      </c>
      <c r="M44" s="458"/>
      <c r="N44" s="459"/>
      <c r="O44" s="501" t="str">
        <f t="shared" si="25"/>
        <v>NA</v>
      </c>
      <c r="P44" s="404" t="str">
        <f t="shared" si="26"/>
        <v>Closed</v>
      </c>
      <c r="Q44" s="405" t="str">
        <f t="shared" si="27"/>
        <v>Complete</v>
      </c>
      <c r="R44" s="455">
        <f>IF(O44="NA",100%,(100%-O44))</f>
        <v>1</v>
      </c>
      <c r="S44" s="443"/>
      <c r="T44" s="444"/>
      <c r="U44" s="338"/>
      <c r="V44" s="338"/>
      <c r="W44" s="445"/>
      <c r="X44" s="445"/>
      <c r="Y44" s="445"/>
      <c r="Z44" s="445"/>
      <c r="AA44" s="445"/>
      <c r="AB44" s="445"/>
      <c r="AC44" s="445"/>
      <c r="AD44" s="445"/>
      <c r="AE44" s="445"/>
      <c r="AF44" s="445"/>
      <c r="AG44" s="445"/>
      <c r="AH44" s="445"/>
      <c r="AI44" s="445"/>
      <c r="AJ44" s="445"/>
      <c r="AK44" s="445"/>
      <c r="AL44" s="445"/>
      <c r="AM44" s="445"/>
      <c r="AN44" s="445"/>
      <c r="AO44" s="445"/>
      <c r="AP44" s="445"/>
      <c r="AQ44" s="445"/>
      <c r="AR44" s="445"/>
      <c r="AS44" s="445"/>
      <c r="AT44" s="445"/>
      <c r="AU44" s="445"/>
      <c r="AV44" s="445"/>
      <c r="AW44" s="445"/>
      <c r="AX44" s="445"/>
      <c r="AY44" s="445"/>
      <c r="AZ44" s="445"/>
      <c r="BA44" s="445"/>
      <c r="BB44" s="445"/>
      <c r="BC44" s="445"/>
      <c r="BD44" s="445"/>
      <c r="BE44" s="445"/>
      <c r="BF44" s="445"/>
      <c r="BG44" s="445"/>
      <c r="BH44" s="445"/>
      <c r="BI44" s="445"/>
      <c r="BJ44" s="445"/>
      <c r="BK44" s="445"/>
      <c r="BL44" s="445"/>
      <c r="BM44" s="445"/>
      <c r="BN44" s="445"/>
      <c r="BO44" s="445"/>
      <c r="BP44" s="445"/>
      <c r="BQ44" s="445"/>
      <c r="BR44" s="445"/>
      <c r="BS44" s="445"/>
      <c r="BT44" s="445"/>
      <c r="BU44" s="445"/>
      <c r="BV44" s="445"/>
      <c r="BW44" s="445"/>
      <c r="BX44" s="445"/>
      <c r="BY44" s="445"/>
      <c r="BZ44" s="445"/>
      <c r="CA44" s="445"/>
      <c r="CB44" s="445"/>
      <c r="CC44" s="445"/>
      <c r="CD44" s="445"/>
      <c r="CE44" s="445"/>
      <c r="CF44" s="445"/>
      <c r="CG44" s="445"/>
      <c r="CH44" s="445"/>
      <c r="CI44" s="445"/>
      <c r="CJ44" s="445"/>
      <c r="CK44" s="445"/>
      <c r="CL44" s="445"/>
      <c r="CM44" s="445"/>
      <c r="CN44" s="445"/>
      <c r="CO44" s="445"/>
      <c r="CP44" s="445"/>
      <c r="CQ44" s="445"/>
      <c r="CR44" s="445"/>
      <c r="CS44" s="445"/>
      <c r="CT44" s="445"/>
      <c r="CU44" s="445"/>
      <c r="CV44" s="445"/>
      <c r="CW44" s="445"/>
      <c r="CX44" s="445"/>
      <c r="CY44" s="445"/>
      <c r="CZ44" s="445"/>
      <c r="DA44" s="445"/>
      <c r="DB44" s="445"/>
      <c r="DC44" s="445"/>
      <c r="DD44" s="445"/>
      <c r="DE44" s="445"/>
      <c r="DF44" s="445"/>
      <c r="DG44" s="445"/>
      <c r="DH44" s="445"/>
      <c r="DI44" s="446"/>
      <c r="DJ44" s="447"/>
      <c r="DK44" s="447"/>
      <c r="DL44" s="447"/>
      <c r="DM44" s="447"/>
      <c r="DN44" s="447"/>
      <c r="DO44" s="447"/>
      <c r="DP44" s="447"/>
      <c r="DQ44" s="447"/>
      <c r="DR44" s="447"/>
      <c r="DS44" s="447"/>
      <c r="DT44" s="447"/>
      <c r="DU44" s="447"/>
      <c r="DV44" s="447"/>
      <c r="DW44" s="447"/>
      <c r="DX44" s="447"/>
      <c r="DY44" s="447"/>
      <c r="DZ44" s="447"/>
      <c r="EA44" s="447"/>
      <c r="EB44" s="447"/>
      <c r="EC44" s="447"/>
      <c r="ED44" s="447"/>
      <c r="EE44" s="447"/>
      <c r="EF44" s="447"/>
      <c r="EG44" s="447"/>
      <c r="EH44" s="447"/>
      <c r="EI44" s="447"/>
      <c r="EJ44" s="447"/>
      <c r="EK44" s="447"/>
      <c r="EL44" s="447"/>
      <c r="EM44" s="447"/>
      <c r="EN44" s="447"/>
      <c r="EO44" s="447"/>
      <c r="EP44" s="447"/>
      <c r="EQ44" s="447"/>
      <c r="ER44" s="447"/>
      <c r="ES44" s="447"/>
      <c r="ET44" s="447"/>
      <c r="EU44" s="447"/>
      <c r="EV44" s="447"/>
      <c r="EW44" s="447"/>
      <c r="EX44" s="447"/>
      <c r="EY44" s="447"/>
      <c r="EZ44" s="447"/>
      <c r="FA44" s="447"/>
      <c r="FB44" s="447"/>
      <c r="FC44" s="447"/>
      <c r="FD44" s="447"/>
      <c r="FE44" s="447"/>
      <c r="FF44" s="447"/>
      <c r="FG44" s="447"/>
      <c r="FH44" s="447"/>
      <c r="FI44" s="447"/>
      <c r="FJ44" s="447"/>
      <c r="FK44" s="447"/>
      <c r="FL44" s="447"/>
      <c r="FM44" s="447"/>
      <c r="FN44" s="447"/>
      <c r="FO44" s="447"/>
      <c r="FP44" s="447"/>
      <c r="FQ44" s="447"/>
      <c r="FR44" s="447"/>
      <c r="FS44" s="447"/>
      <c r="FT44" s="447"/>
      <c r="FU44" s="447"/>
      <c r="FV44" s="447"/>
      <c r="FW44" s="447"/>
      <c r="FX44" s="447"/>
      <c r="FY44" s="447"/>
      <c r="FZ44" s="447"/>
      <c r="GA44" s="447"/>
      <c r="GB44" s="447"/>
      <c r="GC44" s="447"/>
      <c r="GD44" s="447"/>
      <c r="GE44" s="447"/>
      <c r="GF44" s="447"/>
      <c r="GG44" s="447"/>
      <c r="GH44" s="447"/>
      <c r="GI44" s="447"/>
      <c r="GJ44" s="447"/>
      <c r="GK44" s="447"/>
      <c r="GL44" s="447"/>
      <c r="GM44" s="447"/>
      <c r="GN44" s="447"/>
      <c r="GO44" s="447"/>
      <c r="GP44" s="447"/>
      <c r="GQ44" s="447"/>
      <c r="GR44" s="447"/>
      <c r="GS44" s="447"/>
      <c r="GT44" s="447"/>
      <c r="GU44" s="447"/>
      <c r="GV44" s="447"/>
      <c r="GW44" s="447"/>
      <c r="GX44" s="447"/>
      <c r="GY44" s="447"/>
      <c r="GZ44" s="447"/>
      <c r="HA44" s="447"/>
      <c r="HB44" s="447"/>
      <c r="HC44" s="447"/>
      <c r="HD44" s="447"/>
      <c r="HE44" s="447"/>
      <c r="HF44" s="447"/>
      <c r="HG44" s="447"/>
      <c r="HH44" s="447"/>
      <c r="HI44" s="447"/>
      <c r="HJ44" s="447"/>
      <c r="HK44" s="447"/>
      <c r="HL44" s="447"/>
      <c r="HM44" s="447"/>
      <c r="HN44" s="447"/>
      <c r="HO44" s="447"/>
      <c r="HP44" s="447"/>
      <c r="HQ44" s="447"/>
      <c r="HR44" s="447"/>
      <c r="HS44" s="447"/>
      <c r="HT44" s="447"/>
      <c r="HU44" s="447"/>
      <c r="HV44" s="447"/>
      <c r="HW44" s="447"/>
      <c r="HX44" s="447"/>
      <c r="HY44" s="447"/>
      <c r="HZ44" s="447"/>
      <c r="IA44" s="447"/>
      <c r="IB44" s="447"/>
      <c r="IC44" s="447"/>
      <c r="ID44" s="447"/>
      <c r="IE44" s="447"/>
      <c r="IF44" s="447"/>
      <c r="IG44" s="447"/>
      <c r="IH44" s="447"/>
      <c r="II44" s="447"/>
      <c r="IJ44" s="447"/>
      <c r="IK44" s="447"/>
      <c r="IL44" s="447"/>
      <c r="IM44" s="447"/>
      <c r="IN44" s="447"/>
      <c r="IO44" s="447"/>
      <c r="IP44" s="447"/>
      <c r="IQ44" s="447"/>
      <c r="IR44" s="447"/>
      <c r="IS44" s="447"/>
      <c r="IT44" s="447"/>
      <c r="IU44" s="447"/>
      <c r="IV44" s="447"/>
    </row>
    <row r="45" spans="1:256" s="432" customFormat="1" ht="21" customHeight="1" outlineLevel="2" x14ac:dyDescent="0.35">
      <c r="A45" s="449" t="str">
        <f t="shared" ca="1" si="28"/>
        <v>1.2.3.2</v>
      </c>
      <c r="B45" s="477" t="s">
        <v>184</v>
      </c>
      <c r="C45" s="451"/>
      <c r="D45" s="451"/>
      <c r="E45" s="452"/>
      <c r="F45" s="453">
        <f>IF(AND(ISBLANK(G45),ISBLANK(H45))=FALSE,NETWORKDAYS(G45,H45),"")</f>
        <v>5</v>
      </c>
      <c r="G45" s="454">
        <v>44585</v>
      </c>
      <c r="H45" s="454">
        <v>44589</v>
      </c>
      <c r="I45" s="451">
        <v>1</v>
      </c>
      <c r="J45" s="439">
        <f t="shared" si="22"/>
        <v>5</v>
      </c>
      <c r="K45" s="440">
        <f t="shared" si="23"/>
        <v>5</v>
      </c>
      <c r="L45" s="439">
        <f t="shared" si="24"/>
        <v>0</v>
      </c>
      <c r="M45" s="423">
        <f>F45</f>
        <v>5</v>
      </c>
      <c r="N45" s="424">
        <f>IF(I45&gt;=100%,100%,IF(I45&lt;=0%,0%,I45))</f>
        <v>1</v>
      </c>
      <c r="O45" s="441" t="str">
        <f t="shared" si="25"/>
        <v>NA</v>
      </c>
      <c r="P45" s="404" t="str">
        <f t="shared" si="26"/>
        <v>Closed</v>
      </c>
      <c r="Q45" s="405" t="str">
        <f t="shared" si="27"/>
        <v>Complete</v>
      </c>
      <c r="R45" s="455">
        <f>IF(O45="NA",100%,(100%-O45))</f>
        <v>1</v>
      </c>
      <c r="S45" s="443">
        <f>F45</f>
        <v>5</v>
      </c>
      <c r="T45" s="444">
        <f>R45</f>
        <v>1</v>
      </c>
      <c r="U45" s="338"/>
      <c r="V45" s="338"/>
      <c r="W45" s="429"/>
      <c r="X45" s="429"/>
      <c r="Y45" s="429"/>
      <c r="Z45" s="429"/>
      <c r="AA45" s="429"/>
      <c r="AB45" s="429"/>
      <c r="AC45" s="429"/>
      <c r="AD45" s="429"/>
      <c r="AE45" s="429"/>
      <c r="AF45" s="429"/>
      <c r="AG45" s="429"/>
      <c r="AH45" s="429"/>
      <c r="AI45" s="429"/>
      <c r="AJ45" s="429"/>
      <c r="AK45" s="429"/>
      <c r="AL45" s="429"/>
      <c r="AM45" s="429"/>
      <c r="AN45" s="429"/>
      <c r="AO45" s="429"/>
      <c r="AP45" s="429"/>
      <c r="AQ45" s="429"/>
      <c r="AR45" s="429"/>
      <c r="AS45" s="429"/>
      <c r="AT45" s="429"/>
      <c r="AU45" s="429"/>
      <c r="AV45" s="429"/>
      <c r="AW45" s="429"/>
      <c r="AX45" s="429"/>
      <c r="AY45" s="429"/>
      <c r="AZ45" s="429"/>
      <c r="BA45" s="429"/>
      <c r="BB45" s="429"/>
      <c r="BC45" s="429"/>
      <c r="BD45" s="429"/>
      <c r="BE45" s="429"/>
      <c r="BF45" s="429"/>
      <c r="BG45" s="429"/>
      <c r="BH45" s="429"/>
      <c r="BI45" s="429"/>
      <c r="BJ45" s="429"/>
      <c r="BK45" s="429"/>
      <c r="BL45" s="429"/>
      <c r="BM45" s="429"/>
      <c r="BN45" s="429"/>
      <c r="BO45" s="429"/>
      <c r="BP45" s="429"/>
      <c r="BQ45" s="429"/>
      <c r="BR45" s="429"/>
      <c r="BS45" s="429"/>
      <c r="BT45" s="429"/>
      <c r="BU45" s="429"/>
      <c r="BV45" s="429"/>
      <c r="BW45" s="429"/>
      <c r="BX45" s="429"/>
      <c r="BY45" s="429"/>
      <c r="BZ45" s="429"/>
      <c r="CA45" s="429"/>
      <c r="CB45" s="429"/>
      <c r="CC45" s="429"/>
      <c r="CD45" s="429"/>
      <c r="CE45" s="429"/>
      <c r="CF45" s="429"/>
      <c r="CG45" s="429"/>
      <c r="CH45" s="429"/>
      <c r="CI45" s="429"/>
      <c r="CJ45" s="429"/>
      <c r="CK45" s="429"/>
      <c r="CL45" s="429"/>
      <c r="CM45" s="429"/>
      <c r="CN45" s="429"/>
      <c r="CO45" s="429"/>
      <c r="CP45" s="429"/>
      <c r="CQ45" s="429"/>
      <c r="CR45" s="429"/>
      <c r="CS45" s="429"/>
      <c r="CT45" s="429"/>
      <c r="CU45" s="429"/>
      <c r="CV45" s="429"/>
      <c r="CW45" s="429"/>
      <c r="CX45" s="429"/>
      <c r="CY45" s="429"/>
      <c r="CZ45" s="429"/>
      <c r="DA45" s="429"/>
      <c r="DB45" s="429"/>
      <c r="DC45" s="429"/>
      <c r="DD45" s="429"/>
      <c r="DE45" s="429"/>
      <c r="DF45" s="429"/>
      <c r="DG45" s="429"/>
      <c r="DH45" s="429"/>
      <c r="DI45" s="430"/>
      <c r="DJ45" s="431"/>
      <c r="DK45" s="431"/>
      <c r="DL45" s="431"/>
      <c r="DM45" s="431"/>
      <c r="DN45" s="431"/>
      <c r="DO45" s="431"/>
      <c r="DP45" s="431"/>
      <c r="DQ45" s="431"/>
      <c r="DR45" s="431"/>
      <c r="DS45" s="431"/>
      <c r="DT45" s="431"/>
      <c r="DU45" s="431"/>
      <c r="DV45" s="431"/>
      <c r="DW45" s="431"/>
      <c r="DX45" s="431"/>
      <c r="DY45" s="431"/>
      <c r="DZ45" s="431"/>
      <c r="EA45" s="431"/>
      <c r="EB45" s="431"/>
      <c r="EC45" s="431"/>
      <c r="ED45" s="431"/>
      <c r="EE45" s="431"/>
      <c r="EF45" s="431"/>
      <c r="EG45" s="431"/>
      <c r="EH45" s="431"/>
      <c r="EI45" s="431"/>
      <c r="EJ45" s="431"/>
      <c r="EK45" s="431"/>
      <c r="EL45" s="431"/>
      <c r="EM45" s="431"/>
      <c r="EN45" s="431"/>
      <c r="EO45" s="431"/>
      <c r="EP45" s="431"/>
      <c r="EQ45" s="431"/>
      <c r="ER45" s="431"/>
      <c r="ES45" s="431"/>
      <c r="ET45" s="431"/>
      <c r="EU45" s="431"/>
      <c r="EV45" s="431"/>
      <c r="EW45" s="431"/>
      <c r="EX45" s="431"/>
      <c r="EY45" s="431"/>
      <c r="EZ45" s="431"/>
      <c r="FA45" s="431"/>
      <c r="FB45" s="431"/>
      <c r="FC45" s="431"/>
      <c r="FD45" s="431"/>
      <c r="FE45" s="431"/>
      <c r="FF45" s="431"/>
      <c r="FG45" s="431"/>
      <c r="FH45" s="431"/>
      <c r="FI45" s="431"/>
      <c r="FJ45" s="431"/>
      <c r="FK45" s="431"/>
      <c r="FL45" s="431"/>
      <c r="FM45" s="431"/>
      <c r="FN45" s="431"/>
      <c r="FO45" s="431"/>
      <c r="FP45" s="431"/>
      <c r="FQ45" s="431"/>
      <c r="FR45" s="431"/>
      <c r="FS45" s="431"/>
      <c r="FT45" s="431"/>
      <c r="FU45" s="431"/>
      <c r="FV45" s="431"/>
      <c r="FW45" s="431"/>
      <c r="FX45" s="431"/>
      <c r="FY45" s="431"/>
      <c r="FZ45" s="431"/>
      <c r="GA45" s="431"/>
      <c r="GB45" s="431"/>
      <c r="GC45" s="431"/>
      <c r="GD45" s="431"/>
      <c r="GE45" s="431"/>
      <c r="GF45" s="431"/>
      <c r="GG45" s="431"/>
      <c r="GH45" s="431"/>
      <c r="GI45" s="431"/>
      <c r="GJ45" s="431"/>
      <c r="GK45" s="431"/>
      <c r="GL45" s="431"/>
      <c r="GM45" s="431"/>
      <c r="GN45" s="431"/>
      <c r="GO45" s="431"/>
      <c r="GP45" s="431"/>
      <c r="GQ45" s="431"/>
      <c r="GR45" s="431"/>
      <c r="GS45" s="431"/>
      <c r="GT45" s="431"/>
      <c r="GU45" s="431"/>
      <c r="GV45" s="431"/>
      <c r="GW45" s="431"/>
      <c r="GX45" s="431"/>
      <c r="GY45" s="431"/>
      <c r="GZ45" s="431"/>
      <c r="HA45" s="431"/>
      <c r="HB45" s="431"/>
      <c r="HC45" s="431"/>
      <c r="HD45" s="431"/>
      <c r="HE45" s="431"/>
      <c r="HF45" s="431"/>
      <c r="HG45" s="431"/>
      <c r="HH45" s="431"/>
      <c r="HI45" s="431"/>
      <c r="HJ45" s="431"/>
      <c r="HK45" s="431"/>
      <c r="HL45" s="431"/>
      <c r="HM45" s="431"/>
      <c r="HN45" s="431"/>
      <c r="HO45" s="431"/>
      <c r="HP45" s="431"/>
      <c r="HQ45" s="431"/>
      <c r="HR45" s="431"/>
      <c r="HS45" s="431"/>
      <c r="HT45" s="431"/>
      <c r="HU45" s="431"/>
      <c r="HV45" s="431"/>
      <c r="HW45" s="431"/>
      <c r="HX45" s="431"/>
      <c r="HY45" s="431"/>
      <c r="HZ45" s="431"/>
      <c r="IA45" s="431"/>
      <c r="IB45" s="431"/>
      <c r="IC45" s="431"/>
      <c r="ID45" s="431"/>
      <c r="IE45" s="431"/>
      <c r="IF45" s="431"/>
      <c r="IG45" s="431"/>
      <c r="IH45" s="431"/>
      <c r="II45" s="431"/>
      <c r="IJ45" s="431"/>
      <c r="IK45" s="431"/>
      <c r="IL45" s="431"/>
      <c r="IM45" s="431"/>
      <c r="IN45" s="431"/>
      <c r="IO45" s="431"/>
      <c r="IP45" s="431"/>
      <c r="IQ45" s="431"/>
      <c r="IR45" s="431"/>
      <c r="IS45" s="431"/>
      <c r="IT45" s="431"/>
      <c r="IU45" s="431"/>
      <c r="IV45" s="431"/>
    </row>
    <row r="46" spans="1:256" s="432" customFormat="1" ht="21" customHeight="1" outlineLevel="2" x14ac:dyDescent="0.35">
      <c r="A46" s="460" t="str">
        <f ca="1">IF(ISERROR(VALUE(SUBSTITUTE(OFFSET(A46,-1,0,1,1),".",""))),"0.0.1",IF(ISERROR(FIND("`",SUBSTITUTE(OFFSET(A46,-1,0,1,1),".","`",2))),OFFSET(A46,-1,0,1,1)&amp;".1",LEFT(OFFSET(A46,-1,0,1,1),FIND("`",SUBSTITUTE(OFFSET(A46,-1,0,1,1),".","`",2)))&amp;IF(ISERROR(FIND("`",SUBSTITUTE(OFFSET(A46,-1,0,1,1),".","`",3))),VALUE(RIGHT(OFFSET(A46,-1,0,1,1),LEN(OFFSET(A46,-1,0,1,1))-FIND("`",SUBSTITUTE(OFFSET(A46,-1,0,1,1),".","`",2))))+1,VALUE(MID(OFFSET(A46,-1,0,1,1),FIND("`",SUBSTITUTE(OFFSET(A46,-1,0,1,1),".","`",2))+1,(FIND("`",SUBSTITUTE(OFFSET(A46,-1,0,1,1),".","`",3))-FIND("`",SUBSTITUTE(OFFSET(A46,-1,0,1,1),".","`",2))-1)))+1)))</f>
        <v>1.2.4</v>
      </c>
      <c r="B46" s="498" t="s">
        <v>185</v>
      </c>
      <c r="C46" s="435"/>
      <c r="D46" s="435"/>
      <c r="E46" s="436"/>
      <c r="F46" s="437">
        <f>IF(AND(ISBLANK(G46),ISBLANK(H46))=FALSE,NETWORKDAYS(G46,H46),"")</f>
        <v>5</v>
      </c>
      <c r="G46" s="438">
        <f>MIN(G47:G58)</f>
        <v>44585</v>
      </c>
      <c r="H46" s="438">
        <f>MAX(H47:H58)</f>
        <v>44589</v>
      </c>
      <c r="I46" s="435">
        <f>SUMPRODUCT(M47:M58,N47:N58)/SUM(M47:M58)</f>
        <v>1</v>
      </c>
      <c r="J46" s="439">
        <f t="shared" si="22"/>
        <v>5</v>
      </c>
      <c r="K46" s="440">
        <f t="shared" si="23"/>
        <v>5</v>
      </c>
      <c r="L46" s="439">
        <f t="shared" si="24"/>
        <v>0</v>
      </c>
      <c r="M46" s="423">
        <f>F46</f>
        <v>5</v>
      </c>
      <c r="N46" s="424">
        <f>IF(I46&gt;=100%,100%,IF(I46&lt;=0%,0%,I46))</f>
        <v>1</v>
      </c>
      <c r="O46" s="441" t="str">
        <f t="shared" si="25"/>
        <v>NA</v>
      </c>
      <c r="P46" s="404" t="str">
        <f t="shared" si="26"/>
        <v>Closed</v>
      </c>
      <c r="Q46" s="405" t="str">
        <f t="shared" si="27"/>
        <v>Complete</v>
      </c>
      <c r="R46" s="442">
        <f>SUMPRODUCT(S47:S58,T47:T58)/SUM(S47:S58)</f>
        <v>1</v>
      </c>
      <c r="S46" s="443">
        <f>F46</f>
        <v>5</v>
      </c>
      <c r="T46" s="444">
        <f>R46</f>
        <v>1</v>
      </c>
      <c r="U46" s="338"/>
      <c r="V46" s="338"/>
      <c r="W46" s="429"/>
      <c r="X46" s="429"/>
      <c r="Y46" s="429"/>
      <c r="Z46" s="429"/>
      <c r="AA46" s="429"/>
      <c r="AB46" s="429"/>
      <c r="AC46" s="429"/>
      <c r="AD46" s="429"/>
      <c r="AE46" s="429"/>
      <c r="AF46" s="429"/>
      <c r="AG46" s="429"/>
      <c r="AH46" s="429"/>
      <c r="AI46" s="429"/>
      <c r="AJ46" s="429"/>
      <c r="AK46" s="429"/>
      <c r="AL46" s="429"/>
      <c r="AM46" s="429"/>
      <c r="AN46" s="429"/>
      <c r="AO46" s="429"/>
      <c r="AP46" s="429"/>
      <c r="AQ46" s="429"/>
      <c r="AR46" s="429"/>
      <c r="AS46" s="429"/>
      <c r="AT46" s="429"/>
      <c r="AU46" s="429"/>
      <c r="AV46" s="429"/>
      <c r="AW46" s="429"/>
      <c r="AX46" s="429"/>
      <c r="AY46" s="429"/>
      <c r="AZ46" s="429"/>
      <c r="BA46" s="429"/>
      <c r="BB46" s="429"/>
      <c r="BC46" s="429"/>
      <c r="BD46" s="429"/>
      <c r="BE46" s="429"/>
      <c r="BF46" s="429"/>
      <c r="BG46" s="429"/>
      <c r="BH46" s="429"/>
      <c r="BI46" s="429"/>
      <c r="BJ46" s="429"/>
      <c r="BK46" s="429"/>
      <c r="BL46" s="429"/>
      <c r="BM46" s="429"/>
      <c r="BN46" s="429"/>
      <c r="BO46" s="429"/>
      <c r="BP46" s="429"/>
      <c r="BQ46" s="429"/>
      <c r="BR46" s="429"/>
      <c r="BS46" s="429"/>
      <c r="BT46" s="429"/>
      <c r="BU46" s="429"/>
      <c r="BV46" s="429"/>
      <c r="BW46" s="429"/>
      <c r="BX46" s="429"/>
      <c r="BY46" s="429"/>
      <c r="BZ46" s="429"/>
      <c r="CA46" s="429"/>
      <c r="CB46" s="429"/>
      <c r="CC46" s="429"/>
      <c r="CD46" s="429"/>
      <c r="CE46" s="429"/>
      <c r="CF46" s="429"/>
      <c r="CG46" s="429"/>
      <c r="CH46" s="429"/>
      <c r="CI46" s="429"/>
      <c r="CJ46" s="429"/>
      <c r="CK46" s="429"/>
      <c r="CL46" s="429"/>
      <c r="CM46" s="429"/>
      <c r="CN46" s="429"/>
      <c r="CO46" s="429"/>
      <c r="CP46" s="429"/>
      <c r="CQ46" s="429"/>
      <c r="CR46" s="429"/>
      <c r="CS46" s="429"/>
      <c r="CT46" s="429"/>
      <c r="CU46" s="429"/>
      <c r="CV46" s="429"/>
      <c r="CW46" s="429"/>
      <c r="CX46" s="429"/>
      <c r="CY46" s="429"/>
      <c r="CZ46" s="429"/>
      <c r="DA46" s="429"/>
      <c r="DB46" s="429"/>
      <c r="DC46" s="429"/>
      <c r="DD46" s="429"/>
      <c r="DE46" s="429"/>
      <c r="DF46" s="429"/>
      <c r="DG46" s="429"/>
      <c r="DH46" s="429"/>
      <c r="DI46" s="430"/>
      <c r="DJ46" s="431"/>
      <c r="DK46" s="431"/>
      <c r="DL46" s="431"/>
      <c r="DM46" s="431"/>
      <c r="DN46" s="431"/>
      <c r="DO46" s="431"/>
      <c r="DP46" s="431"/>
      <c r="DQ46" s="431"/>
      <c r="DR46" s="431"/>
      <c r="DS46" s="431"/>
      <c r="DT46" s="431"/>
      <c r="DU46" s="431"/>
      <c r="DV46" s="431"/>
      <c r="DW46" s="431"/>
      <c r="DX46" s="431"/>
      <c r="DY46" s="431"/>
      <c r="DZ46" s="431"/>
      <c r="EA46" s="431"/>
      <c r="EB46" s="431"/>
      <c r="EC46" s="431"/>
      <c r="ED46" s="431"/>
      <c r="EE46" s="431"/>
      <c r="EF46" s="431"/>
      <c r="EG46" s="431"/>
      <c r="EH46" s="431"/>
      <c r="EI46" s="431"/>
      <c r="EJ46" s="431"/>
      <c r="EK46" s="431"/>
      <c r="EL46" s="431"/>
      <c r="EM46" s="431"/>
      <c r="EN46" s="431"/>
      <c r="EO46" s="431"/>
      <c r="EP46" s="431"/>
      <c r="EQ46" s="431"/>
      <c r="ER46" s="431"/>
      <c r="ES46" s="431"/>
      <c r="ET46" s="431"/>
      <c r="EU46" s="431"/>
      <c r="EV46" s="431"/>
      <c r="EW46" s="431"/>
      <c r="EX46" s="431"/>
      <c r="EY46" s="431"/>
      <c r="EZ46" s="431"/>
      <c r="FA46" s="431"/>
      <c r="FB46" s="431"/>
      <c r="FC46" s="431"/>
      <c r="FD46" s="431"/>
      <c r="FE46" s="431"/>
      <c r="FF46" s="431"/>
      <c r="FG46" s="431"/>
      <c r="FH46" s="431"/>
      <c r="FI46" s="431"/>
      <c r="FJ46" s="431"/>
      <c r="FK46" s="431"/>
      <c r="FL46" s="431"/>
      <c r="FM46" s="431"/>
      <c r="FN46" s="431"/>
      <c r="FO46" s="431"/>
      <c r="FP46" s="431"/>
      <c r="FQ46" s="431"/>
      <c r="FR46" s="431"/>
      <c r="FS46" s="431"/>
      <c r="FT46" s="431"/>
      <c r="FU46" s="431"/>
      <c r="FV46" s="431"/>
      <c r="FW46" s="431"/>
      <c r="FX46" s="431"/>
      <c r="FY46" s="431"/>
      <c r="FZ46" s="431"/>
      <c r="GA46" s="431"/>
      <c r="GB46" s="431"/>
      <c r="GC46" s="431"/>
      <c r="GD46" s="431"/>
      <c r="GE46" s="431"/>
      <c r="GF46" s="431"/>
      <c r="GG46" s="431"/>
      <c r="GH46" s="431"/>
      <c r="GI46" s="431"/>
      <c r="GJ46" s="431"/>
      <c r="GK46" s="431"/>
      <c r="GL46" s="431"/>
      <c r="GM46" s="431"/>
      <c r="GN46" s="431"/>
      <c r="GO46" s="431"/>
      <c r="GP46" s="431"/>
      <c r="GQ46" s="431"/>
      <c r="GR46" s="431"/>
      <c r="GS46" s="431"/>
      <c r="GT46" s="431"/>
      <c r="GU46" s="431"/>
      <c r="GV46" s="431"/>
      <c r="GW46" s="431"/>
      <c r="GX46" s="431"/>
      <c r="GY46" s="431"/>
      <c r="GZ46" s="431"/>
      <c r="HA46" s="431"/>
      <c r="HB46" s="431"/>
      <c r="HC46" s="431"/>
      <c r="HD46" s="431"/>
      <c r="HE46" s="431"/>
      <c r="HF46" s="431"/>
      <c r="HG46" s="431"/>
      <c r="HH46" s="431"/>
      <c r="HI46" s="431"/>
      <c r="HJ46" s="431"/>
      <c r="HK46" s="431"/>
      <c r="HL46" s="431"/>
      <c r="HM46" s="431"/>
      <c r="HN46" s="431"/>
      <c r="HO46" s="431"/>
      <c r="HP46" s="431"/>
      <c r="HQ46" s="431"/>
      <c r="HR46" s="431"/>
      <c r="HS46" s="431"/>
      <c r="HT46" s="431"/>
      <c r="HU46" s="431"/>
      <c r="HV46" s="431"/>
      <c r="HW46" s="431"/>
      <c r="HX46" s="431"/>
      <c r="HY46" s="431"/>
      <c r="HZ46" s="431"/>
      <c r="IA46" s="431"/>
      <c r="IB46" s="431"/>
      <c r="IC46" s="431"/>
      <c r="ID46" s="431"/>
      <c r="IE46" s="431"/>
      <c r="IF46" s="431"/>
      <c r="IG46" s="431"/>
      <c r="IH46" s="431"/>
      <c r="II46" s="431"/>
      <c r="IJ46" s="431"/>
      <c r="IK46" s="431"/>
      <c r="IL46" s="431"/>
      <c r="IM46" s="431"/>
      <c r="IN46" s="431"/>
      <c r="IO46" s="431"/>
      <c r="IP46" s="431"/>
      <c r="IQ46" s="431"/>
      <c r="IR46" s="431"/>
      <c r="IS46" s="431"/>
      <c r="IT46" s="431"/>
      <c r="IU46" s="431"/>
      <c r="IV46" s="431"/>
    </row>
    <row r="47" spans="1:256" s="448" customFormat="1" ht="21" customHeight="1" outlineLevel="2" x14ac:dyDescent="0.35">
      <c r="A47" s="502" t="str">
        <f t="shared" ca="1" si="28"/>
        <v>1.2.4.1</v>
      </c>
      <c r="B47" s="450" t="s">
        <v>186</v>
      </c>
      <c r="C47" s="469"/>
      <c r="D47" s="469"/>
      <c r="E47" s="470"/>
      <c r="F47" s="503">
        <f>NETWORKDAYS(G47,H47)</f>
        <v>5</v>
      </c>
      <c r="G47" s="454">
        <v>44585</v>
      </c>
      <c r="H47" s="454">
        <v>44589</v>
      </c>
      <c r="I47" s="504">
        <v>1</v>
      </c>
      <c r="J47" s="439">
        <f t="shared" si="22"/>
        <v>5</v>
      </c>
      <c r="K47" s="440">
        <f t="shared" si="23"/>
        <v>5</v>
      </c>
      <c r="L47" s="439">
        <f t="shared" si="24"/>
        <v>0</v>
      </c>
      <c r="M47" s="465"/>
      <c r="N47" s="467"/>
      <c r="O47" s="441" t="str">
        <f t="shared" si="25"/>
        <v>NA</v>
      </c>
      <c r="P47" s="404" t="str">
        <f t="shared" si="26"/>
        <v>Closed</v>
      </c>
      <c r="Q47" s="405" t="str">
        <f t="shared" si="27"/>
        <v>Complete</v>
      </c>
      <c r="R47" s="455">
        <f>SUMPRODUCT(S48:S54,T48:T54)/SUM(S48:S54)</f>
        <v>1</v>
      </c>
      <c r="S47" s="465"/>
      <c r="T47" s="467"/>
      <c r="U47" s="338"/>
      <c r="V47" s="338"/>
      <c r="W47" s="445"/>
      <c r="X47" s="445"/>
      <c r="Y47" s="445"/>
      <c r="Z47" s="445"/>
      <c r="AA47" s="445"/>
      <c r="AB47" s="445"/>
      <c r="AC47" s="445"/>
      <c r="AD47" s="445"/>
      <c r="AE47" s="445"/>
      <c r="AF47" s="445"/>
      <c r="AG47" s="445"/>
      <c r="AH47" s="445"/>
      <c r="AI47" s="445"/>
      <c r="AJ47" s="445"/>
      <c r="AK47" s="445"/>
      <c r="AL47" s="445"/>
      <c r="AM47" s="445"/>
      <c r="AN47" s="445"/>
      <c r="AO47" s="445"/>
      <c r="AP47" s="445"/>
      <c r="AQ47" s="445"/>
      <c r="AR47" s="445"/>
      <c r="AS47" s="445"/>
      <c r="AT47" s="445"/>
      <c r="AU47" s="445"/>
      <c r="AV47" s="445"/>
      <c r="AW47" s="445"/>
      <c r="AX47" s="445"/>
      <c r="AY47" s="445"/>
      <c r="AZ47" s="445"/>
      <c r="BA47" s="445"/>
      <c r="BB47" s="445"/>
      <c r="BC47" s="445"/>
      <c r="BD47" s="445"/>
      <c r="BE47" s="445"/>
      <c r="BF47" s="445"/>
      <c r="BG47" s="445"/>
      <c r="BH47" s="445"/>
      <c r="BI47" s="445"/>
      <c r="BJ47" s="445"/>
      <c r="BK47" s="445"/>
      <c r="BL47" s="445"/>
      <c r="BM47" s="445"/>
      <c r="BN47" s="445"/>
      <c r="BO47" s="445"/>
      <c r="BP47" s="445"/>
      <c r="BQ47" s="445"/>
      <c r="BR47" s="445"/>
      <c r="BS47" s="445"/>
      <c r="BT47" s="445"/>
      <c r="BU47" s="445"/>
      <c r="BV47" s="445"/>
      <c r="BW47" s="445"/>
      <c r="BX47" s="445"/>
      <c r="BY47" s="445"/>
      <c r="BZ47" s="445"/>
      <c r="CA47" s="445"/>
      <c r="CB47" s="445"/>
      <c r="CC47" s="445"/>
      <c r="CD47" s="445"/>
      <c r="CE47" s="445"/>
      <c r="CF47" s="445"/>
      <c r="CG47" s="445"/>
      <c r="CH47" s="445"/>
      <c r="CI47" s="445"/>
      <c r="CJ47" s="445"/>
      <c r="CK47" s="445"/>
      <c r="CL47" s="445"/>
      <c r="CM47" s="445"/>
      <c r="CN47" s="445"/>
      <c r="CO47" s="445"/>
      <c r="CP47" s="445"/>
      <c r="CQ47" s="445"/>
      <c r="CR47" s="445"/>
      <c r="CS47" s="445"/>
      <c r="CT47" s="445"/>
      <c r="CU47" s="445"/>
      <c r="CV47" s="445"/>
      <c r="CW47" s="445"/>
      <c r="CX47" s="445"/>
      <c r="CY47" s="445"/>
      <c r="CZ47" s="445"/>
      <c r="DA47" s="445"/>
      <c r="DB47" s="445"/>
      <c r="DC47" s="445"/>
      <c r="DD47" s="445"/>
      <c r="DE47" s="445"/>
      <c r="DF47" s="445"/>
      <c r="DG47" s="445"/>
      <c r="DH47" s="445"/>
      <c r="DI47" s="446"/>
      <c r="DJ47" s="447"/>
      <c r="DK47" s="447"/>
      <c r="DL47" s="447"/>
      <c r="DM47" s="447"/>
      <c r="DN47" s="447"/>
      <c r="DO47" s="447"/>
      <c r="DP47" s="447"/>
      <c r="DQ47" s="447"/>
      <c r="DR47" s="447"/>
      <c r="DS47" s="447"/>
      <c r="DT47" s="447"/>
      <c r="DU47" s="447"/>
      <c r="DV47" s="447"/>
      <c r="DW47" s="447"/>
      <c r="DX47" s="447"/>
      <c r="DY47" s="447"/>
      <c r="DZ47" s="447"/>
      <c r="EA47" s="447"/>
      <c r="EB47" s="447"/>
      <c r="EC47" s="447"/>
      <c r="ED47" s="447"/>
      <c r="EE47" s="447"/>
      <c r="EF47" s="447"/>
      <c r="EG47" s="447"/>
      <c r="EH47" s="447"/>
      <c r="EI47" s="447"/>
      <c r="EJ47" s="447"/>
      <c r="EK47" s="447"/>
      <c r="EL47" s="447"/>
      <c r="EM47" s="447"/>
      <c r="EN47" s="447"/>
      <c r="EO47" s="447"/>
      <c r="EP47" s="447"/>
      <c r="EQ47" s="447"/>
      <c r="ER47" s="447"/>
      <c r="ES47" s="447"/>
      <c r="ET47" s="447"/>
      <c r="EU47" s="447"/>
      <c r="EV47" s="447"/>
      <c r="EW47" s="447"/>
      <c r="EX47" s="447"/>
      <c r="EY47" s="447"/>
      <c r="EZ47" s="447"/>
      <c r="FA47" s="447"/>
      <c r="FB47" s="447"/>
      <c r="FC47" s="447"/>
      <c r="FD47" s="447"/>
      <c r="FE47" s="447"/>
      <c r="FF47" s="447"/>
      <c r="FG47" s="447"/>
      <c r="FH47" s="447"/>
      <c r="FI47" s="447"/>
      <c r="FJ47" s="447"/>
      <c r="FK47" s="447"/>
      <c r="FL47" s="447"/>
      <c r="FM47" s="447"/>
      <c r="FN47" s="447"/>
      <c r="FO47" s="447"/>
      <c r="FP47" s="447"/>
      <c r="FQ47" s="447"/>
      <c r="FR47" s="447"/>
      <c r="FS47" s="447"/>
      <c r="FT47" s="447"/>
      <c r="FU47" s="447"/>
      <c r="FV47" s="447"/>
      <c r="FW47" s="447"/>
      <c r="FX47" s="447"/>
      <c r="FY47" s="447"/>
      <c r="FZ47" s="447"/>
      <c r="GA47" s="447"/>
      <c r="GB47" s="447"/>
      <c r="GC47" s="447"/>
      <c r="GD47" s="447"/>
      <c r="GE47" s="447"/>
      <c r="GF47" s="447"/>
      <c r="GG47" s="447"/>
      <c r="GH47" s="447"/>
      <c r="GI47" s="447"/>
      <c r="GJ47" s="447"/>
      <c r="GK47" s="447"/>
      <c r="GL47" s="447"/>
      <c r="GM47" s="447"/>
      <c r="GN47" s="447"/>
      <c r="GO47" s="447"/>
      <c r="GP47" s="447"/>
      <c r="GQ47" s="447"/>
      <c r="GR47" s="447"/>
      <c r="GS47" s="447"/>
      <c r="GT47" s="447"/>
      <c r="GU47" s="447"/>
      <c r="GV47" s="447"/>
      <c r="GW47" s="447"/>
      <c r="GX47" s="447"/>
      <c r="GY47" s="447"/>
      <c r="GZ47" s="447"/>
      <c r="HA47" s="447"/>
      <c r="HB47" s="447"/>
      <c r="HC47" s="447"/>
      <c r="HD47" s="447"/>
      <c r="HE47" s="447"/>
      <c r="HF47" s="447"/>
      <c r="HG47" s="447"/>
      <c r="HH47" s="447"/>
      <c r="HI47" s="447"/>
      <c r="HJ47" s="447"/>
      <c r="HK47" s="447"/>
      <c r="HL47" s="447"/>
      <c r="HM47" s="447"/>
      <c r="HN47" s="447"/>
      <c r="HO47" s="447"/>
      <c r="HP47" s="447"/>
      <c r="HQ47" s="447"/>
      <c r="HR47" s="447"/>
      <c r="HS47" s="447"/>
      <c r="HT47" s="447"/>
      <c r="HU47" s="447"/>
      <c r="HV47" s="447"/>
      <c r="HW47" s="447"/>
      <c r="HX47" s="447"/>
      <c r="HY47" s="447"/>
      <c r="HZ47" s="447"/>
      <c r="IA47" s="447"/>
      <c r="IB47" s="447"/>
      <c r="IC47" s="447"/>
      <c r="ID47" s="447"/>
      <c r="IE47" s="447"/>
      <c r="IF47" s="447"/>
      <c r="IG47" s="447"/>
      <c r="IH47" s="447"/>
      <c r="II47" s="447"/>
      <c r="IJ47" s="447"/>
      <c r="IK47" s="447"/>
      <c r="IL47" s="447"/>
      <c r="IM47" s="447"/>
      <c r="IN47" s="447"/>
      <c r="IO47" s="447"/>
      <c r="IP47" s="447"/>
      <c r="IQ47" s="447"/>
      <c r="IR47" s="447"/>
      <c r="IS47" s="447"/>
      <c r="IT47" s="447"/>
      <c r="IU47" s="447"/>
      <c r="IV47" s="447"/>
    </row>
    <row r="48" spans="1:256" s="432" customFormat="1" ht="21" customHeight="1" outlineLevel="2" x14ac:dyDescent="0.35">
      <c r="A48" s="505" t="str">
        <f ca="1">IF(ISERROR(VALUE(SUBSTITUTE(OFFSET(A48,-1,0,1,1),".",""))),"0.0.0.0.1",IF(ISERROR(FIND("`",SUBSTITUTE(OFFSET(A48,-1,0,1,1),".","`",4))),OFFSET(A48,-1,0,1,1)&amp;".1",LEFT(OFFSET(A48,-1,0,1,1),FIND("`",SUBSTITUTE(OFFSET(A48,-1,0,1,1),".","`",4)))&amp;IF(ISERROR(FIND("`",SUBSTITUTE(OFFSET(A48,-1,0,1,1),".","`",5))),VALUE(RIGHT(OFFSET(A48,-1,0,1,1),LEN(OFFSET(A48,-1,0,1,1))-FIND("`",SUBSTITUTE(OFFSET(A48,-1,0,1,1),".","`",4))))+1,VALUE(MID(OFFSET(A48,-1,0,1,1),FIND("`",SUBSTITUTE(OFFSET(A48,-1,0,1,1),".","`",4))+1,(FIND("`",SUBSTITUTE(OFFSET(A48,-1,0,1,1),".","`",5))-FIND("`",SUBSTITUTE(OFFSET(A48,-1,0,1,1),".","`",4))-1)))+1)))</f>
        <v>1.2.4.1.1</v>
      </c>
      <c r="B48" s="506" t="s">
        <v>187</v>
      </c>
      <c r="C48" s="451"/>
      <c r="D48" s="451"/>
      <c r="E48" s="452"/>
      <c r="F48" s="453">
        <f>IF(AND(ISBLANK(G48),ISBLANK(H48))=FALSE,NETWORKDAYS(G48,H48),"")</f>
        <v>5</v>
      </c>
      <c r="G48" s="454">
        <v>44585</v>
      </c>
      <c r="H48" s="454">
        <v>44589</v>
      </c>
      <c r="I48" s="451">
        <v>1</v>
      </c>
      <c r="J48" s="439">
        <f t="shared" si="22"/>
        <v>5</v>
      </c>
      <c r="K48" s="440">
        <f t="shared" si="23"/>
        <v>5</v>
      </c>
      <c r="L48" s="439">
        <f t="shared" si="24"/>
        <v>0</v>
      </c>
      <c r="M48" s="423">
        <f>F48</f>
        <v>5</v>
      </c>
      <c r="N48" s="424">
        <f>IF(I48&gt;=100%,100%,IF(I48&lt;=0%,0%,I48))</f>
        <v>1</v>
      </c>
      <c r="O48" s="441" t="str">
        <f t="shared" si="25"/>
        <v>NA</v>
      </c>
      <c r="P48" s="404" t="str">
        <f t="shared" si="26"/>
        <v>Closed</v>
      </c>
      <c r="Q48" s="405" t="str">
        <f t="shared" si="27"/>
        <v>Complete</v>
      </c>
      <c r="R48" s="455">
        <f t="shared" ref="R48:R54" si="29">IF(O48="NA",100%,(100%-O48))</f>
        <v>1</v>
      </c>
      <c r="S48" s="443">
        <f>F48</f>
        <v>5</v>
      </c>
      <c r="T48" s="444">
        <f>R48</f>
        <v>1</v>
      </c>
      <c r="U48" s="338"/>
      <c r="V48" s="338"/>
      <c r="W48" s="429"/>
      <c r="X48" s="429"/>
      <c r="Y48" s="429"/>
      <c r="Z48" s="429"/>
      <c r="AA48" s="429"/>
      <c r="AB48" s="429"/>
      <c r="AC48" s="429"/>
      <c r="AD48" s="429"/>
      <c r="AE48" s="429"/>
      <c r="AF48" s="429"/>
      <c r="AG48" s="429"/>
      <c r="AH48" s="429"/>
      <c r="AI48" s="429"/>
      <c r="AJ48" s="429"/>
      <c r="AK48" s="429"/>
      <c r="AL48" s="429"/>
      <c r="AM48" s="429"/>
      <c r="AN48" s="429"/>
      <c r="AO48" s="429"/>
      <c r="AP48" s="429"/>
      <c r="AQ48" s="429"/>
      <c r="AR48" s="429"/>
      <c r="AS48" s="429"/>
      <c r="AT48" s="429"/>
      <c r="AU48" s="429"/>
      <c r="AV48" s="429"/>
      <c r="AW48" s="429"/>
      <c r="AX48" s="429"/>
      <c r="AY48" s="429"/>
      <c r="AZ48" s="429"/>
      <c r="BA48" s="429"/>
      <c r="BB48" s="429"/>
      <c r="BC48" s="429"/>
      <c r="BD48" s="429"/>
      <c r="BE48" s="429"/>
      <c r="BF48" s="429"/>
      <c r="BG48" s="429"/>
      <c r="BH48" s="429"/>
      <c r="BI48" s="429"/>
      <c r="BJ48" s="429"/>
      <c r="BK48" s="429"/>
      <c r="BL48" s="429"/>
      <c r="BM48" s="429"/>
      <c r="BN48" s="429"/>
      <c r="BO48" s="429"/>
      <c r="BP48" s="429"/>
      <c r="BQ48" s="429"/>
      <c r="BR48" s="429"/>
      <c r="BS48" s="429"/>
      <c r="BT48" s="429"/>
      <c r="BU48" s="429"/>
      <c r="BV48" s="429"/>
      <c r="BW48" s="429"/>
      <c r="BX48" s="429"/>
      <c r="BY48" s="429"/>
      <c r="BZ48" s="429"/>
      <c r="CA48" s="429"/>
      <c r="CB48" s="429"/>
      <c r="CC48" s="429"/>
      <c r="CD48" s="429"/>
      <c r="CE48" s="429"/>
      <c r="CF48" s="429"/>
      <c r="CG48" s="429"/>
      <c r="CH48" s="429"/>
      <c r="CI48" s="429"/>
      <c r="CJ48" s="429"/>
      <c r="CK48" s="429"/>
      <c r="CL48" s="429"/>
      <c r="CM48" s="429"/>
      <c r="CN48" s="429"/>
      <c r="CO48" s="429"/>
      <c r="CP48" s="429"/>
      <c r="CQ48" s="429"/>
      <c r="CR48" s="429"/>
      <c r="CS48" s="429"/>
      <c r="CT48" s="429"/>
      <c r="CU48" s="429"/>
      <c r="CV48" s="429"/>
      <c r="CW48" s="429"/>
      <c r="CX48" s="429"/>
      <c r="CY48" s="429"/>
      <c r="CZ48" s="429"/>
      <c r="DA48" s="429"/>
      <c r="DB48" s="429"/>
      <c r="DC48" s="429"/>
      <c r="DD48" s="429"/>
      <c r="DE48" s="429"/>
      <c r="DF48" s="429"/>
      <c r="DG48" s="429"/>
      <c r="DH48" s="429"/>
      <c r="DI48" s="430"/>
      <c r="DJ48" s="431"/>
      <c r="DK48" s="431"/>
      <c r="DL48" s="431"/>
      <c r="DM48" s="431"/>
      <c r="DN48" s="431"/>
      <c r="DO48" s="431"/>
      <c r="DP48" s="431"/>
      <c r="DQ48" s="431"/>
      <c r="DR48" s="431"/>
      <c r="DS48" s="431"/>
      <c r="DT48" s="431"/>
      <c r="DU48" s="431"/>
      <c r="DV48" s="431"/>
      <c r="DW48" s="431"/>
      <c r="DX48" s="431"/>
      <c r="DY48" s="431"/>
      <c r="DZ48" s="431"/>
      <c r="EA48" s="431"/>
      <c r="EB48" s="431"/>
      <c r="EC48" s="431"/>
      <c r="ED48" s="431"/>
      <c r="EE48" s="431"/>
      <c r="EF48" s="431"/>
      <c r="EG48" s="431"/>
      <c r="EH48" s="431"/>
      <c r="EI48" s="431"/>
      <c r="EJ48" s="431"/>
      <c r="EK48" s="431"/>
      <c r="EL48" s="431"/>
      <c r="EM48" s="431"/>
      <c r="EN48" s="431"/>
      <c r="EO48" s="431"/>
      <c r="EP48" s="431"/>
      <c r="EQ48" s="431"/>
      <c r="ER48" s="431"/>
      <c r="ES48" s="431"/>
      <c r="ET48" s="431"/>
      <c r="EU48" s="431"/>
      <c r="EV48" s="431"/>
      <c r="EW48" s="431"/>
      <c r="EX48" s="431"/>
      <c r="EY48" s="431"/>
      <c r="EZ48" s="431"/>
      <c r="FA48" s="431"/>
      <c r="FB48" s="431"/>
      <c r="FC48" s="431"/>
      <c r="FD48" s="431"/>
      <c r="FE48" s="431"/>
      <c r="FF48" s="431"/>
      <c r="FG48" s="431"/>
      <c r="FH48" s="431"/>
      <c r="FI48" s="431"/>
      <c r="FJ48" s="431"/>
      <c r="FK48" s="431"/>
      <c r="FL48" s="431"/>
      <c r="FM48" s="431"/>
      <c r="FN48" s="431"/>
      <c r="FO48" s="431"/>
      <c r="FP48" s="431"/>
      <c r="FQ48" s="431"/>
      <c r="FR48" s="431"/>
      <c r="FS48" s="431"/>
      <c r="FT48" s="431"/>
      <c r="FU48" s="431"/>
      <c r="FV48" s="431"/>
      <c r="FW48" s="431"/>
      <c r="FX48" s="431"/>
      <c r="FY48" s="431"/>
      <c r="FZ48" s="431"/>
      <c r="GA48" s="431"/>
      <c r="GB48" s="431"/>
      <c r="GC48" s="431"/>
      <c r="GD48" s="431"/>
      <c r="GE48" s="431"/>
      <c r="GF48" s="431"/>
      <c r="GG48" s="431"/>
      <c r="GH48" s="431"/>
      <c r="GI48" s="431"/>
      <c r="GJ48" s="431"/>
      <c r="GK48" s="431"/>
      <c r="GL48" s="431"/>
      <c r="GM48" s="431"/>
      <c r="GN48" s="431"/>
      <c r="GO48" s="431"/>
      <c r="GP48" s="431"/>
      <c r="GQ48" s="431"/>
      <c r="GR48" s="431"/>
      <c r="GS48" s="431"/>
      <c r="GT48" s="431"/>
      <c r="GU48" s="431"/>
      <c r="GV48" s="431"/>
      <c r="GW48" s="431"/>
      <c r="GX48" s="431"/>
      <c r="GY48" s="431"/>
      <c r="GZ48" s="431"/>
      <c r="HA48" s="431"/>
      <c r="HB48" s="431"/>
      <c r="HC48" s="431"/>
      <c r="HD48" s="431"/>
      <c r="HE48" s="431"/>
      <c r="HF48" s="431"/>
      <c r="HG48" s="431"/>
      <c r="HH48" s="431"/>
      <c r="HI48" s="431"/>
      <c r="HJ48" s="431"/>
      <c r="HK48" s="431"/>
      <c r="HL48" s="431"/>
      <c r="HM48" s="431"/>
      <c r="HN48" s="431"/>
      <c r="HO48" s="431"/>
      <c r="HP48" s="431"/>
      <c r="HQ48" s="431"/>
      <c r="HR48" s="431"/>
      <c r="HS48" s="431"/>
      <c r="HT48" s="431"/>
      <c r="HU48" s="431"/>
      <c r="HV48" s="431"/>
      <c r="HW48" s="431"/>
      <c r="HX48" s="431"/>
      <c r="HY48" s="431"/>
      <c r="HZ48" s="431"/>
      <c r="IA48" s="431"/>
      <c r="IB48" s="431"/>
      <c r="IC48" s="431"/>
      <c r="ID48" s="431"/>
      <c r="IE48" s="431"/>
      <c r="IF48" s="431"/>
      <c r="IG48" s="431"/>
      <c r="IH48" s="431"/>
      <c r="II48" s="431"/>
      <c r="IJ48" s="431"/>
      <c r="IK48" s="431"/>
      <c r="IL48" s="431"/>
      <c r="IM48" s="431"/>
      <c r="IN48" s="431"/>
      <c r="IO48" s="431"/>
      <c r="IP48" s="431"/>
      <c r="IQ48" s="431"/>
      <c r="IR48" s="431"/>
      <c r="IS48" s="431"/>
      <c r="IT48" s="431"/>
      <c r="IU48" s="431"/>
      <c r="IV48" s="431"/>
    </row>
    <row r="49" spans="1:256" s="432" customFormat="1" ht="21" customHeight="1" outlineLevel="2" x14ac:dyDescent="0.35">
      <c r="A49" s="505" t="str">
        <f t="shared" ref="A49:A54" ca="1" si="30">IF(ISERROR(VALUE(SUBSTITUTE(OFFSET(A49,-1,0,1,1),".",""))),"0.0.0.0.1",IF(ISERROR(FIND("`",SUBSTITUTE(OFFSET(A49,-1,0,1,1),".","`",4))),OFFSET(A49,-1,0,1,1)&amp;".1",LEFT(OFFSET(A49,-1,0,1,1),FIND("`",SUBSTITUTE(OFFSET(A49,-1,0,1,1),".","`",4)))&amp;IF(ISERROR(FIND("`",SUBSTITUTE(OFFSET(A49,-1,0,1,1),".","`",5))),VALUE(RIGHT(OFFSET(A49,-1,0,1,1),LEN(OFFSET(A49,-1,0,1,1))-FIND("`",SUBSTITUTE(OFFSET(A49,-1,0,1,1),".","`",4))))+1,VALUE(MID(OFFSET(A49,-1,0,1,1),FIND("`",SUBSTITUTE(OFFSET(A49,-1,0,1,1),".","`",4))+1,(FIND("`",SUBSTITUTE(OFFSET(A49,-1,0,1,1),".","`",5))-FIND("`",SUBSTITUTE(OFFSET(A49,-1,0,1,1),".","`",4))-1)))+1)))</f>
        <v>1.2.4.1.2</v>
      </c>
      <c r="B49" s="506" t="s">
        <v>188</v>
      </c>
      <c r="C49" s="451"/>
      <c r="D49" s="451"/>
      <c r="E49" s="452"/>
      <c r="F49" s="453">
        <f>IF(AND(ISBLANK(G49),ISBLANK(H49))=FALSE,NETWORKDAYS(G49,H49),"")</f>
        <v>5</v>
      </c>
      <c r="G49" s="454">
        <v>44585</v>
      </c>
      <c r="H49" s="454">
        <v>44589</v>
      </c>
      <c r="I49" s="451">
        <v>1</v>
      </c>
      <c r="J49" s="439">
        <f>NETWORKDAYS(G49,H49)</f>
        <v>5</v>
      </c>
      <c r="K49" s="440">
        <f>ROUNDDOWN(I49*F49,0)</f>
        <v>5</v>
      </c>
      <c r="L49" s="439">
        <f>F49-K49</f>
        <v>0</v>
      </c>
      <c r="M49" s="423">
        <f>F49</f>
        <v>5</v>
      </c>
      <c r="N49" s="424">
        <f>IF(I49&gt;=100%,100%,IF(I49&lt;=0%,0%,I49))</f>
        <v>1</v>
      </c>
      <c r="O49" s="441" t="str">
        <f>IF(P49="Closed","NA",IF((NETWORKDAYS($H$4,$H49)/(NETWORKDAYS(G49,H49)))&gt;=100%,100%,IF((NETWORKDAYS($H$4,$H49)/(NETWORKDAYS(G49,H49)))&lt;=0%,0%,((NETWORKDAYS($H$4,$H49)/(NETWORKDAYS(G49,H49)))))))</f>
        <v>NA</v>
      </c>
      <c r="P49" s="404" t="str">
        <f>IF(I49&gt;=100%,"Closed",IF(I49=0%,"Not Started",IF(AND(I49&gt;0%,I49&lt;100%),"WIP","Error")))</f>
        <v>Closed</v>
      </c>
      <c r="Q49" s="405" t="str">
        <f>IF(I49&gt;=100%,"Complete",IF(AND(I49&lt;0%,R49&gt;0%),"Error",IF(AND(I49&lt;=0%,R49&lt;=0%),"Not Due",IF(I49&gt;=(R49*0.95),"On Schedule",IF(AND(I49&gt;=(R49*0.85),I49&lt;(R49*0.95)),"At Risk",IF(I49&lt;(R49*0.85),"Delayed"," "))))))</f>
        <v>Complete</v>
      </c>
      <c r="R49" s="455">
        <f t="shared" si="29"/>
        <v>1</v>
      </c>
      <c r="S49" s="443">
        <f>F49</f>
        <v>5</v>
      </c>
      <c r="T49" s="444">
        <f>R49</f>
        <v>1</v>
      </c>
      <c r="U49" s="338"/>
      <c r="V49" s="338"/>
      <c r="W49" s="429"/>
      <c r="X49" s="429"/>
      <c r="Y49" s="429"/>
      <c r="Z49" s="429"/>
      <c r="AA49" s="429"/>
      <c r="AB49" s="429"/>
      <c r="AC49" s="429"/>
      <c r="AD49" s="429"/>
      <c r="AE49" s="429"/>
      <c r="AF49" s="429"/>
      <c r="AG49" s="429"/>
      <c r="AH49" s="429"/>
      <c r="AI49" s="429"/>
      <c r="AJ49" s="429"/>
      <c r="AK49" s="429"/>
      <c r="AL49" s="429"/>
      <c r="AM49" s="429"/>
      <c r="AN49" s="429"/>
      <c r="AO49" s="429"/>
      <c r="AP49" s="429"/>
      <c r="AQ49" s="429"/>
      <c r="AR49" s="429"/>
      <c r="AS49" s="429"/>
      <c r="AT49" s="429"/>
      <c r="AU49" s="429"/>
      <c r="AV49" s="429"/>
      <c r="AW49" s="429"/>
      <c r="AX49" s="429"/>
      <c r="AY49" s="429"/>
      <c r="AZ49" s="429"/>
      <c r="BA49" s="429"/>
      <c r="BB49" s="429"/>
      <c r="BC49" s="429"/>
      <c r="BD49" s="429"/>
      <c r="BE49" s="429"/>
      <c r="BF49" s="429"/>
      <c r="BG49" s="429"/>
      <c r="BH49" s="429"/>
      <c r="BI49" s="429"/>
      <c r="BJ49" s="429"/>
      <c r="BK49" s="429"/>
      <c r="BL49" s="429"/>
      <c r="BM49" s="429"/>
      <c r="BN49" s="429"/>
      <c r="BO49" s="429"/>
      <c r="BP49" s="429"/>
      <c r="BQ49" s="429"/>
      <c r="BR49" s="429"/>
      <c r="BS49" s="429"/>
      <c r="BT49" s="429"/>
      <c r="BU49" s="429"/>
      <c r="BV49" s="429"/>
      <c r="BW49" s="429"/>
      <c r="BX49" s="429"/>
      <c r="BY49" s="429"/>
      <c r="BZ49" s="429"/>
      <c r="CA49" s="429"/>
      <c r="CB49" s="429"/>
      <c r="CC49" s="429"/>
      <c r="CD49" s="429"/>
      <c r="CE49" s="429"/>
      <c r="CF49" s="429"/>
      <c r="CG49" s="429"/>
      <c r="CH49" s="429"/>
      <c r="CI49" s="429"/>
      <c r="CJ49" s="429"/>
      <c r="CK49" s="429"/>
      <c r="CL49" s="429"/>
      <c r="CM49" s="429"/>
      <c r="CN49" s="429"/>
      <c r="CO49" s="429"/>
      <c r="CP49" s="429"/>
      <c r="CQ49" s="429"/>
      <c r="CR49" s="429"/>
      <c r="CS49" s="429"/>
      <c r="CT49" s="429"/>
      <c r="CU49" s="429"/>
      <c r="CV49" s="429"/>
      <c r="CW49" s="429"/>
      <c r="CX49" s="429"/>
      <c r="CY49" s="429"/>
      <c r="CZ49" s="429"/>
      <c r="DA49" s="429"/>
      <c r="DB49" s="429"/>
      <c r="DC49" s="429"/>
      <c r="DD49" s="429"/>
      <c r="DE49" s="429"/>
      <c r="DF49" s="429"/>
      <c r="DG49" s="429"/>
      <c r="DH49" s="429"/>
      <c r="DI49" s="430"/>
      <c r="DJ49" s="431"/>
      <c r="DK49" s="431"/>
      <c r="DL49" s="431"/>
      <c r="DM49" s="431"/>
      <c r="DN49" s="431"/>
      <c r="DO49" s="431"/>
      <c r="DP49" s="431"/>
      <c r="DQ49" s="431"/>
      <c r="DR49" s="431"/>
      <c r="DS49" s="431"/>
      <c r="DT49" s="431"/>
      <c r="DU49" s="431"/>
      <c r="DV49" s="431"/>
      <c r="DW49" s="431"/>
      <c r="DX49" s="431"/>
      <c r="DY49" s="431"/>
      <c r="DZ49" s="431"/>
      <c r="EA49" s="431"/>
      <c r="EB49" s="431"/>
      <c r="EC49" s="431"/>
      <c r="ED49" s="431"/>
      <c r="EE49" s="431"/>
      <c r="EF49" s="431"/>
      <c r="EG49" s="431"/>
      <c r="EH49" s="431"/>
      <c r="EI49" s="431"/>
      <c r="EJ49" s="431"/>
      <c r="EK49" s="431"/>
      <c r="EL49" s="431"/>
      <c r="EM49" s="431"/>
      <c r="EN49" s="431"/>
      <c r="EO49" s="431"/>
      <c r="EP49" s="431"/>
      <c r="EQ49" s="431"/>
      <c r="ER49" s="431"/>
      <c r="ES49" s="431"/>
      <c r="ET49" s="431"/>
      <c r="EU49" s="431"/>
      <c r="EV49" s="431"/>
      <c r="EW49" s="431"/>
      <c r="EX49" s="431"/>
      <c r="EY49" s="431"/>
      <c r="EZ49" s="431"/>
      <c r="FA49" s="431"/>
      <c r="FB49" s="431"/>
      <c r="FC49" s="431"/>
      <c r="FD49" s="431"/>
      <c r="FE49" s="431"/>
      <c r="FF49" s="431"/>
      <c r="FG49" s="431"/>
      <c r="FH49" s="431"/>
      <c r="FI49" s="431"/>
      <c r="FJ49" s="431"/>
      <c r="FK49" s="431"/>
      <c r="FL49" s="431"/>
      <c r="FM49" s="431"/>
      <c r="FN49" s="431"/>
      <c r="FO49" s="431"/>
      <c r="FP49" s="431"/>
      <c r="FQ49" s="431"/>
      <c r="FR49" s="431"/>
      <c r="FS49" s="431"/>
      <c r="FT49" s="431"/>
      <c r="FU49" s="431"/>
      <c r="FV49" s="431"/>
      <c r="FW49" s="431"/>
      <c r="FX49" s="431"/>
      <c r="FY49" s="431"/>
      <c r="FZ49" s="431"/>
      <c r="GA49" s="431"/>
      <c r="GB49" s="431"/>
      <c r="GC49" s="431"/>
      <c r="GD49" s="431"/>
      <c r="GE49" s="431"/>
      <c r="GF49" s="431"/>
      <c r="GG49" s="431"/>
      <c r="GH49" s="431"/>
      <c r="GI49" s="431"/>
      <c r="GJ49" s="431"/>
      <c r="GK49" s="431"/>
      <c r="GL49" s="431"/>
      <c r="GM49" s="431"/>
      <c r="GN49" s="431"/>
      <c r="GO49" s="431"/>
      <c r="GP49" s="431"/>
      <c r="GQ49" s="431"/>
      <c r="GR49" s="431"/>
      <c r="GS49" s="431"/>
      <c r="GT49" s="431"/>
      <c r="GU49" s="431"/>
      <c r="GV49" s="431"/>
      <c r="GW49" s="431"/>
      <c r="GX49" s="431"/>
      <c r="GY49" s="431"/>
      <c r="GZ49" s="431"/>
      <c r="HA49" s="431"/>
      <c r="HB49" s="431"/>
      <c r="HC49" s="431"/>
      <c r="HD49" s="431"/>
      <c r="HE49" s="431"/>
      <c r="HF49" s="431"/>
      <c r="HG49" s="431"/>
      <c r="HH49" s="431"/>
      <c r="HI49" s="431"/>
      <c r="HJ49" s="431"/>
      <c r="HK49" s="431"/>
      <c r="HL49" s="431"/>
      <c r="HM49" s="431"/>
      <c r="HN49" s="431"/>
      <c r="HO49" s="431"/>
      <c r="HP49" s="431"/>
      <c r="HQ49" s="431"/>
      <c r="HR49" s="431"/>
      <c r="HS49" s="431"/>
      <c r="HT49" s="431"/>
      <c r="HU49" s="431"/>
      <c r="HV49" s="431"/>
      <c r="HW49" s="431"/>
      <c r="HX49" s="431"/>
      <c r="HY49" s="431"/>
      <c r="HZ49" s="431"/>
      <c r="IA49" s="431"/>
      <c r="IB49" s="431"/>
      <c r="IC49" s="431"/>
      <c r="ID49" s="431"/>
      <c r="IE49" s="431"/>
      <c r="IF49" s="431"/>
      <c r="IG49" s="431"/>
      <c r="IH49" s="431"/>
      <c r="II49" s="431"/>
      <c r="IJ49" s="431"/>
      <c r="IK49" s="431"/>
      <c r="IL49" s="431"/>
      <c r="IM49" s="431"/>
      <c r="IN49" s="431"/>
      <c r="IO49" s="431"/>
      <c r="IP49" s="431"/>
      <c r="IQ49" s="431"/>
      <c r="IR49" s="431"/>
      <c r="IS49" s="431"/>
      <c r="IT49" s="431"/>
      <c r="IU49" s="431"/>
      <c r="IV49" s="431"/>
    </row>
    <row r="50" spans="1:256" s="432" customFormat="1" ht="21" customHeight="1" outlineLevel="2" x14ac:dyDescent="0.35">
      <c r="A50" s="505" t="str">
        <f t="shared" ca="1" si="30"/>
        <v>1.2.4.1.3</v>
      </c>
      <c r="B50" s="506" t="s">
        <v>189</v>
      </c>
      <c r="C50" s="451"/>
      <c r="D50" s="451"/>
      <c r="E50" s="452"/>
      <c r="F50" s="494">
        <f>NETWORKDAYS(G50,H50)</f>
        <v>5</v>
      </c>
      <c r="G50" s="454">
        <v>44585</v>
      </c>
      <c r="H50" s="454">
        <v>44589</v>
      </c>
      <c r="I50" s="451">
        <v>1</v>
      </c>
      <c r="J50" s="494">
        <f>NETWORKDAYS(G50,H50)</f>
        <v>5</v>
      </c>
      <c r="K50" s="495">
        <f>ROUNDDOWN(I50*F50,0)</f>
        <v>5</v>
      </c>
      <c r="L50" s="494">
        <f>F50-K50</f>
        <v>0</v>
      </c>
      <c r="M50" s="458"/>
      <c r="N50" s="459"/>
      <c r="O50" s="501" t="str">
        <f>IF(P50="Closed","NA",IF((NETWORKDAYS($H$4,$H50)/(NETWORKDAYS(G50,H50)))&gt;=100%,100%,IF((NETWORKDAYS($H$4,$H50)/(NETWORKDAYS(G50,H50)))&lt;=0%,0%,((NETWORKDAYS($H$4,$H50)/(NETWORKDAYS(G50,H50)))))))</f>
        <v>NA</v>
      </c>
      <c r="P50" s="404" t="str">
        <f>IF(I50&gt;=100%,"Closed",IF(I50=0%,"Not Started",IF(AND(I50&gt;0%,I50&lt;100%),"WIP","Error")))</f>
        <v>Closed</v>
      </c>
      <c r="Q50" s="405" t="str">
        <f>IF(I50&gt;=100%,"Complete",IF(AND(I50&lt;0%,R50&gt;0%),"Error",IF(AND(I50&lt;=0%,R50&lt;=0%),"Not Due",IF(I50&gt;=(R50*0.95),"On Schedule",IF(AND(I50&gt;=(R50*0.85),I50&lt;(R50*0.95)),"At Risk",IF(I50&lt;(R50*0.85),"Delayed"," "))))))</f>
        <v>Complete</v>
      </c>
      <c r="R50" s="455">
        <f t="shared" si="29"/>
        <v>1</v>
      </c>
      <c r="S50" s="465"/>
      <c r="T50" s="467"/>
      <c r="U50" s="338"/>
      <c r="V50" s="338"/>
      <c r="W50" s="429"/>
      <c r="X50" s="429"/>
      <c r="Y50" s="429"/>
      <c r="Z50" s="429"/>
      <c r="AA50" s="429"/>
      <c r="AB50" s="429"/>
      <c r="AC50" s="429"/>
      <c r="AD50" s="429"/>
      <c r="AE50" s="429"/>
      <c r="AF50" s="429"/>
      <c r="AG50" s="429"/>
      <c r="AH50" s="429"/>
      <c r="AI50" s="429"/>
      <c r="AJ50" s="429"/>
      <c r="AK50" s="429"/>
      <c r="AL50" s="429"/>
      <c r="AM50" s="429"/>
      <c r="AN50" s="429"/>
      <c r="AO50" s="429"/>
      <c r="AP50" s="429"/>
      <c r="AQ50" s="429"/>
      <c r="AR50" s="429"/>
      <c r="AS50" s="429"/>
      <c r="AT50" s="429"/>
      <c r="AU50" s="429"/>
      <c r="AV50" s="429"/>
      <c r="AW50" s="429"/>
      <c r="AX50" s="429"/>
      <c r="AY50" s="429"/>
      <c r="AZ50" s="429"/>
      <c r="BA50" s="429"/>
      <c r="BB50" s="429"/>
      <c r="BC50" s="429"/>
      <c r="BD50" s="429"/>
      <c r="BE50" s="429"/>
      <c r="BF50" s="429"/>
      <c r="BG50" s="429"/>
      <c r="BH50" s="429"/>
      <c r="BI50" s="429"/>
      <c r="BJ50" s="429"/>
      <c r="BK50" s="429"/>
      <c r="BL50" s="429"/>
      <c r="BM50" s="429"/>
      <c r="BN50" s="429"/>
      <c r="BO50" s="429"/>
      <c r="BP50" s="429"/>
      <c r="BQ50" s="429"/>
      <c r="BR50" s="429"/>
      <c r="BS50" s="429"/>
      <c r="BT50" s="429"/>
      <c r="BU50" s="429"/>
      <c r="BV50" s="429"/>
      <c r="BW50" s="429"/>
      <c r="BX50" s="429"/>
      <c r="BY50" s="429"/>
      <c r="BZ50" s="429"/>
      <c r="CA50" s="429"/>
      <c r="CB50" s="429"/>
      <c r="CC50" s="429"/>
      <c r="CD50" s="429"/>
      <c r="CE50" s="429"/>
      <c r="CF50" s="429"/>
      <c r="CG50" s="429"/>
      <c r="CH50" s="429"/>
      <c r="CI50" s="429"/>
      <c r="CJ50" s="429"/>
      <c r="CK50" s="429"/>
      <c r="CL50" s="429"/>
      <c r="CM50" s="429"/>
      <c r="CN50" s="429"/>
      <c r="CO50" s="429"/>
      <c r="CP50" s="429"/>
      <c r="CQ50" s="429"/>
      <c r="CR50" s="429"/>
      <c r="CS50" s="429"/>
      <c r="CT50" s="429"/>
      <c r="CU50" s="429"/>
      <c r="CV50" s="429"/>
      <c r="CW50" s="429"/>
      <c r="CX50" s="429"/>
      <c r="CY50" s="429"/>
      <c r="CZ50" s="429"/>
      <c r="DA50" s="429"/>
      <c r="DB50" s="429"/>
      <c r="DC50" s="429"/>
      <c r="DD50" s="429"/>
      <c r="DE50" s="429"/>
      <c r="DF50" s="429"/>
      <c r="DG50" s="429"/>
      <c r="DH50" s="429"/>
      <c r="DI50" s="430"/>
      <c r="DJ50" s="431"/>
      <c r="DK50" s="431"/>
      <c r="DL50" s="431"/>
      <c r="DM50" s="431"/>
      <c r="DN50" s="431"/>
      <c r="DO50" s="431"/>
      <c r="DP50" s="431"/>
      <c r="DQ50" s="431"/>
      <c r="DR50" s="431"/>
      <c r="DS50" s="431"/>
      <c r="DT50" s="431"/>
      <c r="DU50" s="431"/>
      <c r="DV50" s="431"/>
      <c r="DW50" s="431"/>
      <c r="DX50" s="431"/>
      <c r="DY50" s="431"/>
      <c r="DZ50" s="431"/>
      <c r="EA50" s="431"/>
      <c r="EB50" s="431"/>
      <c r="EC50" s="431"/>
      <c r="ED50" s="431"/>
      <c r="EE50" s="431"/>
      <c r="EF50" s="431"/>
      <c r="EG50" s="431"/>
      <c r="EH50" s="431"/>
      <c r="EI50" s="431"/>
      <c r="EJ50" s="431"/>
      <c r="EK50" s="431"/>
      <c r="EL50" s="431"/>
      <c r="EM50" s="431"/>
      <c r="EN50" s="431"/>
      <c r="EO50" s="431"/>
      <c r="EP50" s="431"/>
      <c r="EQ50" s="431"/>
      <c r="ER50" s="431"/>
      <c r="ES50" s="431"/>
      <c r="ET50" s="431"/>
      <c r="EU50" s="431"/>
      <c r="EV50" s="431"/>
      <c r="EW50" s="431"/>
      <c r="EX50" s="431"/>
      <c r="EY50" s="431"/>
      <c r="EZ50" s="431"/>
      <c r="FA50" s="431"/>
      <c r="FB50" s="431"/>
      <c r="FC50" s="431"/>
      <c r="FD50" s="431"/>
      <c r="FE50" s="431"/>
      <c r="FF50" s="431"/>
      <c r="FG50" s="431"/>
      <c r="FH50" s="431"/>
      <c r="FI50" s="431"/>
      <c r="FJ50" s="431"/>
      <c r="FK50" s="431"/>
      <c r="FL50" s="431"/>
      <c r="FM50" s="431"/>
      <c r="FN50" s="431"/>
      <c r="FO50" s="431"/>
      <c r="FP50" s="431"/>
      <c r="FQ50" s="431"/>
      <c r="FR50" s="431"/>
      <c r="FS50" s="431"/>
      <c r="FT50" s="431"/>
      <c r="FU50" s="431"/>
      <c r="FV50" s="431"/>
      <c r="FW50" s="431"/>
      <c r="FX50" s="431"/>
      <c r="FY50" s="431"/>
      <c r="FZ50" s="431"/>
      <c r="GA50" s="431"/>
      <c r="GB50" s="431"/>
      <c r="GC50" s="431"/>
      <c r="GD50" s="431"/>
      <c r="GE50" s="431"/>
      <c r="GF50" s="431"/>
      <c r="GG50" s="431"/>
      <c r="GH50" s="431"/>
      <c r="GI50" s="431"/>
      <c r="GJ50" s="431"/>
      <c r="GK50" s="431"/>
      <c r="GL50" s="431"/>
      <c r="GM50" s="431"/>
      <c r="GN50" s="431"/>
      <c r="GO50" s="431"/>
      <c r="GP50" s="431"/>
      <c r="GQ50" s="431"/>
      <c r="GR50" s="431"/>
      <c r="GS50" s="431"/>
      <c r="GT50" s="431"/>
      <c r="GU50" s="431"/>
      <c r="GV50" s="431"/>
      <c r="GW50" s="431"/>
      <c r="GX50" s="431"/>
      <c r="GY50" s="431"/>
      <c r="GZ50" s="431"/>
      <c r="HA50" s="431"/>
      <c r="HB50" s="431"/>
      <c r="HC50" s="431"/>
      <c r="HD50" s="431"/>
      <c r="HE50" s="431"/>
      <c r="HF50" s="431"/>
      <c r="HG50" s="431"/>
      <c r="HH50" s="431"/>
      <c r="HI50" s="431"/>
      <c r="HJ50" s="431"/>
      <c r="HK50" s="431"/>
      <c r="HL50" s="431"/>
      <c r="HM50" s="431"/>
      <c r="HN50" s="431"/>
      <c r="HO50" s="431"/>
      <c r="HP50" s="431"/>
      <c r="HQ50" s="431"/>
      <c r="HR50" s="431"/>
      <c r="HS50" s="431"/>
      <c r="HT50" s="431"/>
      <c r="HU50" s="431"/>
      <c r="HV50" s="431"/>
      <c r="HW50" s="431"/>
      <c r="HX50" s="431"/>
      <c r="HY50" s="431"/>
      <c r="HZ50" s="431"/>
      <c r="IA50" s="431"/>
      <c r="IB50" s="431"/>
      <c r="IC50" s="431"/>
      <c r="ID50" s="431"/>
      <c r="IE50" s="431"/>
      <c r="IF50" s="431"/>
      <c r="IG50" s="431"/>
      <c r="IH50" s="431"/>
      <c r="II50" s="431"/>
      <c r="IJ50" s="431"/>
      <c r="IK50" s="431"/>
      <c r="IL50" s="431"/>
      <c r="IM50" s="431"/>
      <c r="IN50" s="431"/>
      <c r="IO50" s="431"/>
      <c r="IP50" s="431"/>
      <c r="IQ50" s="431"/>
      <c r="IR50" s="431"/>
      <c r="IS50" s="431"/>
      <c r="IT50" s="431"/>
      <c r="IU50" s="431"/>
      <c r="IV50" s="431"/>
    </row>
    <row r="51" spans="1:256" s="432" customFormat="1" ht="21" customHeight="1" outlineLevel="2" x14ac:dyDescent="0.35">
      <c r="A51" s="505" t="str">
        <f t="shared" ca="1" si="30"/>
        <v>1.2.4.1.4</v>
      </c>
      <c r="B51" s="506" t="s">
        <v>190</v>
      </c>
      <c r="C51" s="451"/>
      <c r="D51" s="451"/>
      <c r="E51" s="452"/>
      <c r="F51" s="494">
        <f>NETWORKDAYS(G51,H51)</f>
        <v>5</v>
      </c>
      <c r="G51" s="454">
        <v>44585</v>
      </c>
      <c r="H51" s="454">
        <v>44589</v>
      </c>
      <c r="I51" s="451">
        <v>1</v>
      </c>
      <c r="J51" s="494">
        <f>NETWORKDAYS(G51,H51)</f>
        <v>5</v>
      </c>
      <c r="K51" s="495">
        <f>ROUNDDOWN(I51*F51,0)</f>
        <v>5</v>
      </c>
      <c r="L51" s="494">
        <f>F51-K51</f>
        <v>0</v>
      </c>
      <c r="M51" s="458"/>
      <c r="N51" s="459"/>
      <c r="O51" s="501" t="str">
        <f>IF(P51="Closed","NA",IF((NETWORKDAYS($H$4,$H51)/(NETWORKDAYS(G51,H51)))&gt;=100%,100%,IF((NETWORKDAYS($H$4,$H51)/(NETWORKDAYS(G51,H51)))&lt;=0%,0%,((NETWORKDAYS($H$4,$H51)/(NETWORKDAYS(G51,H51)))))))</f>
        <v>NA</v>
      </c>
      <c r="P51" s="404" t="str">
        <f>IF(I51&gt;=100%,"Closed",IF(I51=0%,"Not Started",IF(AND(I51&gt;0%,I51&lt;100%),"WIP","Error")))</f>
        <v>Closed</v>
      </c>
      <c r="Q51" s="405" t="str">
        <f>IF(I51&gt;=100%,"Complete",IF(AND(I51&lt;0%,R51&gt;0%),"Error",IF(AND(I51&lt;=0%,R51&lt;=0%),"Not Due",IF(I51&gt;=(R51*0.95),"On Schedule",IF(AND(I51&gt;=(R51*0.85),I51&lt;(R51*0.95)),"At Risk",IF(I51&lt;(R51*0.85),"Delayed"," "))))))</f>
        <v>Complete</v>
      </c>
      <c r="R51" s="455">
        <f t="shared" si="29"/>
        <v>1</v>
      </c>
      <c r="S51" s="465"/>
      <c r="T51" s="467"/>
      <c r="U51" s="338"/>
      <c r="V51" s="338"/>
      <c r="W51" s="429"/>
      <c r="X51" s="429"/>
      <c r="Y51" s="429"/>
      <c r="Z51" s="429"/>
      <c r="AA51" s="429"/>
      <c r="AB51" s="429"/>
      <c r="AC51" s="429"/>
      <c r="AD51" s="429"/>
      <c r="AE51" s="429"/>
      <c r="AF51" s="429"/>
      <c r="AG51" s="429"/>
      <c r="AH51" s="429"/>
      <c r="AI51" s="429"/>
      <c r="AJ51" s="429"/>
      <c r="AK51" s="429"/>
      <c r="AL51" s="429"/>
      <c r="AM51" s="429"/>
      <c r="AN51" s="429"/>
      <c r="AO51" s="429"/>
      <c r="AP51" s="429"/>
      <c r="AQ51" s="429"/>
      <c r="AR51" s="429"/>
      <c r="AS51" s="429"/>
      <c r="AT51" s="429"/>
      <c r="AU51" s="429"/>
      <c r="AV51" s="429"/>
      <c r="AW51" s="429"/>
      <c r="AX51" s="429"/>
      <c r="AY51" s="429"/>
      <c r="AZ51" s="429"/>
      <c r="BA51" s="429"/>
      <c r="BB51" s="429"/>
      <c r="BC51" s="429"/>
      <c r="BD51" s="429"/>
      <c r="BE51" s="429"/>
      <c r="BF51" s="429"/>
      <c r="BG51" s="429"/>
      <c r="BH51" s="429"/>
      <c r="BI51" s="429"/>
      <c r="BJ51" s="429"/>
      <c r="BK51" s="429"/>
      <c r="BL51" s="429"/>
      <c r="BM51" s="429"/>
      <c r="BN51" s="429"/>
      <c r="BO51" s="429"/>
      <c r="BP51" s="429"/>
      <c r="BQ51" s="429"/>
      <c r="BR51" s="429"/>
      <c r="BS51" s="429"/>
      <c r="BT51" s="429"/>
      <c r="BU51" s="429"/>
      <c r="BV51" s="429"/>
      <c r="BW51" s="429"/>
      <c r="BX51" s="429"/>
      <c r="BY51" s="429"/>
      <c r="BZ51" s="429"/>
      <c r="CA51" s="429"/>
      <c r="CB51" s="429"/>
      <c r="CC51" s="429"/>
      <c r="CD51" s="429"/>
      <c r="CE51" s="429"/>
      <c r="CF51" s="429"/>
      <c r="CG51" s="429"/>
      <c r="CH51" s="429"/>
      <c r="CI51" s="429"/>
      <c r="CJ51" s="429"/>
      <c r="CK51" s="429"/>
      <c r="CL51" s="429"/>
      <c r="CM51" s="429"/>
      <c r="CN51" s="429"/>
      <c r="CO51" s="429"/>
      <c r="CP51" s="429"/>
      <c r="CQ51" s="429"/>
      <c r="CR51" s="429"/>
      <c r="CS51" s="429"/>
      <c r="CT51" s="429"/>
      <c r="CU51" s="429"/>
      <c r="CV51" s="429"/>
      <c r="CW51" s="429"/>
      <c r="CX51" s="429"/>
      <c r="CY51" s="429"/>
      <c r="CZ51" s="429"/>
      <c r="DA51" s="429"/>
      <c r="DB51" s="429"/>
      <c r="DC51" s="429"/>
      <c r="DD51" s="429"/>
      <c r="DE51" s="429"/>
      <c r="DF51" s="429"/>
      <c r="DG51" s="429"/>
      <c r="DH51" s="429"/>
      <c r="DI51" s="430"/>
      <c r="DJ51" s="431"/>
      <c r="DK51" s="431"/>
      <c r="DL51" s="431"/>
      <c r="DM51" s="431"/>
      <c r="DN51" s="431"/>
      <c r="DO51" s="431"/>
      <c r="DP51" s="431"/>
      <c r="DQ51" s="431"/>
      <c r="DR51" s="431"/>
      <c r="DS51" s="431"/>
      <c r="DT51" s="431"/>
      <c r="DU51" s="431"/>
      <c r="DV51" s="431"/>
      <c r="DW51" s="431"/>
      <c r="DX51" s="431"/>
      <c r="DY51" s="431"/>
      <c r="DZ51" s="431"/>
      <c r="EA51" s="431"/>
      <c r="EB51" s="431"/>
      <c r="EC51" s="431"/>
      <c r="ED51" s="431"/>
      <c r="EE51" s="431"/>
      <c r="EF51" s="431"/>
      <c r="EG51" s="431"/>
      <c r="EH51" s="431"/>
      <c r="EI51" s="431"/>
      <c r="EJ51" s="431"/>
      <c r="EK51" s="431"/>
      <c r="EL51" s="431"/>
      <c r="EM51" s="431"/>
      <c r="EN51" s="431"/>
      <c r="EO51" s="431"/>
      <c r="EP51" s="431"/>
      <c r="EQ51" s="431"/>
      <c r="ER51" s="431"/>
      <c r="ES51" s="431"/>
      <c r="ET51" s="431"/>
      <c r="EU51" s="431"/>
      <c r="EV51" s="431"/>
      <c r="EW51" s="431"/>
      <c r="EX51" s="431"/>
      <c r="EY51" s="431"/>
      <c r="EZ51" s="431"/>
      <c r="FA51" s="431"/>
      <c r="FB51" s="431"/>
      <c r="FC51" s="431"/>
      <c r="FD51" s="431"/>
      <c r="FE51" s="431"/>
      <c r="FF51" s="431"/>
      <c r="FG51" s="431"/>
      <c r="FH51" s="431"/>
      <c r="FI51" s="431"/>
      <c r="FJ51" s="431"/>
      <c r="FK51" s="431"/>
      <c r="FL51" s="431"/>
      <c r="FM51" s="431"/>
      <c r="FN51" s="431"/>
      <c r="FO51" s="431"/>
      <c r="FP51" s="431"/>
      <c r="FQ51" s="431"/>
      <c r="FR51" s="431"/>
      <c r="FS51" s="431"/>
      <c r="FT51" s="431"/>
      <c r="FU51" s="431"/>
      <c r="FV51" s="431"/>
      <c r="FW51" s="431"/>
      <c r="FX51" s="431"/>
      <c r="FY51" s="431"/>
      <c r="FZ51" s="431"/>
      <c r="GA51" s="431"/>
      <c r="GB51" s="431"/>
      <c r="GC51" s="431"/>
      <c r="GD51" s="431"/>
      <c r="GE51" s="431"/>
      <c r="GF51" s="431"/>
      <c r="GG51" s="431"/>
      <c r="GH51" s="431"/>
      <c r="GI51" s="431"/>
      <c r="GJ51" s="431"/>
      <c r="GK51" s="431"/>
      <c r="GL51" s="431"/>
      <c r="GM51" s="431"/>
      <c r="GN51" s="431"/>
      <c r="GO51" s="431"/>
      <c r="GP51" s="431"/>
      <c r="GQ51" s="431"/>
      <c r="GR51" s="431"/>
      <c r="GS51" s="431"/>
      <c r="GT51" s="431"/>
      <c r="GU51" s="431"/>
      <c r="GV51" s="431"/>
      <c r="GW51" s="431"/>
      <c r="GX51" s="431"/>
      <c r="GY51" s="431"/>
      <c r="GZ51" s="431"/>
      <c r="HA51" s="431"/>
      <c r="HB51" s="431"/>
      <c r="HC51" s="431"/>
      <c r="HD51" s="431"/>
      <c r="HE51" s="431"/>
      <c r="HF51" s="431"/>
      <c r="HG51" s="431"/>
      <c r="HH51" s="431"/>
      <c r="HI51" s="431"/>
      <c r="HJ51" s="431"/>
      <c r="HK51" s="431"/>
      <c r="HL51" s="431"/>
      <c r="HM51" s="431"/>
      <c r="HN51" s="431"/>
      <c r="HO51" s="431"/>
      <c r="HP51" s="431"/>
      <c r="HQ51" s="431"/>
      <c r="HR51" s="431"/>
      <c r="HS51" s="431"/>
      <c r="HT51" s="431"/>
      <c r="HU51" s="431"/>
      <c r="HV51" s="431"/>
      <c r="HW51" s="431"/>
      <c r="HX51" s="431"/>
      <c r="HY51" s="431"/>
      <c r="HZ51" s="431"/>
      <c r="IA51" s="431"/>
      <c r="IB51" s="431"/>
      <c r="IC51" s="431"/>
      <c r="ID51" s="431"/>
      <c r="IE51" s="431"/>
      <c r="IF51" s="431"/>
      <c r="IG51" s="431"/>
      <c r="IH51" s="431"/>
      <c r="II51" s="431"/>
      <c r="IJ51" s="431"/>
      <c r="IK51" s="431"/>
      <c r="IL51" s="431"/>
      <c r="IM51" s="431"/>
      <c r="IN51" s="431"/>
      <c r="IO51" s="431"/>
      <c r="IP51" s="431"/>
      <c r="IQ51" s="431"/>
      <c r="IR51" s="431"/>
      <c r="IS51" s="431"/>
      <c r="IT51" s="431"/>
      <c r="IU51" s="431"/>
      <c r="IV51" s="431"/>
    </row>
    <row r="52" spans="1:256" s="432" customFormat="1" ht="21" customHeight="1" outlineLevel="2" x14ac:dyDescent="0.35">
      <c r="A52" s="505" t="str">
        <f t="shared" ca="1" si="30"/>
        <v>1.2.4.1.5</v>
      </c>
      <c r="B52" s="506" t="s">
        <v>191</v>
      </c>
      <c r="C52" s="451"/>
      <c r="D52" s="451"/>
      <c r="E52" s="452"/>
      <c r="F52" s="494">
        <f>NETWORKDAYS(G52,H52)</f>
        <v>5</v>
      </c>
      <c r="G52" s="454">
        <v>44585</v>
      </c>
      <c r="H52" s="454">
        <v>44589</v>
      </c>
      <c r="I52" s="451">
        <v>1</v>
      </c>
      <c r="J52" s="494">
        <f t="shared" si="22"/>
        <v>5</v>
      </c>
      <c r="K52" s="495">
        <f t="shared" si="23"/>
        <v>5</v>
      </c>
      <c r="L52" s="494">
        <f t="shared" si="24"/>
        <v>0</v>
      </c>
      <c r="M52" s="458"/>
      <c r="N52" s="459"/>
      <c r="O52" s="501" t="str">
        <f t="shared" si="25"/>
        <v>NA</v>
      </c>
      <c r="P52" s="404" t="str">
        <f t="shared" si="26"/>
        <v>Closed</v>
      </c>
      <c r="Q52" s="405" t="str">
        <f t="shared" si="27"/>
        <v>Complete</v>
      </c>
      <c r="R52" s="455">
        <f t="shared" si="29"/>
        <v>1</v>
      </c>
      <c r="S52" s="465"/>
      <c r="T52" s="467"/>
      <c r="U52" s="338"/>
      <c r="V52" s="338"/>
      <c r="W52" s="429"/>
      <c r="X52" s="429"/>
      <c r="Y52" s="429"/>
      <c r="Z52" s="429"/>
      <c r="AA52" s="429"/>
      <c r="AB52" s="429"/>
      <c r="AC52" s="429"/>
      <c r="AD52" s="429"/>
      <c r="AE52" s="429"/>
      <c r="AF52" s="429"/>
      <c r="AG52" s="429"/>
      <c r="AH52" s="429"/>
      <c r="AI52" s="429"/>
      <c r="AJ52" s="429"/>
      <c r="AK52" s="429"/>
      <c r="AL52" s="429"/>
      <c r="AM52" s="429"/>
      <c r="AN52" s="429"/>
      <c r="AO52" s="429"/>
      <c r="AP52" s="429"/>
      <c r="AQ52" s="429"/>
      <c r="AR52" s="429"/>
      <c r="AS52" s="429"/>
      <c r="AT52" s="429"/>
      <c r="AU52" s="429"/>
      <c r="AV52" s="429"/>
      <c r="AW52" s="429"/>
      <c r="AX52" s="429"/>
      <c r="AY52" s="429"/>
      <c r="AZ52" s="429"/>
      <c r="BA52" s="429"/>
      <c r="BB52" s="429"/>
      <c r="BC52" s="429"/>
      <c r="BD52" s="429"/>
      <c r="BE52" s="429"/>
      <c r="BF52" s="429"/>
      <c r="BG52" s="429"/>
      <c r="BH52" s="429"/>
      <c r="BI52" s="429"/>
      <c r="BJ52" s="429"/>
      <c r="BK52" s="429"/>
      <c r="BL52" s="429"/>
      <c r="BM52" s="429"/>
      <c r="BN52" s="429"/>
      <c r="BO52" s="429"/>
      <c r="BP52" s="429"/>
      <c r="BQ52" s="429"/>
      <c r="BR52" s="429"/>
      <c r="BS52" s="429"/>
      <c r="BT52" s="429"/>
      <c r="BU52" s="429"/>
      <c r="BV52" s="429"/>
      <c r="BW52" s="429"/>
      <c r="BX52" s="429"/>
      <c r="BY52" s="429"/>
      <c r="BZ52" s="429"/>
      <c r="CA52" s="429"/>
      <c r="CB52" s="429"/>
      <c r="CC52" s="429"/>
      <c r="CD52" s="429"/>
      <c r="CE52" s="429"/>
      <c r="CF52" s="429"/>
      <c r="CG52" s="429"/>
      <c r="CH52" s="429"/>
      <c r="CI52" s="429"/>
      <c r="CJ52" s="429"/>
      <c r="CK52" s="429"/>
      <c r="CL52" s="429"/>
      <c r="CM52" s="429"/>
      <c r="CN52" s="429"/>
      <c r="CO52" s="429"/>
      <c r="CP52" s="429"/>
      <c r="CQ52" s="429"/>
      <c r="CR52" s="429"/>
      <c r="CS52" s="429"/>
      <c r="CT52" s="429"/>
      <c r="CU52" s="429"/>
      <c r="CV52" s="429"/>
      <c r="CW52" s="429"/>
      <c r="CX52" s="429"/>
      <c r="CY52" s="429"/>
      <c r="CZ52" s="429"/>
      <c r="DA52" s="429"/>
      <c r="DB52" s="429"/>
      <c r="DC52" s="429"/>
      <c r="DD52" s="429"/>
      <c r="DE52" s="429"/>
      <c r="DF52" s="429"/>
      <c r="DG52" s="429"/>
      <c r="DH52" s="429"/>
      <c r="DI52" s="430"/>
      <c r="DJ52" s="431"/>
      <c r="DK52" s="431"/>
      <c r="DL52" s="431"/>
      <c r="DM52" s="431"/>
      <c r="DN52" s="431"/>
      <c r="DO52" s="431"/>
      <c r="DP52" s="431"/>
      <c r="DQ52" s="431"/>
      <c r="DR52" s="431"/>
      <c r="DS52" s="431"/>
      <c r="DT52" s="431"/>
      <c r="DU52" s="431"/>
      <c r="DV52" s="431"/>
      <c r="DW52" s="431"/>
      <c r="DX52" s="431"/>
      <c r="DY52" s="431"/>
      <c r="DZ52" s="431"/>
      <c r="EA52" s="431"/>
      <c r="EB52" s="431"/>
      <c r="EC52" s="431"/>
      <c r="ED52" s="431"/>
      <c r="EE52" s="431"/>
      <c r="EF52" s="431"/>
      <c r="EG52" s="431"/>
      <c r="EH52" s="431"/>
      <c r="EI52" s="431"/>
      <c r="EJ52" s="431"/>
      <c r="EK52" s="431"/>
      <c r="EL52" s="431"/>
      <c r="EM52" s="431"/>
      <c r="EN52" s="431"/>
      <c r="EO52" s="431"/>
      <c r="EP52" s="431"/>
      <c r="EQ52" s="431"/>
      <c r="ER52" s="431"/>
      <c r="ES52" s="431"/>
      <c r="ET52" s="431"/>
      <c r="EU52" s="431"/>
      <c r="EV52" s="431"/>
      <c r="EW52" s="431"/>
      <c r="EX52" s="431"/>
      <c r="EY52" s="431"/>
      <c r="EZ52" s="431"/>
      <c r="FA52" s="431"/>
      <c r="FB52" s="431"/>
      <c r="FC52" s="431"/>
      <c r="FD52" s="431"/>
      <c r="FE52" s="431"/>
      <c r="FF52" s="431"/>
      <c r="FG52" s="431"/>
      <c r="FH52" s="431"/>
      <c r="FI52" s="431"/>
      <c r="FJ52" s="431"/>
      <c r="FK52" s="431"/>
      <c r="FL52" s="431"/>
      <c r="FM52" s="431"/>
      <c r="FN52" s="431"/>
      <c r="FO52" s="431"/>
      <c r="FP52" s="431"/>
      <c r="FQ52" s="431"/>
      <c r="FR52" s="431"/>
      <c r="FS52" s="431"/>
      <c r="FT52" s="431"/>
      <c r="FU52" s="431"/>
      <c r="FV52" s="431"/>
      <c r="FW52" s="431"/>
      <c r="FX52" s="431"/>
      <c r="FY52" s="431"/>
      <c r="FZ52" s="431"/>
      <c r="GA52" s="431"/>
      <c r="GB52" s="431"/>
      <c r="GC52" s="431"/>
      <c r="GD52" s="431"/>
      <c r="GE52" s="431"/>
      <c r="GF52" s="431"/>
      <c r="GG52" s="431"/>
      <c r="GH52" s="431"/>
      <c r="GI52" s="431"/>
      <c r="GJ52" s="431"/>
      <c r="GK52" s="431"/>
      <c r="GL52" s="431"/>
      <c r="GM52" s="431"/>
      <c r="GN52" s="431"/>
      <c r="GO52" s="431"/>
      <c r="GP52" s="431"/>
      <c r="GQ52" s="431"/>
      <c r="GR52" s="431"/>
      <c r="GS52" s="431"/>
      <c r="GT52" s="431"/>
      <c r="GU52" s="431"/>
      <c r="GV52" s="431"/>
      <c r="GW52" s="431"/>
      <c r="GX52" s="431"/>
      <c r="GY52" s="431"/>
      <c r="GZ52" s="431"/>
      <c r="HA52" s="431"/>
      <c r="HB52" s="431"/>
      <c r="HC52" s="431"/>
      <c r="HD52" s="431"/>
      <c r="HE52" s="431"/>
      <c r="HF52" s="431"/>
      <c r="HG52" s="431"/>
      <c r="HH52" s="431"/>
      <c r="HI52" s="431"/>
      <c r="HJ52" s="431"/>
      <c r="HK52" s="431"/>
      <c r="HL52" s="431"/>
      <c r="HM52" s="431"/>
      <c r="HN52" s="431"/>
      <c r="HO52" s="431"/>
      <c r="HP52" s="431"/>
      <c r="HQ52" s="431"/>
      <c r="HR52" s="431"/>
      <c r="HS52" s="431"/>
      <c r="HT52" s="431"/>
      <c r="HU52" s="431"/>
      <c r="HV52" s="431"/>
      <c r="HW52" s="431"/>
      <c r="HX52" s="431"/>
      <c r="HY52" s="431"/>
      <c r="HZ52" s="431"/>
      <c r="IA52" s="431"/>
      <c r="IB52" s="431"/>
      <c r="IC52" s="431"/>
      <c r="ID52" s="431"/>
      <c r="IE52" s="431"/>
      <c r="IF52" s="431"/>
      <c r="IG52" s="431"/>
      <c r="IH52" s="431"/>
      <c r="II52" s="431"/>
      <c r="IJ52" s="431"/>
      <c r="IK52" s="431"/>
      <c r="IL52" s="431"/>
      <c r="IM52" s="431"/>
      <c r="IN52" s="431"/>
      <c r="IO52" s="431"/>
      <c r="IP52" s="431"/>
      <c r="IQ52" s="431"/>
      <c r="IR52" s="431"/>
      <c r="IS52" s="431"/>
      <c r="IT52" s="431"/>
      <c r="IU52" s="431"/>
      <c r="IV52" s="431"/>
    </row>
    <row r="53" spans="1:256" s="432" customFormat="1" ht="21" customHeight="1" outlineLevel="2" x14ac:dyDescent="0.35">
      <c r="A53" s="505" t="str">
        <f t="shared" ca="1" si="30"/>
        <v>1.2.4.1.6</v>
      </c>
      <c r="B53" s="506" t="s">
        <v>192</v>
      </c>
      <c r="C53" s="451"/>
      <c r="D53" s="451"/>
      <c r="E53" s="452"/>
      <c r="F53" s="453">
        <f>IF(AND(ISBLANK(G53),ISBLANK(H53))=FALSE,NETWORKDAYS(G53,H53),"")</f>
        <v>5</v>
      </c>
      <c r="G53" s="454">
        <v>44585</v>
      </c>
      <c r="H53" s="454">
        <v>44589</v>
      </c>
      <c r="I53" s="451">
        <v>1</v>
      </c>
      <c r="J53" s="439">
        <f t="shared" si="22"/>
        <v>5</v>
      </c>
      <c r="K53" s="440">
        <f t="shared" si="23"/>
        <v>5</v>
      </c>
      <c r="L53" s="439">
        <f t="shared" si="24"/>
        <v>0</v>
      </c>
      <c r="M53" s="423">
        <f>F53</f>
        <v>5</v>
      </c>
      <c r="N53" s="424">
        <f>IF(I53&gt;=100%,100%,IF(I53&lt;=0%,0%,I53))</f>
        <v>1</v>
      </c>
      <c r="O53" s="441" t="str">
        <f t="shared" si="25"/>
        <v>NA</v>
      </c>
      <c r="P53" s="404" t="str">
        <f t="shared" si="26"/>
        <v>Closed</v>
      </c>
      <c r="Q53" s="405" t="str">
        <f t="shared" si="27"/>
        <v>Complete</v>
      </c>
      <c r="R53" s="455">
        <f t="shared" si="29"/>
        <v>1</v>
      </c>
      <c r="S53" s="443">
        <f>F53</f>
        <v>5</v>
      </c>
      <c r="T53" s="444">
        <f>R53</f>
        <v>1</v>
      </c>
      <c r="U53" s="338"/>
      <c r="V53" s="338"/>
      <c r="W53" s="429"/>
      <c r="X53" s="429"/>
      <c r="Y53" s="429"/>
      <c r="Z53" s="429"/>
      <c r="AA53" s="429"/>
      <c r="AB53" s="429"/>
      <c r="AC53" s="429"/>
      <c r="AD53" s="429"/>
      <c r="AE53" s="429"/>
      <c r="AF53" s="429"/>
      <c r="AG53" s="429"/>
      <c r="AH53" s="429"/>
      <c r="AI53" s="429"/>
      <c r="AJ53" s="429"/>
      <c r="AK53" s="429"/>
      <c r="AL53" s="429"/>
      <c r="AM53" s="429"/>
      <c r="AN53" s="429"/>
      <c r="AO53" s="429"/>
      <c r="AP53" s="429"/>
      <c r="AQ53" s="429"/>
      <c r="AR53" s="429"/>
      <c r="AS53" s="429"/>
      <c r="AT53" s="429"/>
      <c r="AU53" s="429"/>
      <c r="AV53" s="429"/>
      <c r="AW53" s="429"/>
      <c r="AX53" s="429"/>
      <c r="AY53" s="429"/>
      <c r="AZ53" s="429"/>
      <c r="BA53" s="429"/>
      <c r="BB53" s="429"/>
      <c r="BC53" s="429"/>
      <c r="BD53" s="429"/>
      <c r="BE53" s="429"/>
      <c r="BF53" s="429"/>
      <c r="BG53" s="429"/>
      <c r="BH53" s="429"/>
      <c r="BI53" s="429"/>
      <c r="BJ53" s="429"/>
      <c r="BK53" s="429"/>
      <c r="BL53" s="429"/>
      <c r="BM53" s="429"/>
      <c r="BN53" s="429"/>
      <c r="BO53" s="429"/>
      <c r="BP53" s="429"/>
      <c r="BQ53" s="429"/>
      <c r="BR53" s="429"/>
      <c r="BS53" s="429"/>
      <c r="BT53" s="429"/>
      <c r="BU53" s="429"/>
      <c r="BV53" s="429"/>
      <c r="BW53" s="429"/>
      <c r="BX53" s="429"/>
      <c r="BY53" s="429"/>
      <c r="BZ53" s="429"/>
      <c r="CA53" s="429"/>
      <c r="CB53" s="429"/>
      <c r="CC53" s="429"/>
      <c r="CD53" s="429"/>
      <c r="CE53" s="429"/>
      <c r="CF53" s="429"/>
      <c r="CG53" s="429"/>
      <c r="CH53" s="429"/>
      <c r="CI53" s="429"/>
      <c r="CJ53" s="429"/>
      <c r="CK53" s="429"/>
      <c r="CL53" s="429"/>
      <c r="CM53" s="429"/>
      <c r="CN53" s="429"/>
      <c r="CO53" s="429"/>
      <c r="CP53" s="429"/>
      <c r="CQ53" s="429"/>
      <c r="CR53" s="429"/>
      <c r="CS53" s="429"/>
      <c r="CT53" s="429"/>
      <c r="CU53" s="429"/>
      <c r="CV53" s="429"/>
      <c r="CW53" s="429"/>
      <c r="CX53" s="429"/>
      <c r="CY53" s="429"/>
      <c r="CZ53" s="429"/>
      <c r="DA53" s="429"/>
      <c r="DB53" s="429"/>
      <c r="DC53" s="429"/>
      <c r="DD53" s="429"/>
      <c r="DE53" s="429"/>
      <c r="DF53" s="429"/>
      <c r="DG53" s="429"/>
      <c r="DH53" s="429"/>
      <c r="DI53" s="430"/>
      <c r="DJ53" s="431"/>
      <c r="DK53" s="431"/>
      <c r="DL53" s="431"/>
      <c r="DM53" s="431"/>
      <c r="DN53" s="431"/>
      <c r="DO53" s="431"/>
      <c r="DP53" s="431"/>
      <c r="DQ53" s="431"/>
      <c r="DR53" s="431"/>
      <c r="DS53" s="431"/>
      <c r="DT53" s="431"/>
      <c r="DU53" s="431"/>
      <c r="DV53" s="431"/>
      <c r="DW53" s="431"/>
      <c r="DX53" s="431"/>
      <c r="DY53" s="431"/>
      <c r="DZ53" s="431"/>
      <c r="EA53" s="431"/>
      <c r="EB53" s="431"/>
      <c r="EC53" s="431"/>
      <c r="ED53" s="431"/>
      <c r="EE53" s="431"/>
      <c r="EF53" s="431"/>
      <c r="EG53" s="431"/>
      <c r="EH53" s="431"/>
      <c r="EI53" s="431"/>
      <c r="EJ53" s="431"/>
      <c r="EK53" s="431"/>
      <c r="EL53" s="431"/>
      <c r="EM53" s="431"/>
      <c r="EN53" s="431"/>
      <c r="EO53" s="431"/>
      <c r="EP53" s="431"/>
      <c r="EQ53" s="431"/>
      <c r="ER53" s="431"/>
      <c r="ES53" s="431"/>
      <c r="ET53" s="431"/>
      <c r="EU53" s="431"/>
      <c r="EV53" s="431"/>
      <c r="EW53" s="431"/>
      <c r="EX53" s="431"/>
      <c r="EY53" s="431"/>
      <c r="EZ53" s="431"/>
      <c r="FA53" s="431"/>
      <c r="FB53" s="431"/>
      <c r="FC53" s="431"/>
      <c r="FD53" s="431"/>
      <c r="FE53" s="431"/>
      <c r="FF53" s="431"/>
      <c r="FG53" s="431"/>
      <c r="FH53" s="431"/>
      <c r="FI53" s="431"/>
      <c r="FJ53" s="431"/>
      <c r="FK53" s="431"/>
      <c r="FL53" s="431"/>
      <c r="FM53" s="431"/>
      <c r="FN53" s="431"/>
      <c r="FO53" s="431"/>
      <c r="FP53" s="431"/>
      <c r="FQ53" s="431"/>
      <c r="FR53" s="431"/>
      <c r="FS53" s="431"/>
      <c r="FT53" s="431"/>
      <c r="FU53" s="431"/>
      <c r="FV53" s="431"/>
      <c r="FW53" s="431"/>
      <c r="FX53" s="431"/>
      <c r="FY53" s="431"/>
      <c r="FZ53" s="431"/>
      <c r="GA53" s="431"/>
      <c r="GB53" s="431"/>
      <c r="GC53" s="431"/>
      <c r="GD53" s="431"/>
      <c r="GE53" s="431"/>
      <c r="GF53" s="431"/>
      <c r="GG53" s="431"/>
      <c r="GH53" s="431"/>
      <c r="GI53" s="431"/>
      <c r="GJ53" s="431"/>
      <c r="GK53" s="431"/>
      <c r="GL53" s="431"/>
      <c r="GM53" s="431"/>
      <c r="GN53" s="431"/>
      <c r="GO53" s="431"/>
      <c r="GP53" s="431"/>
      <c r="GQ53" s="431"/>
      <c r="GR53" s="431"/>
      <c r="GS53" s="431"/>
      <c r="GT53" s="431"/>
      <c r="GU53" s="431"/>
      <c r="GV53" s="431"/>
      <c r="GW53" s="431"/>
      <c r="GX53" s="431"/>
      <c r="GY53" s="431"/>
      <c r="GZ53" s="431"/>
      <c r="HA53" s="431"/>
      <c r="HB53" s="431"/>
      <c r="HC53" s="431"/>
      <c r="HD53" s="431"/>
      <c r="HE53" s="431"/>
      <c r="HF53" s="431"/>
      <c r="HG53" s="431"/>
      <c r="HH53" s="431"/>
      <c r="HI53" s="431"/>
      <c r="HJ53" s="431"/>
      <c r="HK53" s="431"/>
      <c r="HL53" s="431"/>
      <c r="HM53" s="431"/>
      <c r="HN53" s="431"/>
      <c r="HO53" s="431"/>
      <c r="HP53" s="431"/>
      <c r="HQ53" s="431"/>
      <c r="HR53" s="431"/>
      <c r="HS53" s="431"/>
      <c r="HT53" s="431"/>
      <c r="HU53" s="431"/>
      <c r="HV53" s="431"/>
      <c r="HW53" s="431"/>
      <c r="HX53" s="431"/>
      <c r="HY53" s="431"/>
      <c r="HZ53" s="431"/>
      <c r="IA53" s="431"/>
      <c r="IB53" s="431"/>
      <c r="IC53" s="431"/>
      <c r="ID53" s="431"/>
      <c r="IE53" s="431"/>
      <c r="IF53" s="431"/>
      <c r="IG53" s="431"/>
      <c r="IH53" s="431"/>
      <c r="II53" s="431"/>
      <c r="IJ53" s="431"/>
      <c r="IK53" s="431"/>
      <c r="IL53" s="431"/>
      <c r="IM53" s="431"/>
      <c r="IN53" s="431"/>
      <c r="IO53" s="431"/>
      <c r="IP53" s="431"/>
      <c r="IQ53" s="431"/>
      <c r="IR53" s="431"/>
      <c r="IS53" s="431"/>
      <c r="IT53" s="431"/>
      <c r="IU53" s="431"/>
      <c r="IV53" s="431"/>
    </row>
    <row r="54" spans="1:256" s="432" customFormat="1" ht="21" customHeight="1" outlineLevel="2" x14ac:dyDescent="0.35">
      <c r="A54" s="505" t="str">
        <f t="shared" ca="1" si="30"/>
        <v>1.2.4.1.7</v>
      </c>
      <c r="B54" s="506" t="s">
        <v>193</v>
      </c>
      <c r="C54" s="451"/>
      <c r="D54" s="451"/>
      <c r="E54" s="452"/>
      <c r="F54" s="453">
        <f>IF(AND(ISBLANK(G54),ISBLANK(H54))=FALSE,NETWORKDAYS(G54,H54),"")</f>
        <v>5</v>
      </c>
      <c r="G54" s="454">
        <v>44585</v>
      </c>
      <c r="H54" s="454">
        <v>44589</v>
      </c>
      <c r="I54" s="451">
        <v>1</v>
      </c>
      <c r="J54" s="439">
        <f t="shared" si="22"/>
        <v>5</v>
      </c>
      <c r="K54" s="440">
        <f t="shared" si="23"/>
        <v>5</v>
      </c>
      <c r="L54" s="439">
        <f t="shared" si="24"/>
        <v>0</v>
      </c>
      <c r="M54" s="423">
        <f>F54</f>
        <v>5</v>
      </c>
      <c r="N54" s="424">
        <f>IF(I54&gt;=100%,100%,IF(I54&lt;=0%,0%,I54))</f>
        <v>1</v>
      </c>
      <c r="O54" s="441" t="str">
        <f t="shared" si="25"/>
        <v>NA</v>
      </c>
      <c r="P54" s="404" t="str">
        <f t="shared" si="26"/>
        <v>Closed</v>
      </c>
      <c r="Q54" s="405" t="str">
        <f t="shared" si="27"/>
        <v>Complete</v>
      </c>
      <c r="R54" s="455">
        <f t="shared" si="29"/>
        <v>1</v>
      </c>
      <c r="S54" s="443">
        <f>F54</f>
        <v>5</v>
      </c>
      <c r="T54" s="444">
        <f>R54</f>
        <v>1</v>
      </c>
      <c r="U54" s="338"/>
      <c r="V54" s="338"/>
      <c r="W54" s="429"/>
      <c r="X54" s="429"/>
      <c r="Y54" s="429"/>
      <c r="Z54" s="429"/>
      <c r="AA54" s="429"/>
      <c r="AB54" s="429"/>
      <c r="AC54" s="429"/>
      <c r="AD54" s="429"/>
      <c r="AE54" s="429"/>
      <c r="AF54" s="429"/>
      <c r="AG54" s="429"/>
      <c r="AH54" s="429"/>
      <c r="AI54" s="429"/>
      <c r="AJ54" s="429"/>
      <c r="AK54" s="429"/>
      <c r="AL54" s="429"/>
      <c r="AM54" s="429"/>
      <c r="AN54" s="429"/>
      <c r="AO54" s="429"/>
      <c r="AP54" s="429"/>
      <c r="AQ54" s="429"/>
      <c r="AR54" s="429"/>
      <c r="AS54" s="429"/>
      <c r="AT54" s="429"/>
      <c r="AU54" s="429"/>
      <c r="AV54" s="429"/>
      <c r="AW54" s="429"/>
      <c r="AX54" s="429"/>
      <c r="AY54" s="429"/>
      <c r="AZ54" s="429"/>
      <c r="BA54" s="429"/>
      <c r="BB54" s="429"/>
      <c r="BC54" s="429"/>
      <c r="BD54" s="429"/>
      <c r="BE54" s="429"/>
      <c r="BF54" s="429"/>
      <c r="BG54" s="429"/>
      <c r="BH54" s="429"/>
      <c r="BI54" s="429"/>
      <c r="BJ54" s="429"/>
      <c r="BK54" s="429"/>
      <c r="BL54" s="429"/>
      <c r="BM54" s="429"/>
      <c r="BN54" s="429"/>
      <c r="BO54" s="429"/>
      <c r="BP54" s="429"/>
      <c r="BQ54" s="429"/>
      <c r="BR54" s="429"/>
      <c r="BS54" s="429"/>
      <c r="BT54" s="429"/>
      <c r="BU54" s="429"/>
      <c r="BV54" s="429"/>
      <c r="BW54" s="429"/>
      <c r="BX54" s="429"/>
      <c r="BY54" s="429"/>
      <c r="BZ54" s="429"/>
      <c r="CA54" s="429"/>
      <c r="CB54" s="429"/>
      <c r="CC54" s="429"/>
      <c r="CD54" s="429"/>
      <c r="CE54" s="429"/>
      <c r="CF54" s="429"/>
      <c r="CG54" s="429"/>
      <c r="CH54" s="429"/>
      <c r="CI54" s="429"/>
      <c r="CJ54" s="429"/>
      <c r="CK54" s="429"/>
      <c r="CL54" s="429"/>
      <c r="CM54" s="429"/>
      <c r="CN54" s="429"/>
      <c r="CO54" s="429"/>
      <c r="CP54" s="429"/>
      <c r="CQ54" s="429"/>
      <c r="CR54" s="429"/>
      <c r="CS54" s="429"/>
      <c r="CT54" s="429"/>
      <c r="CU54" s="429"/>
      <c r="CV54" s="429"/>
      <c r="CW54" s="429"/>
      <c r="CX54" s="429"/>
      <c r="CY54" s="429"/>
      <c r="CZ54" s="429"/>
      <c r="DA54" s="429"/>
      <c r="DB54" s="429"/>
      <c r="DC54" s="429"/>
      <c r="DD54" s="429"/>
      <c r="DE54" s="429"/>
      <c r="DF54" s="429"/>
      <c r="DG54" s="429"/>
      <c r="DH54" s="429"/>
      <c r="DI54" s="430"/>
      <c r="DJ54" s="431"/>
      <c r="DK54" s="431"/>
      <c r="DL54" s="431"/>
      <c r="DM54" s="431"/>
      <c r="DN54" s="431"/>
      <c r="DO54" s="431"/>
      <c r="DP54" s="431"/>
      <c r="DQ54" s="431"/>
      <c r="DR54" s="431"/>
      <c r="DS54" s="431"/>
      <c r="DT54" s="431"/>
      <c r="DU54" s="431"/>
      <c r="DV54" s="431"/>
      <c r="DW54" s="431"/>
      <c r="DX54" s="431"/>
      <c r="DY54" s="431"/>
      <c r="DZ54" s="431"/>
      <c r="EA54" s="431"/>
      <c r="EB54" s="431"/>
      <c r="EC54" s="431"/>
      <c r="ED54" s="431"/>
      <c r="EE54" s="431"/>
      <c r="EF54" s="431"/>
      <c r="EG54" s="431"/>
      <c r="EH54" s="431"/>
      <c r="EI54" s="431"/>
      <c r="EJ54" s="431"/>
      <c r="EK54" s="431"/>
      <c r="EL54" s="431"/>
      <c r="EM54" s="431"/>
      <c r="EN54" s="431"/>
      <c r="EO54" s="431"/>
      <c r="EP54" s="431"/>
      <c r="EQ54" s="431"/>
      <c r="ER54" s="431"/>
      <c r="ES54" s="431"/>
      <c r="ET54" s="431"/>
      <c r="EU54" s="431"/>
      <c r="EV54" s="431"/>
      <c r="EW54" s="431"/>
      <c r="EX54" s="431"/>
      <c r="EY54" s="431"/>
      <c r="EZ54" s="431"/>
      <c r="FA54" s="431"/>
      <c r="FB54" s="431"/>
      <c r="FC54" s="431"/>
      <c r="FD54" s="431"/>
      <c r="FE54" s="431"/>
      <c r="FF54" s="431"/>
      <c r="FG54" s="431"/>
      <c r="FH54" s="431"/>
      <c r="FI54" s="431"/>
      <c r="FJ54" s="431"/>
      <c r="FK54" s="431"/>
      <c r="FL54" s="431"/>
      <c r="FM54" s="431"/>
      <c r="FN54" s="431"/>
      <c r="FO54" s="431"/>
      <c r="FP54" s="431"/>
      <c r="FQ54" s="431"/>
      <c r="FR54" s="431"/>
      <c r="FS54" s="431"/>
      <c r="FT54" s="431"/>
      <c r="FU54" s="431"/>
      <c r="FV54" s="431"/>
      <c r="FW54" s="431"/>
      <c r="FX54" s="431"/>
      <c r="FY54" s="431"/>
      <c r="FZ54" s="431"/>
      <c r="GA54" s="431"/>
      <c r="GB54" s="431"/>
      <c r="GC54" s="431"/>
      <c r="GD54" s="431"/>
      <c r="GE54" s="431"/>
      <c r="GF54" s="431"/>
      <c r="GG54" s="431"/>
      <c r="GH54" s="431"/>
      <c r="GI54" s="431"/>
      <c r="GJ54" s="431"/>
      <c r="GK54" s="431"/>
      <c r="GL54" s="431"/>
      <c r="GM54" s="431"/>
      <c r="GN54" s="431"/>
      <c r="GO54" s="431"/>
      <c r="GP54" s="431"/>
      <c r="GQ54" s="431"/>
      <c r="GR54" s="431"/>
      <c r="GS54" s="431"/>
      <c r="GT54" s="431"/>
      <c r="GU54" s="431"/>
      <c r="GV54" s="431"/>
      <c r="GW54" s="431"/>
      <c r="GX54" s="431"/>
      <c r="GY54" s="431"/>
      <c r="GZ54" s="431"/>
      <c r="HA54" s="431"/>
      <c r="HB54" s="431"/>
      <c r="HC54" s="431"/>
      <c r="HD54" s="431"/>
      <c r="HE54" s="431"/>
      <c r="HF54" s="431"/>
      <c r="HG54" s="431"/>
      <c r="HH54" s="431"/>
      <c r="HI54" s="431"/>
      <c r="HJ54" s="431"/>
      <c r="HK54" s="431"/>
      <c r="HL54" s="431"/>
      <c r="HM54" s="431"/>
      <c r="HN54" s="431"/>
      <c r="HO54" s="431"/>
      <c r="HP54" s="431"/>
      <c r="HQ54" s="431"/>
      <c r="HR54" s="431"/>
      <c r="HS54" s="431"/>
      <c r="HT54" s="431"/>
      <c r="HU54" s="431"/>
      <c r="HV54" s="431"/>
      <c r="HW54" s="431"/>
      <c r="HX54" s="431"/>
      <c r="HY54" s="431"/>
      <c r="HZ54" s="431"/>
      <c r="IA54" s="431"/>
      <c r="IB54" s="431"/>
      <c r="IC54" s="431"/>
      <c r="ID54" s="431"/>
      <c r="IE54" s="431"/>
      <c r="IF54" s="431"/>
      <c r="IG54" s="431"/>
      <c r="IH54" s="431"/>
      <c r="II54" s="431"/>
      <c r="IJ54" s="431"/>
      <c r="IK54" s="431"/>
      <c r="IL54" s="431"/>
      <c r="IM54" s="431"/>
      <c r="IN54" s="431"/>
      <c r="IO54" s="431"/>
      <c r="IP54" s="431"/>
      <c r="IQ54" s="431"/>
      <c r="IR54" s="431"/>
      <c r="IS54" s="431"/>
      <c r="IT54" s="431"/>
      <c r="IU54" s="431"/>
      <c r="IV54" s="431"/>
    </row>
    <row r="55" spans="1:256" s="432" customFormat="1" ht="21" customHeight="1" outlineLevel="2" x14ac:dyDescent="0.35">
      <c r="A55" s="460" t="str">
        <f ca="1">IF(ISERROR(VALUE(SUBSTITUTE(OFFSET(A55,-1,0,1,1),".",""))),"0.0.0.1",IF(ISERROR(FIND("`",SUBSTITUTE(OFFSET(A55,-1,0,1,1),".","`",3))),OFFSET(A55,-1,0,1,1)&amp;".1",LEFT(OFFSET(A55,-1,0,1,1),FIND("`",SUBSTITUTE(OFFSET(A55,-1,0,1,1),".","`",3)))&amp;IF(ISERROR(FIND("`",SUBSTITUTE(OFFSET(A55,-1,0,1,1),".","`",4))),VALUE(RIGHT(OFFSET(A55,-1,0,1,1),LEN(OFFSET(A55,-1,0,1,1))-FIND("`",SUBSTITUTE(OFFSET(A55,-1,0,1,1),".","`",3))))+1,VALUE(MID(OFFSET(A55,-1,0,1,1),FIND("`",SUBSTITUTE(OFFSET(A55,-1,0,1,1),".","`",3))+1,(FIND("`",SUBSTITUTE(OFFSET(A55,-1,0,1,1),".","`",4))-FIND("`",SUBSTITUTE(OFFSET(A55,-1,0,1,1),".","`",3))-1)))+1)))</f>
        <v>1.2.4.2</v>
      </c>
      <c r="B55" s="507" t="s">
        <v>194</v>
      </c>
      <c r="C55" s="435"/>
      <c r="D55" s="435"/>
      <c r="E55" s="436"/>
      <c r="F55" s="437">
        <f>IF(AND(ISBLANK(G55),ISBLANK(H55))=FALSE,NETWORKDAYS(G55,H55),"")</f>
        <v>5</v>
      </c>
      <c r="G55" s="508">
        <f>MIN(G56:G58)</f>
        <v>44585</v>
      </c>
      <c r="H55" s="508">
        <f>MAX(H56:H58)</f>
        <v>44589</v>
      </c>
      <c r="I55" s="435">
        <f>SUMPRODUCT(M56:M58,N56:N58)/SUM(M56:M58)</f>
        <v>1</v>
      </c>
      <c r="J55" s="439">
        <f t="shared" si="22"/>
        <v>5</v>
      </c>
      <c r="K55" s="440">
        <f t="shared" si="23"/>
        <v>5</v>
      </c>
      <c r="L55" s="439">
        <f t="shared" si="24"/>
        <v>0</v>
      </c>
      <c r="M55" s="423">
        <f>F55</f>
        <v>5</v>
      </c>
      <c r="N55" s="424">
        <f>IF(I55&gt;=100%,100%,IF(I55&lt;=0%,0%,I55))</f>
        <v>1</v>
      </c>
      <c r="O55" s="441" t="str">
        <f t="shared" si="25"/>
        <v>NA</v>
      </c>
      <c r="P55" s="404" t="str">
        <f t="shared" si="26"/>
        <v>Closed</v>
      </c>
      <c r="Q55" s="405" t="str">
        <f t="shared" si="27"/>
        <v>Complete</v>
      </c>
      <c r="R55" s="442">
        <f>SUMPRODUCT(S56:S58,T56:T58)/SUM(S56:S58)</f>
        <v>1</v>
      </c>
      <c r="S55" s="443">
        <f>F55</f>
        <v>5</v>
      </c>
      <c r="T55" s="444">
        <f>R55</f>
        <v>1</v>
      </c>
      <c r="U55" s="338"/>
      <c r="V55" s="338"/>
      <c r="W55" s="429"/>
      <c r="X55" s="429"/>
      <c r="Y55" s="429"/>
      <c r="Z55" s="429"/>
      <c r="AA55" s="429"/>
      <c r="AB55" s="429"/>
      <c r="AC55" s="429"/>
      <c r="AD55" s="429"/>
      <c r="AE55" s="429"/>
      <c r="AF55" s="429"/>
      <c r="AG55" s="429"/>
      <c r="AH55" s="429"/>
      <c r="AI55" s="429"/>
      <c r="AJ55" s="429"/>
      <c r="AK55" s="429"/>
      <c r="AL55" s="429"/>
      <c r="AM55" s="429"/>
      <c r="AN55" s="429"/>
      <c r="AO55" s="429"/>
      <c r="AP55" s="429"/>
      <c r="AQ55" s="429"/>
      <c r="AR55" s="429"/>
      <c r="AS55" s="429"/>
      <c r="AT55" s="429"/>
      <c r="AU55" s="429"/>
      <c r="AV55" s="429"/>
      <c r="AW55" s="429"/>
      <c r="AX55" s="429"/>
      <c r="AY55" s="429"/>
      <c r="AZ55" s="429"/>
      <c r="BA55" s="429"/>
      <c r="BB55" s="429"/>
      <c r="BC55" s="429"/>
      <c r="BD55" s="429"/>
      <c r="BE55" s="429"/>
      <c r="BF55" s="429"/>
      <c r="BG55" s="429"/>
      <c r="BH55" s="429"/>
      <c r="BI55" s="429"/>
      <c r="BJ55" s="429"/>
      <c r="BK55" s="429"/>
      <c r="BL55" s="429"/>
      <c r="BM55" s="429"/>
      <c r="BN55" s="429"/>
      <c r="BO55" s="429"/>
      <c r="BP55" s="429"/>
      <c r="BQ55" s="429"/>
      <c r="BR55" s="429"/>
      <c r="BS55" s="429"/>
      <c r="BT55" s="429"/>
      <c r="BU55" s="429"/>
      <c r="BV55" s="429"/>
      <c r="BW55" s="429"/>
      <c r="BX55" s="429"/>
      <c r="BY55" s="429"/>
      <c r="BZ55" s="429"/>
      <c r="CA55" s="429"/>
      <c r="CB55" s="429"/>
      <c r="CC55" s="429"/>
      <c r="CD55" s="429"/>
      <c r="CE55" s="429"/>
      <c r="CF55" s="429"/>
      <c r="CG55" s="429"/>
      <c r="CH55" s="429"/>
      <c r="CI55" s="429"/>
      <c r="CJ55" s="429"/>
      <c r="CK55" s="429"/>
      <c r="CL55" s="429"/>
      <c r="CM55" s="429"/>
      <c r="CN55" s="429"/>
      <c r="CO55" s="429"/>
      <c r="CP55" s="429"/>
      <c r="CQ55" s="429"/>
      <c r="CR55" s="429"/>
      <c r="CS55" s="429"/>
      <c r="CT55" s="429"/>
      <c r="CU55" s="429"/>
      <c r="CV55" s="429"/>
      <c r="CW55" s="429"/>
      <c r="CX55" s="429"/>
      <c r="CY55" s="429"/>
      <c r="CZ55" s="429"/>
      <c r="DA55" s="429"/>
      <c r="DB55" s="429"/>
      <c r="DC55" s="429"/>
      <c r="DD55" s="429"/>
      <c r="DE55" s="429"/>
      <c r="DF55" s="429"/>
      <c r="DG55" s="429"/>
      <c r="DH55" s="429"/>
      <c r="DI55" s="430"/>
      <c r="DJ55" s="431"/>
      <c r="DK55" s="431"/>
      <c r="DL55" s="431"/>
      <c r="DM55" s="431"/>
      <c r="DN55" s="431"/>
      <c r="DO55" s="431"/>
      <c r="DP55" s="431"/>
      <c r="DQ55" s="431"/>
      <c r="DR55" s="431"/>
      <c r="DS55" s="431"/>
      <c r="DT55" s="431"/>
      <c r="DU55" s="431"/>
      <c r="DV55" s="431"/>
      <c r="DW55" s="431"/>
      <c r="DX55" s="431"/>
      <c r="DY55" s="431"/>
      <c r="DZ55" s="431"/>
      <c r="EA55" s="431"/>
      <c r="EB55" s="431"/>
      <c r="EC55" s="431"/>
      <c r="ED55" s="431"/>
      <c r="EE55" s="431"/>
      <c r="EF55" s="431"/>
      <c r="EG55" s="431"/>
      <c r="EH55" s="431"/>
      <c r="EI55" s="431"/>
      <c r="EJ55" s="431"/>
      <c r="EK55" s="431"/>
      <c r="EL55" s="431"/>
      <c r="EM55" s="431"/>
      <c r="EN55" s="431"/>
      <c r="EO55" s="431"/>
      <c r="EP55" s="431"/>
      <c r="EQ55" s="431"/>
      <c r="ER55" s="431"/>
      <c r="ES55" s="431"/>
      <c r="ET55" s="431"/>
      <c r="EU55" s="431"/>
      <c r="EV55" s="431"/>
      <c r="EW55" s="431"/>
      <c r="EX55" s="431"/>
      <c r="EY55" s="431"/>
      <c r="EZ55" s="431"/>
      <c r="FA55" s="431"/>
      <c r="FB55" s="431"/>
      <c r="FC55" s="431"/>
      <c r="FD55" s="431"/>
      <c r="FE55" s="431"/>
      <c r="FF55" s="431"/>
      <c r="FG55" s="431"/>
      <c r="FH55" s="431"/>
      <c r="FI55" s="431"/>
      <c r="FJ55" s="431"/>
      <c r="FK55" s="431"/>
      <c r="FL55" s="431"/>
      <c r="FM55" s="431"/>
      <c r="FN55" s="431"/>
      <c r="FO55" s="431"/>
      <c r="FP55" s="431"/>
      <c r="FQ55" s="431"/>
      <c r="FR55" s="431"/>
      <c r="FS55" s="431"/>
      <c r="FT55" s="431"/>
      <c r="FU55" s="431"/>
      <c r="FV55" s="431"/>
      <c r="FW55" s="431"/>
      <c r="FX55" s="431"/>
      <c r="FY55" s="431"/>
      <c r="FZ55" s="431"/>
      <c r="GA55" s="431"/>
      <c r="GB55" s="431"/>
      <c r="GC55" s="431"/>
      <c r="GD55" s="431"/>
      <c r="GE55" s="431"/>
      <c r="GF55" s="431"/>
      <c r="GG55" s="431"/>
      <c r="GH55" s="431"/>
      <c r="GI55" s="431"/>
      <c r="GJ55" s="431"/>
      <c r="GK55" s="431"/>
      <c r="GL55" s="431"/>
      <c r="GM55" s="431"/>
      <c r="GN55" s="431"/>
      <c r="GO55" s="431"/>
      <c r="GP55" s="431"/>
      <c r="GQ55" s="431"/>
      <c r="GR55" s="431"/>
      <c r="GS55" s="431"/>
      <c r="GT55" s="431"/>
      <c r="GU55" s="431"/>
      <c r="GV55" s="431"/>
      <c r="GW55" s="431"/>
      <c r="GX55" s="431"/>
      <c r="GY55" s="431"/>
      <c r="GZ55" s="431"/>
      <c r="HA55" s="431"/>
      <c r="HB55" s="431"/>
      <c r="HC55" s="431"/>
      <c r="HD55" s="431"/>
      <c r="HE55" s="431"/>
      <c r="HF55" s="431"/>
      <c r="HG55" s="431"/>
      <c r="HH55" s="431"/>
      <c r="HI55" s="431"/>
      <c r="HJ55" s="431"/>
      <c r="HK55" s="431"/>
      <c r="HL55" s="431"/>
      <c r="HM55" s="431"/>
      <c r="HN55" s="431"/>
      <c r="HO55" s="431"/>
      <c r="HP55" s="431"/>
      <c r="HQ55" s="431"/>
      <c r="HR55" s="431"/>
      <c r="HS55" s="431"/>
      <c r="HT55" s="431"/>
      <c r="HU55" s="431"/>
      <c r="HV55" s="431"/>
      <c r="HW55" s="431"/>
      <c r="HX55" s="431"/>
      <c r="HY55" s="431"/>
      <c r="HZ55" s="431"/>
      <c r="IA55" s="431"/>
      <c r="IB55" s="431"/>
      <c r="IC55" s="431"/>
      <c r="ID55" s="431"/>
      <c r="IE55" s="431"/>
      <c r="IF55" s="431"/>
      <c r="IG55" s="431"/>
      <c r="IH55" s="431"/>
      <c r="II55" s="431"/>
      <c r="IJ55" s="431"/>
      <c r="IK55" s="431"/>
      <c r="IL55" s="431"/>
      <c r="IM55" s="431"/>
      <c r="IN55" s="431"/>
      <c r="IO55" s="431"/>
      <c r="IP55" s="431"/>
      <c r="IQ55" s="431"/>
      <c r="IR55" s="431"/>
      <c r="IS55" s="431"/>
      <c r="IT55" s="431"/>
      <c r="IU55" s="431"/>
      <c r="IV55" s="431"/>
    </row>
    <row r="56" spans="1:256" s="448" customFormat="1" ht="21" customHeight="1" outlineLevel="2" x14ac:dyDescent="0.35">
      <c r="A56" s="505" t="str">
        <f ca="1">IF(ISERROR(VALUE(SUBSTITUTE(OFFSET(A56,-1,0,1,1),".",""))),"0.0.0.0.1",IF(ISERROR(FIND("`",SUBSTITUTE(OFFSET(A56,-1,0,1,1),".","`",4))),OFFSET(A56,-1,0,1,1)&amp;".1",LEFT(OFFSET(A56,-1,0,1,1),FIND("`",SUBSTITUTE(OFFSET(A56,-1,0,1,1),".","`",4)))&amp;IF(ISERROR(FIND("`",SUBSTITUTE(OFFSET(A56,-1,0,1,1),".","`",5))),VALUE(RIGHT(OFFSET(A56,-1,0,1,1),LEN(OFFSET(A56,-1,0,1,1))-FIND("`",SUBSTITUTE(OFFSET(A56,-1,0,1,1),".","`",4))))+1,VALUE(MID(OFFSET(A56,-1,0,1,1),FIND("`",SUBSTITUTE(OFFSET(A56,-1,0,1,1),".","`",4))+1,(FIND("`",SUBSTITUTE(OFFSET(A56,-1,0,1,1),".","`",5))-FIND("`",SUBSTITUTE(OFFSET(A56,-1,0,1,1),".","`",4))-1)))+1)))</f>
        <v>1.2.4.2.1</v>
      </c>
      <c r="B56" s="509" t="s">
        <v>195</v>
      </c>
      <c r="C56" s="451"/>
      <c r="D56" s="451"/>
      <c r="E56" s="452"/>
      <c r="F56" s="453">
        <f>IF(AND(ISBLANK(G56),ISBLANK(H56))=FALSE,NETWORKDAYS(G56,H56),"")</f>
        <v>5</v>
      </c>
      <c r="G56" s="454">
        <v>44585</v>
      </c>
      <c r="H56" s="454">
        <v>44589</v>
      </c>
      <c r="I56" s="451">
        <v>1</v>
      </c>
      <c r="J56" s="439">
        <f t="shared" si="22"/>
        <v>5</v>
      </c>
      <c r="K56" s="440">
        <f t="shared" si="23"/>
        <v>5</v>
      </c>
      <c r="L56" s="439">
        <f t="shared" si="24"/>
        <v>0</v>
      </c>
      <c r="M56" s="423">
        <f>F56</f>
        <v>5</v>
      </c>
      <c r="N56" s="424">
        <f>IF(I56&gt;=100%,100%,IF(I56&lt;=0%,0%,I56))</f>
        <v>1</v>
      </c>
      <c r="O56" s="441" t="str">
        <f t="shared" si="25"/>
        <v>NA</v>
      </c>
      <c r="P56" s="404" t="str">
        <f t="shared" si="26"/>
        <v>Closed</v>
      </c>
      <c r="Q56" s="405" t="str">
        <f t="shared" si="27"/>
        <v>Complete</v>
      </c>
      <c r="R56" s="455">
        <f>IF(O56="NA",100%,(100%-O56))</f>
        <v>1</v>
      </c>
      <c r="S56" s="443">
        <f>F56</f>
        <v>5</v>
      </c>
      <c r="T56" s="444">
        <f>R56</f>
        <v>1</v>
      </c>
      <c r="U56" s="338"/>
      <c r="V56" s="338"/>
      <c r="W56" s="445"/>
      <c r="X56" s="445"/>
      <c r="Y56" s="445"/>
      <c r="Z56" s="445"/>
      <c r="AA56" s="445"/>
      <c r="AB56" s="445"/>
      <c r="AC56" s="445"/>
      <c r="AD56" s="445"/>
      <c r="AE56" s="445"/>
      <c r="AF56" s="445"/>
      <c r="AG56" s="445"/>
      <c r="AH56" s="445"/>
      <c r="AI56" s="445"/>
      <c r="AJ56" s="445"/>
      <c r="AK56" s="445"/>
      <c r="AL56" s="445"/>
      <c r="AM56" s="445"/>
      <c r="AN56" s="445"/>
      <c r="AO56" s="445"/>
      <c r="AP56" s="445"/>
      <c r="AQ56" s="445"/>
      <c r="AR56" s="445"/>
      <c r="AS56" s="445"/>
      <c r="AT56" s="445"/>
      <c r="AU56" s="445"/>
      <c r="AV56" s="445"/>
      <c r="AW56" s="445"/>
      <c r="AX56" s="445"/>
      <c r="AY56" s="445"/>
      <c r="AZ56" s="445"/>
      <c r="BA56" s="445"/>
      <c r="BB56" s="445"/>
      <c r="BC56" s="445"/>
      <c r="BD56" s="445"/>
      <c r="BE56" s="445"/>
      <c r="BF56" s="445"/>
      <c r="BG56" s="445"/>
      <c r="BH56" s="445"/>
      <c r="BI56" s="445"/>
      <c r="BJ56" s="445"/>
      <c r="BK56" s="445"/>
      <c r="BL56" s="445"/>
      <c r="BM56" s="445"/>
      <c r="BN56" s="445"/>
      <c r="BO56" s="445"/>
      <c r="BP56" s="445"/>
      <c r="BQ56" s="445"/>
      <c r="BR56" s="445"/>
      <c r="BS56" s="445"/>
      <c r="BT56" s="445"/>
      <c r="BU56" s="445"/>
      <c r="BV56" s="445"/>
      <c r="BW56" s="445"/>
      <c r="BX56" s="445"/>
      <c r="BY56" s="445"/>
      <c r="BZ56" s="445"/>
      <c r="CA56" s="445"/>
      <c r="CB56" s="445"/>
      <c r="CC56" s="445"/>
      <c r="CD56" s="445"/>
      <c r="CE56" s="445"/>
      <c r="CF56" s="445"/>
      <c r="CG56" s="445"/>
      <c r="CH56" s="445"/>
      <c r="CI56" s="445"/>
      <c r="CJ56" s="445"/>
      <c r="CK56" s="445"/>
      <c r="CL56" s="445"/>
      <c r="CM56" s="445"/>
      <c r="CN56" s="445"/>
      <c r="CO56" s="445"/>
      <c r="CP56" s="445"/>
      <c r="CQ56" s="445"/>
      <c r="CR56" s="445"/>
      <c r="CS56" s="445"/>
      <c r="CT56" s="445"/>
      <c r="CU56" s="445"/>
      <c r="CV56" s="445"/>
      <c r="CW56" s="445"/>
      <c r="CX56" s="445"/>
      <c r="CY56" s="445"/>
      <c r="CZ56" s="445"/>
      <c r="DA56" s="445"/>
      <c r="DB56" s="445"/>
      <c r="DC56" s="445"/>
      <c r="DD56" s="445"/>
      <c r="DE56" s="445"/>
      <c r="DF56" s="445"/>
      <c r="DG56" s="445"/>
      <c r="DH56" s="445"/>
      <c r="DI56" s="446"/>
      <c r="DJ56" s="447"/>
      <c r="DK56" s="447"/>
      <c r="DL56" s="447"/>
      <c r="DM56" s="447"/>
      <c r="DN56" s="447"/>
      <c r="DO56" s="447"/>
      <c r="DP56" s="447"/>
      <c r="DQ56" s="447"/>
      <c r="DR56" s="447"/>
      <c r="DS56" s="447"/>
      <c r="DT56" s="447"/>
      <c r="DU56" s="447"/>
      <c r="DV56" s="447"/>
      <c r="DW56" s="447"/>
      <c r="DX56" s="447"/>
      <c r="DY56" s="447"/>
      <c r="DZ56" s="447"/>
      <c r="EA56" s="447"/>
      <c r="EB56" s="447"/>
      <c r="EC56" s="447"/>
      <c r="ED56" s="447"/>
      <c r="EE56" s="447"/>
      <c r="EF56" s="447"/>
      <c r="EG56" s="447"/>
      <c r="EH56" s="447"/>
      <c r="EI56" s="447"/>
      <c r="EJ56" s="447"/>
      <c r="EK56" s="447"/>
      <c r="EL56" s="447"/>
      <c r="EM56" s="447"/>
      <c r="EN56" s="447"/>
      <c r="EO56" s="447"/>
      <c r="EP56" s="447"/>
      <c r="EQ56" s="447"/>
      <c r="ER56" s="447"/>
      <c r="ES56" s="447"/>
      <c r="ET56" s="447"/>
      <c r="EU56" s="447"/>
      <c r="EV56" s="447"/>
      <c r="EW56" s="447"/>
      <c r="EX56" s="447"/>
      <c r="EY56" s="447"/>
      <c r="EZ56" s="447"/>
      <c r="FA56" s="447"/>
      <c r="FB56" s="447"/>
      <c r="FC56" s="447"/>
      <c r="FD56" s="447"/>
      <c r="FE56" s="447"/>
      <c r="FF56" s="447"/>
      <c r="FG56" s="447"/>
      <c r="FH56" s="447"/>
      <c r="FI56" s="447"/>
      <c r="FJ56" s="447"/>
      <c r="FK56" s="447"/>
      <c r="FL56" s="447"/>
      <c r="FM56" s="447"/>
      <c r="FN56" s="447"/>
      <c r="FO56" s="447"/>
      <c r="FP56" s="447"/>
      <c r="FQ56" s="447"/>
      <c r="FR56" s="447"/>
      <c r="FS56" s="447"/>
      <c r="FT56" s="447"/>
      <c r="FU56" s="447"/>
      <c r="FV56" s="447"/>
      <c r="FW56" s="447"/>
      <c r="FX56" s="447"/>
      <c r="FY56" s="447"/>
      <c r="FZ56" s="447"/>
      <c r="GA56" s="447"/>
      <c r="GB56" s="447"/>
      <c r="GC56" s="447"/>
      <c r="GD56" s="447"/>
      <c r="GE56" s="447"/>
      <c r="GF56" s="447"/>
      <c r="GG56" s="447"/>
      <c r="GH56" s="447"/>
      <c r="GI56" s="447"/>
      <c r="GJ56" s="447"/>
      <c r="GK56" s="447"/>
      <c r="GL56" s="447"/>
      <c r="GM56" s="447"/>
      <c r="GN56" s="447"/>
      <c r="GO56" s="447"/>
      <c r="GP56" s="447"/>
      <c r="GQ56" s="447"/>
      <c r="GR56" s="447"/>
      <c r="GS56" s="447"/>
      <c r="GT56" s="447"/>
      <c r="GU56" s="447"/>
      <c r="GV56" s="447"/>
      <c r="GW56" s="447"/>
      <c r="GX56" s="447"/>
      <c r="GY56" s="447"/>
      <c r="GZ56" s="447"/>
      <c r="HA56" s="447"/>
      <c r="HB56" s="447"/>
      <c r="HC56" s="447"/>
      <c r="HD56" s="447"/>
      <c r="HE56" s="447"/>
      <c r="HF56" s="447"/>
      <c r="HG56" s="447"/>
      <c r="HH56" s="447"/>
      <c r="HI56" s="447"/>
      <c r="HJ56" s="447"/>
      <c r="HK56" s="447"/>
      <c r="HL56" s="447"/>
      <c r="HM56" s="447"/>
      <c r="HN56" s="447"/>
      <c r="HO56" s="447"/>
      <c r="HP56" s="447"/>
      <c r="HQ56" s="447"/>
      <c r="HR56" s="447"/>
      <c r="HS56" s="447"/>
      <c r="HT56" s="447"/>
      <c r="HU56" s="447"/>
      <c r="HV56" s="447"/>
      <c r="HW56" s="447"/>
      <c r="HX56" s="447"/>
      <c r="HY56" s="447"/>
      <c r="HZ56" s="447"/>
      <c r="IA56" s="447"/>
      <c r="IB56" s="447"/>
      <c r="IC56" s="447"/>
      <c r="ID56" s="447"/>
      <c r="IE56" s="447"/>
      <c r="IF56" s="447"/>
      <c r="IG56" s="447"/>
      <c r="IH56" s="447"/>
      <c r="II56" s="447"/>
      <c r="IJ56" s="447"/>
      <c r="IK56" s="447"/>
      <c r="IL56" s="447"/>
      <c r="IM56" s="447"/>
      <c r="IN56" s="447"/>
      <c r="IO56" s="447"/>
      <c r="IP56" s="447"/>
      <c r="IQ56" s="447"/>
      <c r="IR56" s="447"/>
      <c r="IS56" s="447"/>
      <c r="IT56" s="447"/>
      <c r="IU56" s="447"/>
      <c r="IV56" s="447"/>
    </row>
    <row r="57" spans="1:256" s="448" customFormat="1" ht="21" customHeight="1" outlineLevel="1" x14ac:dyDescent="0.35">
      <c r="A57" s="505" t="str">
        <f ca="1">IF(ISERROR(VALUE(SUBSTITUTE(OFFSET(A57,-1,0,1,1),".",""))),"0.0.0.0.1",IF(ISERROR(FIND("`",SUBSTITUTE(OFFSET(A57,-1,0,1,1),".","`",4))),OFFSET(A57,-1,0,1,1)&amp;".1",LEFT(OFFSET(A57,-1,0,1,1),FIND("`",SUBSTITUTE(OFFSET(A57,-1,0,1,1),".","`",4)))&amp;IF(ISERROR(FIND("`",SUBSTITUTE(OFFSET(A57,-1,0,1,1),".","`",5))),VALUE(RIGHT(OFFSET(A57,-1,0,1,1),LEN(OFFSET(A57,-1,0,1,1))-FIND("`",SUBSTITUTE(OFFSET(A57,-1,0,1,1),".","`",4))))+1,VALUE(MID(OFFSET(A57,-1,0,1,1),FIND("`",SUBSTITUTE(OFFSET(A57,-1,0,1,1),".","`",4))+1,(FIND("`",SUBSTITUTE(OFFSET(A57,-1,0,1,1),".","`",5))-FIND("`",SUBSTITUTE(OFFSET(A57,-1,0,1,1),".","`",4))-1)))+1)))</f>
        <v>1.2.4.2.2</v>
      </c>
      <c r="B57" s="509" t="s">
        <v>283</v>
      </c>
      <c r="C57" s="510"/>
      <c r="D57" s="510"/>
      <c r="E57" s="511"/>
      <c r="F57" s="453">
        <f>NETWORKDAYS(G57,H57)</f>
        <v>5</v>
      </c>
      <c r="G57" s="454">
        <v>44585</v>
      </c>
      <c r="H57" s="454">
        <v>44589</v>
      </c>
      <c r="I57" s="451">
        <v>1</v>
      </c>
      <c r="J57" s="421">
        <f>NETWORKDAYS(G57,H57)</f>
        <v>5</v>
      </c>
      <c r="K57" s="422">
        <f>ROUNDDOWN(I57*F57,0)</f>
        <v>5</v>
      </c>
      <c r="L57" s="421">
        <f>F57-K57</f>
        <v>0</v>
      </c>
      <c r="M57" s="421"/>
      <c r="N57" s="425">
        <f>IF(I57&gt;=100%,100%,IF(I57&lt;=0%,0%,I57))</f>
        <v>1</v>
      </c>
      <c r="O57" s="425" t="str">
        <f>IF(P57="Closed","NA",IF((NETWORKDAYS($H$4,$H57)/(NETWORKDAYS(G57,H57)))&gt;=100%,100%,IF((NETWORKDAYS($H$4,$H57)/(NETWORKDAYS(G57,H57)))&lt;=0%,0%,((NETWORKDAYS($H$4,$H57)/(NETWORKDAYS(G57,H57)))))))</f>
        <v>NA</v>
      </c>
      <c r="P57" s="404" t="str">
        <f>IF(I57&gt;=100%,"Closed",IF(I57=0%,"Not Started",IF(AND(I57&gt;0%,I57&lt;100%),"WIP","Error")))</f>
        <v>Closed</v>
      </c>
      <c r="Q57" s="405" t="str">
        <f>IF(I57&gt;=100%,"Complete",IF(AND(I57&lt;0%,R57&gt;0%),"Error",IF(AND(I57&lt;=0%,R57&lt;=0%),"Not Due",IF(I57&gt;=(R57*0.95),"On Schedule",IF(AND(I57&gt;=(R57*0.85),I57&lt;(R57*0.95)),"At Risk",IF(I57&lt;(R57*0.85),"Delayed"," "))))))</f>
        <v>Complete</v>
      </c>
      <c r="R57" s="455">
        <f>IF(O57="NA",100%,(100%-O57))</f>
        <v>1</v>
      </c>
      <c r="S57" s="443"/>
      <c r="T57" s="444"/>
      <c r="U57" s="338"/>
      <c r="V57" s="338"/>
      <c r="W57" s="445"/>
      <c r="X57" s="445"/>
      <c r="Y57" s="445"/>
      <c r="Z57" s="445"/>
      <c r="AA57" s="445"/>
      <c r="AB57" s="445"/>
      <c r="AC57" s="445"/>
      <c r="AD57" s="445"/>
      <c r="AE57" s="445"/>
      <c r="AF57" s="445"/>
      <c r="AG57" s="445"/>
      <c r="AH57" s="445"/>
      <c r="AI57" s="445"/>
      <c r="AJ57" s="445"/>
      <c r="AK57" s="445"/>
      <c r="AL57" s="445"/>
      <c r="AM57" s="445"/>
      <c r="AN57" s="445"/>
      <c r="AO57" s="445"/>
      <c r="AP57" s="445"/>
      <c r="AQ57" s="445"/>
      <c r="AR57" s="445"/>
      <c r="AS57" s="445"/>
      <c r="AT57" s="445"/>
      <c r="AU57" s="445"/>
      <c r="AV57" s="445"/>
      <c r="AW57" s="445"/>
      <c r="AX57" s="445"/>
      <c r="AY57" s="445"/>
      <c r="AZ57" s="445"/>
      <c r="BA57" s="445"/>
      <c r="BB57" s="445"/>
      <c r="BC57" s="445"/>
      <c r="BD57" s="445"/>
      <c r="BE57" s="445"/>
      <c r="BF57" s="445"/>
      <c r="BG57" s="445"/>
      <c r="BH57" s="445"/>
      <c r="BI57" s="445"/>
      <c r="BJ57" s="445"/>
      <c r="BK57" s="445"/>
      <c r="BL57" s="445"/>
      <c r="BM57" s="445"/>
      <c r="BN57" s="445"/>
      <c r="BO57" s="445"/>
      <c r="BP57" s="445"/>
      <c r="BQ57" s="445"/>
      <c r="BR57" s="445"/>
      <c r="BS57" s="445"/>
      <c r="BT57" s="445"/>
      <c r="BU57" s="445"/>
      <c r="BV57" s="445"/>
      <c r="BW57" s="445"/>
      <c r="BX57" s="445"/>
      <c r="BY57" s="445"/>
      <c r="BZ57" s="445"/>
      <c r="CA57" s="445"/>
      <c r="CB57" s="445"/>
      <c r="CC57" s="445"/>
      <c r="CD57" s="445"/>
      <c r="CE57" s="445"/>
      <c r="CF57" s="445"/>
      <c r="CG57" s="445"/>
      <c r="CH57" s="445"/>
      <c r="CI57" s="445"/>
      <c r="CJ57" s="445"/>
      <c r="CK57" s="445"/>
      <c r="CL57" s="445"/>
      <c r="CM57" s="445"/>
      <c r="CN57" s="445"/>
      <c r="CO57" s="445"/>
      <c r="CP57" s="445"/>
      <c r="CQ57" s="445"/>
      <c r="CR57" s="445"/>
      <c r="CS57" s="445"/>
      <c r="CT57" s="445"/>
      <c r="CU57" s="445"/>
      <c r="CV57" s="445"/>
      <c r="CW57" s="445"/>
      <c r="CX57" s="445"/>
      <c r="CY57" s="445"/>
      <c r="CZ57" s="445"/>
      <c r="DA57" s="445"/>
      <c r="DB57" s="445"/>
      <c r="DC57" s="445"/>
      <c r="DD57" s="445"/>
      <c r="DE57" s="445"/>
      <c r="DF57" s="445"/>
      <c r="DG57" s="445"/>
      <c r="DH57" s="445"/>
      <c r="DI57" s="446"/>
      <c r="DJ57" s="447"/>
      <c r="DK57" s="447"/>
      <c r="DL57" s="447"/>
      <c r="DM57" s="447"/>
      <c r="DN57" s="447"/>
      <c r="DO57" s="447"/>
      <c r="DP57" s="447"/>
      <c r="DQ57" s="447"/>
      <c r="DR57" s="447"/>
      <c r="DS57" s="447"/>
      <c r="DT57" s="447"/>
      <c r="DU57" s="447"/>
      <c r="DV57" s="447"/>
      <c r="DW57" s="447"/>
      <c r="DX57" s="447"/>
      <c r="DY57" s="447"/>
      <c r="DZ57" s="447"/>
      <c r="EA57" s="447"/>
      <c r="EB57" s="447"/>
      <c r="EC57" s="447"/>
      <c r="ED57" s="447"/>
      <c r="EE57" s="447"/>
      <c r="EF57" s="447"/>
      <c r="EG57" s="447"/>
      <c r="EH57" s="447"/>
      <c r="EI57" s="447"/>
      <c r="EJ57" s="447"/>
      <c r="EK57" s="447"/>
      <c r="EL57" s="447"/>
      <c r="EM57" s="447"/>
      <c r="EN57" s="447"/>
      <c r="EO57" s="447"/>
      <c r="EP57" s="447"/>
      <c r="EQ57" s="447"/>
      <c r="ER57" s="447"/>
      <c r="ES57" s="447"/>
      <c r="ET57" s="447"/>
      <c r="EU57" s="447"/>
      <c r="EV57" s="447"/>
      <c r="EW57" s="447"/>
      <c r="EX57" s="447"/>
      <c r="EY57" s="447"/>
      <c r="EZ57" s="447"/>
      <c r="FA57" s="447"/>
      <c r="FB57" s="447"/>
      <c r="FC57" s="447"/>
      <c r="FD57" s="447"/>
      <c r="FE57" s="447"/>
      <c r="FF57" s="447"/>
      <c r="FG57" s="447"/>
      <c r="FH57" s="447"/>
      <c r="FI57" s="447"/>
      <c r="FJ57" s="447"/>
      <c r="FK57" s="447"/>
      <c r="FL57" s="447"/>
      <c r="FM57" s="447"/>
      <c r="FN57" s="447"/>
      <c r="FO57" s="447"/>
      <c r="FP57" s="447"/>
      <c r="FQ57" s="447"/>
      <c r="FR57" s="447"/>
      <c r="FS57" s="447"/>
      <c r="FT57" s="447"/>
      <c r="FU57" s="447"/>
      <c r="FV57" s="447"/>
      <c r="FW57" s="447"/>
      <c r="FX57" s="447"/>
      <c r="FY57" s="447"/>
      <c r="FZ57" s="447"/>
      <c r="GA57" s="447"/>
      <c r="GB57" s="447"/>
      <c r="GC57" s="447"/>
      <c r="GD57" s="447"/>
      <c r="GE57" s="447"/>
      <c r="GF57" s="447"/>
      <c r="GG57" s="447"/>
      <c r="GH57" s="447"/>
      <c r="GI57" s="447"/>
      <c r="GJ57" s="447"/>
      <c r="GK57" s="447"/>
      <c r="GL57" s="447"/>
      <c r="GM57" s="447"/>
      <c r="GN57" s="447"/>
      <c r="GO57" s="447"/>
      <c r="GP57" s="447"/>
      <c r="GQ57" s="447"/>
      <c r="GR57" s="447"/>
      <c r="GS57" s="447"/>
      <c r="GT57" s="447"/>
      <c r="GU57" s="447"/>
      <c r="GV57" s="447"/>
      <c r="GW57" s="447"/>
      <c r="GX57" s="447"/>
      <c r="GY57" s="447"/>
      <c r="GZ57" s="447"/>
      <c r="HA57" s="447"/>
      <c r="HB57" s="447"/>
      <c r="HC57" s="447"/>
      <c r="HD57" s="447"/>
      <c r="HE57" s="447"/>
      <c r="HF57" s="447"/>
      <c r="HG57" s="447"/>
      <c r="HH57" s="447"/>
      <c r="HI57" s="447"/>
      <c r="HJ57" s="447"/>
      <c r="HK57" s="447"/>
      <c r="HL57" s="447"/>
      <c r="HM57" s="447"/>
      <c r="HN57" s="447"/>
      <c r="HO57" s="447"/>
      <c r="HP57" s="447"/>
      <c r="HQ57" s="447"/>
      <c r="HR57" s="447"/>
      <c r="HS57" s="447"/>
      <c r="HT57" s="447"/>
      <c r="HU57" s="447"/>
      <c r="HV57" s="447"/>
      <c r="HW57" s="447"/>
      <c r="HX57" s="447"/>
      <c r="HY57" s="447"/>
      <c r="HZ57" s="447"/>
      <c r="IA57" s="447"/>
      <c r="IB57" s="447"/>
      <c r="IC57" s="447"/>
      <c r="ID57" s="447"/>
      <c r="IE57" s="447"/>
      <c r="IF57" s="447"/>
      <c r="IG57" s="447"/>
      <c r="IH57" s="447"/>
      <c r="II57" s="447"/>
      <c r="IJ57" s="447"/>
      <c r="IK57" s="447"/>
      <c r="IL57" s="447"/>
      <c r="IM57" s="447"/>
      <c r="IN57" s="447"/>
      <c r="IO57" s="447"/>
      <c r="IP57" s="447"/>
      <c r="IQ57" s="447"/>
      <c r="IR57" s="447"/>
      <c r="IS57" s="447"/>
      <c r="IT57" s="447"/>
      <c r="IU57" s="447"/>
      <c r="IV57" s="447"/>
    </row>
    <row r="58" spans="1:256" s="432" customFormat="1" ht="21" customHeight="1" outlineLevel="1" x14ac:dyDescent="0.35">
      <c r="A58" s="505" t="str">
        <f ca="1">IF(ISERROR(VALUE(SUBSTITUTE(OFFSET(A58,-1,0,1,1),".",""))),"0.0.0.0.1",IF(ISERROR(FIND("`",SUBSTITUTE(OFFSET(A58,-1,0,1,1),".","`",4))),OFFSET(A58,-1,0,1,1)&amp;".1",LEFT(OFFSET(A58,-1,0,1,1),FIND("`",SUBSTITUTE(OFFSET(A58,-1,0,1,1),".","`",4)))&amp;IF(ISERROR(FIND("`",SUBSTITUTE(OFFSET(A58,-1,0,1,1),".","`",5))),VALUE(RIGHT(OFFSET(A58,-1,0,1,1),LEN(OFFSET(A58,-1,0,1,1))-FIND("`",SUBSTITUTE(OFFSET(A58,-1,0,1,1),".","`",4))))+1,VALUE(MID(OFFSET(A58,-1,0,1,1),FIND("`",SUBSTITUTE(OFFSET(A58,-1,0,1,1),".","`",4))+1,(FIND("`",SUBSTITUTE(OFFSET(A58,-1,0,1,1),".","`",5))-FIND("`",SUBSTITUTE(OFFSET(A58,-1,0,1,1),".","`",4))-1)))+1)))</f>
        <v>1.2.4.2.3</v>
      </c>
      <c r="B58" s="473" t="s">
        <v>196</v>
      </c>
      <c r="C58" s="512"/>
      <c r="D58" s="512"/>
      <c r="E58" s="513"/>
      <c r="F58" s="453">
        <f>IF(AND(ISBLANK(G58),ISBLANK(H58))=FALSE,NETWORKDAYS(G58,H58),"")</f>
        <v>5</v>
      </c>
      <c r="G58" s="454">
        <v>44585</v>
      </c>
      <c r="H58" s="454">
        <v>44589</v>
      </c>
      <c r="I58" s="451">
        <v>1</v>
      </c>
      <c r="J58" s="421">
        <f t="shared" si="22"/>
        <v>5</v>
      </c>
      <c r="K58" s="422">
        <f t="shared" si="23"/>
        <v>5</v>
      </c>
      <c r="L58" s="421">
        <f t="shared" si="24"/>
        <v>0</v>
      </c>
      <c r="M58" s="421"/>
      <c r="N58" s="425"/>
      <c r="O58" s="425" t="str">
        <f t="shared" si="25"/>
        <v>NA</v>
      </c>
      <c r="P58" s="404" t="str">
        <f t="shared" si="26"/>
        <v>Closed</v>
      </c>
      <c r="Q58" s="405" t="str">
        <f t="shared" si="27"/>
        <v>Complete</v>
      </c>
      <c r="R58" s="455">
        <f>IF(O58="NA",100%,(100%-O58))</f>
        <v>1</v>
      </c>
      <c r="S58" s="443"/>
      <c r="T58" s="444"/>
      <c r="U58" s="338"/>
      <c r="V58" s="338"/>
      <c r="W58" s="429"/>
      <c r="X58" s="429"/>
      <c r="Y58" s="429"/>
      <c r="Z58" s="429"/>
      <c r="AA58" s="429"/>
      <c r="AB58" s="429"/>
      <c r="AC58" s="429"/>
      <c r="AD58" s="429"/>
      <c r="AE58" s="429"/>
      <c r="AF58" s="429"/>
      <c r="AG58" s="429"/>
      <c r="AH58" s="429"/>
      <c r="AI58" s="429"/>
      <c r="AJ58" s="429"/>
      <c r="AK58" s="429"/>
      <c r="AL58" s="429"/>
      <c r="AM58" s="429"/>
      <c r="AN58" s="429"/>
      <c r="AO58" s="429"/>
      <c r="AP58" s="429"/>
      <c r="AQ58" s="429"/>
      <c r="AR58" s="429"/>
      <c r="AS58" s="429"/>
      <c r="AT58" s="429"/>
      <c r="AU58" s="429"/>
      <c r="AV58" s="429"/>
      <c r="AW58" s="429"/>
      <c r="AX58" s="429"/>
      <c r="AY58" s="429"/>
      <c r="AZ58" s="429"/>
      <c r="BA58" s="429"/>
      <c r="BB58" s="429"/>
      <c r="BC58" s="429"/>
      <c r="BD58" s="429"/>
      <c r="BE58" s="429"/>
      <c r="BF58" s="429"/>
      <c r="BG58" s="429"/>
      <c r="BH58" s="429"/>
      <c r="BI58" s="429"/>
      <c r="BJ58" s="429"/>
      <c r="BK58" s="429"/>
      <c r="BL58" s="429"/>
      <c r="BM58" s="429"/>
      <c r="BN58" s="429"/>
      <c r="BO58" s="429"/>
      <c r="BP58" s="429"/>
      <c r="BQ58" s="429"/>
      <c r="BR58" s="429"/>
      <c r="BS58" s="429"/>
      <c r="BT58" s="429"/>
      <c r="BU58" s="429"/>
      <c r="BV58" s="429"/>
      <c r="BW58" s="429"/>
      <c r="BX58" s="429"/>
      <c r="BY58" s="429"/>
      <c r="BZ58" s="429"/>
      <c r="CA58" s="429"/>
      <c r="CB58" s="429"/>
      <c r="CC58" s="429"/>
      <c r="CD58" s="429"/>
      <c r="CE58" s="429"/>
      <c r="CF58" s="429"/>
      <c r="CG58" s="429"/>
      <c r="CH58" s="429"/>
      <c r="CI58" s="429"/>
      <c r="CJ58" s="429"/>
      <c r="CK58" s="429"/>
      <c r="CL58" s="429"/>
      <c r="CM58" s="429"/>
      <c r="CN58" s="429"/>
      <c r="CO58" s="429"/>
      <c r="CP58" s="429"/>
      <c r="CQ58" s="429"/>
      <c r="CR58" s="429"/>
      <c r="CS58" s="429"/>
      <c r="CT58" s="429"/>
      <c r="CU58" s="429"/>
      <c r="CV58" s="429"/>
      <c r="CW58" s="429"/>
      <c r="CX58" s="429"/>
      <c r="CY58" s="429"/>
      <c r="CZ58" s="429"/>
      <c r="DA58" s="429"/>
      <c r="DB58" s="429"/>
      <c r="DC58" s="429"/>
      <c r="DD58" s="429"/>
      <c r="DE58" s="429"/>
      <c r="DF58" s="429"/>
      <c r="DG58" s="429"/>
      <c r="DH58" s="429"/>
      <c r="DI58" s="430"/>
      <c r="DJ58" s="431"/>
      <c r="DK58" s="431"/>
      <c r="DL58" s="431"/>
      <c r="DM58" s="431"/>
      <c r="DN58" s="431"/>
      <c r="DO58" s="431"/>
      <c r="DP58" s="431"/>
      <c r="DQ58" s="431"/>
      <c r="DR58" s="431"/>
      <c r="DS58" s="431"/>
      <c r="DT58" s="431"/>
      <c r="DU58" s="431"/>
      <c r="DV58" s="431"/>
      <c r="DW58" s="431"/>
      <c r="DX58" s="431"/>
      <c r="DY58" s="431"/>
      <c r="DZ58" s="431"/>
      <c r="EA58" s="431"/>
      <c r="EB58" s="431"/>
      <c r="EC58" s="431"/>
      <c r="ED58" s="431"/>
      <c r="EE58" s="431"/>
      <c r="EF58" s="431"/>
      <c r="EG58" s="431"/>
      <c r="EH58" s="431"/>
      <c r="EI58" s="431"/>
      <c r="EJ58" s="431"/>
      <c r="EK58" s="431"/>
      <c r="EL58" s="431"/>
      <c r="EM58" s="431"/>
      <c r="EN58" s="431"/>
      <c r="EO58" s="431"/>
      <c r="EP58" s="431"/>
      <c r="EQ58" s="431"/>
      <c r="ER58" s="431"/>
      <c r="ES58" s="431"/>
      <c r="ET58" s="431"/>
      <c r="EU58" s="431"/>
      <c r="EV58" s="431"/>
      <c r="EW58" s="431"/>
      <c r="EX58" s="431"/>
      <c r="EY58" s="431"/>
      <c r="EZ58" s="431"/>
      <c r="FA58" s="431"/>
      <c r="FB58" s="431"/>
      <c r="FC58" s="431"/>
      <c r="FD58" s="431"/>
      <c r="FE58" s="431"/>
      <c r="FF58" s="431"/>
      <c r="FG58" s="431"/>
      <c r="FH58" s="431"/>
      <c r="FI58" s="431"/>
      <c r="FJ58" s="431"/>
      <c r="FK58" s="431"/>
      <c r="FL58" s="431"/>
      <c r="FM58" s="431"/>
      <c r="FN58" s="431"/>
      <c r="FO58" s="431"/>
      <c r="FP58" s="431"/>
      <c r="FQ58" s="431"/>
      <c r="FR58" s="431"/>
      <c r="FS58" s="431"/>
      <c r="FT58" s="431"/>
      <c r="FU58" s="431"/>
      <c r="FV58" s="431"/>
      <c r="FW58" s="431"/>
      <c r="FX58" s="431"/>
      <c r="FY58" s="431"/>
      <c r="FZ58" s="431"/>
      <c r="GA58" s="431"/>
      <c r="GB58" s="431"/>
      <c r="GC58" s="431"/>
      <c r="GD58" s="431"/>
      <c r="GE58" s="431"/>
      <c r="GF58" s="431"/>
      <c r="GG58" s="431"/>
      <c r="GH58" s="431"/>
      <c r="GI58" s="431"/>
      <c r="GJ58" s="431"/>
      <c r="GK58" s="431"/>
      <c r="GL58" s="431"/>
      <c r="GM58" s="431"/>
      <c r="GN58" s="431"/>
      <c r="GO58" s="431"/>
      <c r="GP58" s="431"/>
      <c r="GQ58" s="431"/>
      <c r="GR58" s="431"/>
      <c r="GS58" s="431"/>
      <c r="GT58" s="431"/>
      <c r="GU58" s="431"/>
      <c r="GV58" s="431"/>
      <c r="GW58" s="431"/>
      <c r="GX58" s="431"/>
      <c r="GY58" s="431"/>
      <c r="GZ58" s="431"/>
      <c r="HA58" s="431"/>
      <c r="HB58" s="431"/>
      <c r="HC58" s="431"/>
      <c r="HD58" s="431"/>
      <c r="HE58" s="431"/>
      <c r="HF58" s="431"/>
      <c r="HG58" s="431"/>
      <c r="HH58" s="431"/>
      <c r="HI58" s="431"/>
      <c r="HJ58" s="431"/>
      <c r="HK58" s="431"/>
      <c r="HL58" s="431"/>
      <c r="HM58" s="431"/>
      <c r="HN58" s="431"/>
      <c r="HO58" s="431"/>
      <c r="HP58" s="431"/>
      <c r="HQ58" s="431"/>
      <c r="HR58" s="431"/>
      <c r="HS58" s="431"/>
      <c r="HT58" s="431"/>
      <c r="HU58" s="431"/>
      <c r="HV58" s="431"/>
      <c r="HW58" s="431"/>
      <c r="HX58" s="431"/>
      <c r="HY58" s="431"/>
      <c r="HZ58" s="431"/>
      <c r="IA58" s="431"/>
      <c r="IB58" s="431"/>
      <c r="IC58" s="431"/>
      <c r="ID58" s="431"/>
      <c r="IE58" s="431"/>
      <c r="IF58" s="431"/>
      <c r="IG58" s="431"/>
      <c r="IH58" s="431"/>
      <c r="II58" s="431"/>
      <c r="IJ58" s="431"/>
      <c r="IK58" s="431"/>
      <c r="IL58" s="431"/>
      <c r="IM58" s="431"/>
      <c r="IN58" s="431"/>
      <c r="IO58" s="431"/>
      <c r="IP58" s="431"/>
      <c r="IQ58" s="431"/>
      <c r="IR58" s="431"/>
      <c r="IS58" s="431"/>
      <c r="IT58" s="431"/>
      <c r="IU58" s="431"/>
      <c r="IV58" s="431"/>
    </row>
    <row r="59" spans="1:256" s="448" customFormat="1" ht="21" customHeight="1" outlineLevel="1" x14ac:dyDescent="0.35">
      <c r="A59" s="415">
        <v>1.3</v>
      </c>
      <c r="B59" s="416" t="s">
        <v>197</v>
      </c>
      <c r="C59" s="485"/>
      <c r="D59" s="485"/>
      <c r="E59" s="485"/>
      <c r="F59" s="486">
        <f>NETWORKDAYS(G59,H59)</f>
        <v>5</v>
      </c>
      <c r="G59" s="487">
        <f>MIN(G60:G75)</f>
        <v>44585</v>
      </c>
      <c r="H59" s="487">
        <f>MAX(H60:H75)</f>
        <v>44589</v>
      </c>
      <c r="I59" s="488">
        <f>SUMPRODUCT(M60:M75,N60:N75)/SUM(M60:M75)</f>
        <v>1</v>
      </c>
      <c r="J59" s="421">
        <f t="shared" si="22"/>
        <v>5</v>
      </c>
      <c r="K59" s="422">
        <f t="shared" si="23"/>
        <v>5</v>
      </c>
      <c r="L59" s="421">
        <f t="shared" si="24"/>
        <v>0</v>
      </c>
      <c r="M59" s="423">
        <f t="shared" ref="M59:M64" si="31">F59</f>
        <v>5</v>
      </c>
      <c r="N59" s="424">
        <f t="shared" ref="N59:N64" si="32">IF(I59&gt;=100%,100%,IF(I59&lt;=0%,0%,I59))</f>
        <v>1</v>
      </c>
      <c r="O59" s="425" t="str">
        <f t="shared" si="25"/>
        <v>NA</v>
      </c>
      <c r="P59" s="404" t="str">
        <f t="shared" si="26"/>
        <v>Closed</v>
      </c>
      <c r="Q59" s="405" t="str">
        <f t="shared" si="27"/>
        <v>Complete</v>
      </c>
      <c r="R59" s="489">
        <f>SUMPRODUCT(S60:S75,T60:T75)/SUM(S60:S75)</f>
        <v>1</v>
      </c>
      <c r="S59" s="443"/>
      <c r="T59" s="444"/>
      <c r="U59" s="338"/>
      <c r="V59" s="338"/>
      <c r="W59" s="445"/>
      <c r="X59" s="445"/>
      <c r="Y59" s="445"/>
      <c r="Z59" s="445"/>
      <c r="AA59" s="445"/>
      <c r="AB59" s="445"/>
      <c r="AC59" s="445"/>
      <c r="AD59" s="445"/>
      <c r="AE59" s="445"/>
      <c r="AF59" s="445"/>
      <c r="AG59" s="445"/>
      <c r="AH59" s="445"/>
      <c r="AI59" s="445"/>
      <c r="AJ59" s="445"/>
      <c r="AK59" s="445"/>
      <c r="AL59" s="445"/>
      <c r="AM59" s="445"/>
      <c r="AN59" s="445"/>
      <c r="AO59" s="445"/>
      <c r="AP59" s="445"/>
      <c r="AQ59" s="445"/>
      <c r="AR59" s="445"/>
      <c r="AS59" s="445"/>
      <c r="AT59" s="445"/>
      <c r="AU59" s="445"/>
      <c r="AV59" s="445"/>
      <c r="AW59" s="445"/>
      <c r="AX59" s="445"/>
      <c r="AY59" s="445"/>
      <c r="AZ59" s="445"/>
      <c r="BA59" s="445"/>
      <c r="BB59" s="445"/>
      <c r="BC59" s="445"/>
      <c r="BD59" s="445"/>
      <c r="BE59" s="445"/>
      <c r="BF59" s="445"/>
      <c r="BG59" s="445"/>
      <c r="BH59" s="445"/>
      <c r="BI59" s="445"/>
      <c r="BJ59" s="445"/>
      <c r="BK59" s="445"/>
      <c r="BL59" s="445"/>
      <c r="BM59" s="445"/>
      <c r="BN59" s="445"/>
      <c r="BO59" s="445"/>
      <c r="BP59" s="445"/>
      <c r="BQ59" s="445"/>
      <c r="BR59" s="445"/>
      <c r="BS59" s="445"/>
      <c r="BT59" s="445"/>
      <c r="BU59" s="445"/>
      <c r="BV59" s="445"/>
      <c r="BW59" s="445"/>
      <c r="BX59" s="445"/>
      <c r="BY59" s="445"/>
      <c r="BZ59" s="445"/>
      <c r="CA59" s="445"/>
      <c r="CB59" s="445"/>
      <c r="CC59" s="445"/>
      <c r="CD59" s="445"/>
      <c r="CE59" s="445"/>
      <c r="CF59" s="445"/>
      <c r="CG59" s="445"/>
      <c r="CH59" s="445"/>
      <c r="CI59" s="445"/>
      <c r="CJ59" s="445"/>
      <c r="CK59" s="445"/>
      <c r="CL59" s="445"/>
      <c r="CM59" s="445"/>
      <c r="CN59" s="445"/>
      <c r="CO59" s="445"/>
      <c r="CP59" s="445"/>
      <c r="CQ59" s="445"/>
      <c r="CR59" s="445"/>
      <c r="CS59" s="445"/>
      <c r="CT59" s="445"/>
      <c r="CU59" s="445"/>
      <c r="CV59" s="445"/>
      <c r="CW59" s="445"/>
      <c r="CX59" s="445"/>
      <c r="CY59" s="445"/>
      <c r="CZ59" s="445"/>
      <c r="DA59" s="445"/>
      <c r="DB59" s="445"/>
      <c r="DC59" s="445"/>
      <c r="DD59" s="445"/>
      <c r="DE59" s="445"/>
      <c r="DF59" s="445"/>
      <c r="DG59" s="445"/>
      <c r="DH59" s="445"/>
      <c r="DI59" s="446"/>
      <c r="DJ59" s="447"/>
      <c r="DK59" s="447"/>
      <c r="DL59" s="447"/>
      <c r="DM59" s="447"/>
      <c r="DN59" s="447"/>
      <c r="DO59" s="447"/>
      <c r="DP59" s="447"/>
      <c r="DQ59" s="447"/>
      <c r="DR59" s="447"/>
      <c r="DS59" s="447"/>
      <c r="DT59" s="447"/>
      <c r="DU59" s="447"/>
      <c r="DV59" s="447"/>
      <c r="DW59" s="447"/>
      <c r="DX59" s="447"/>
      <c r="DY59" s="447"/>
      <c r="DZ59" s="447"/>
      <c r="EA59" s="447"/>
      <c r="EB59" s="447"/>
      <c r="EC59" s="447"/>
      <c r="ED59" s="447"/>
      <c r="EE59" s="447"/>
      <c r="EF59" s="447"/>
      <c r="EG59" s="447"/>
      <c r="EH59" s="447"/>
      <c r="EI59" s="447"/>
      <c r="EJ59" s="447"/>
      <c r="EK59" s="447"/>
      <c r="EL59" s="447"/>
      <c r="EM59" s="447"/>
      <c r="EN59" s="447"/>
      <c r="EO59" s="447"/>
      <c r="EP59" s="447"/>
      <c r="EQ59" s="447"/>
      <c r="ER59" s="447"/>
      <c r="ES59" s="447"/>
      <c r="ET59" s="447"/>
      <c r="EU59" s="447"/>
      <c r="EV59" s="447"/>
      <c r="EW59" s="447"/>
      <c r="EX59" s="447"/>
      <c r="EY59" s="447"/>
      <c r="EZ59" s="447"/>
      <c r="FA59" s="447"/>
      <c r="FB59" s="447"/>
      <c r="FC59" s="447"/>
      <c r="FD59" s="447"/>
      <c r="FE59" s="447"/>
      <c r="FF59" s="447"/>
      <c r="FG59" s="447"/>
      <c r="FH59" s="447"/>
      <c r="FI59" s="447"/>
      <c r="FJ59" s="447"/>
      <c r="FK59" s="447"/>
      <c r="FL59" s="447"/>
      <c r="FM59" s="447"/>
      <c r="FN59" s="447"/>
      <c r="FO59" s="447"/>
      <c r="FP59" s="447"/>
      <c r="FQ59" s="447"/>
      <c r="FR59" s="447"/>
      <c r="FS59" s="447"/>
      <c r="FT59" s="447"/>
      <c r="FU59" s="447"/>
      <c r="FV59" s="447"/>
      <c r="FW59" s="447"/>
      <c r="FX59" s="447"/>
      <c r="FY59" s="447"/>
      <c r="FZ59" s="447"/>
      <c r="GA59" s="447"/>
      <c r="GB59" s="447"/>
      <c r="GC59" s="447"/>
      <c r="GD59" s="447"/>
      <c r="GE59" s="447"/>
      <c r="GF59" s="447"/>
      <c r="GG59" s="447"/>
      <c r="GH59" s="447"/>
      <c r="GI59" s="447"/>
      <c r="GJ59" s="447"/>
      <c r="GK59" s="447"/>
      <c r="GL59" s="447"/>
      <c r="GM59" s="447"/>
      <c r="GN59" s="447"/>
      <c r="GO59" s="447"/>
      <c r="GP59" s="447"/>
      <c r="GQ59" s="447"/>
      <c r="GR59" s="447"/>
      <c r="GS59" s="447"/>
      <c r="GT59" s="447"/>
      <c r="GU59" s="447"/>
      <c r="GV59" s="447"/>
      <c r="GW59" s="447"/>
      <c r="GX59" s="447"/>
      <c r="GY59" s="447"/>
      <c r="GZ59" s="447"/>
      <c r="HA59" s="447"/>
      <c r="HB59" s="447"/>
      <c r="HC59" s="447"/>
      <c r="HD59" s="447"/>
      <c r="HE59" s="447"/>
      <c r="HF59" s="447"/>
      <c r="HG59" s="447"/>
      <c r="HH59" s="447"/>
      <c r="HI59" s="447"/>
      <c r="HJ59" s="447"/>
      <c r="HK59" s="447"/>
      <c r="HL59" s="447"/>
      <c r="HM59" s="447"/>
      <c r="HN59" s="447"/>
      <c r="HO59" s="447"/>
      <c r="HP59" s="447"/>
      <c r="HQ59" s="447"/>
      <c r="HR59" s="447"/>
      <c r="HS59" s="447"/>
      <c r="HT59" s="447"/>
      <c r="HU59" s="447"/>
      <c r="HV59" s="447"/>
      <c r="HW59" s="447"/>
      <c r="HX59" s="447"/>
      <c r="HY59" s="447"/>
      <c r="HZ59" s="447"/>
      <c r="IA59" s="447"/>
      <c r="IB59" s="447"/>
      <c r="IC59" s="447"/>
      <c r="ID59" s="447"/>
      <c r="IE59" s="447"/>
      <c r="IF59" s="447"/>
      <c r="IG59" s="447"/>
      <c r="IH59" s="447"/>
      <c r="II59" s="447"/>
      <c r="IJ59" s="447"/>
      <c r="IK59" s="447"/>
      <c r="IL59" s="447"/>
      <c r="IM59" s="447"/>
      <c r="IN59" s="447"/>
      <c r="IO59" s="447"/>
      <c r="IP59" s="447"/>
      <c r="IQ59" s="447"/>
      <c r="IR59" s="447"/>
      <c r="IS59" s="447"/>
      <c r="IT59" s="447"/>
      <c r="IU59" s="447"/>
      <c r="IV59" s="447"/>
    </row>
    <row r="60" spans="1:256" s="448" customFormat="1" ht="21" customHeight="1" outlineLevel="2" x14ac:dyDescent="0.35">
      <c r="A60" s="460" t="str">
        <f ca="1">IF(ISERROR(VALUE(SUBSTITUTE(OFFSET(A60,-1,0,1,1),".",""))),"0.0.1",IF(ISERROR(FIND("`",SUBSTITUTE(OFFSET(A60,-1,0,1,1),".","`",2))),OFFSET(A60,-1,0,1,1)&amp;".1",LEFT(OFFSET(A60,-1,0,1,1),FIND("`",SUBSTITUTE(OFFSET(A60,-1,0,1,1),".","`",2)))&amp;IF(ISERROR(FIND("`",SUBSTITUTE(OFFSET(A60,-1,0,1,1),".","`",3))),VALUE(RIGHT(OFFSET(A60,-1,0,1,1),LEN(OFFSET(A60,-1,0,1,1))-FIND("`",SUBSTITUTE(OFFSET(A60,-1,0,1,1),".","`",2))))+1,VALUE(MID(OFFSET(A60,-1,0,1,1),FIND("`",SUBSTITUTE(OFFSET(A60,-1,0,1,1),".","`",2))+1,(FIND("`",SUBSTITUTE(OFFSET(A60,-1,0,1,1),".","`",3))-FIND("`",SUBSTITUTE(OFFSET(A60,-1,0,1,1),".","`",2))-1)))+1)))</f>
        <v>1.3.1</v>
      </c>
      <c r="B60" s="507" t="s">
        <v>198</v>
      </c>
      <c r="C60" s="435"/>
      <c r="D60" s="435"/>
      <c r="E60" s="436"/>
      <c r="F60" s="437">
        <f>IF(AND(ISBLANK(G60),ISBLANK(H60))=FALSE,NETWORKDAYS(G60,H60),"")</f>
        <v>5</v>
      </c>
      <c r="G60" s="508">
        <f>MIN(G61:G62)</f>
        <v>44585</v>
      </c>
      <c r="H60" s="508">
        <f>MAX(H61:H62)</f>
        <v>44589</v>
      </c>
      <c r="I60" s="435">
        <v>1</v>
      </c>
      <c r="J60" s="514">
        <f>NETWORKDAYS(G60,H60)</f>
        <v>5</v>
      </c>
      <c r="K60" s="515">
        <f>ROUNDDOWN(I60*F60,0)</f>
        <v>5</v>
      </c>
      <c r="L60" s="514">
        <f>F60-K60</f>
        <v>0</v>
      </c>
      <c r="M60" s="479">
        <f t="shared" si="31"/>
        <v>5</v>
      </c>
      <c r="N60" s="480">
        <f t="shared" si="32"/>
        <v>1</v>
      </c>
      <c r="O60" s="516" t="str">
        <f>IF(P60="Closed","NA",IF((NETWORKDAYS($H$4,$H60)/(NETWORKDAYS(G60,H60)))&gt;=100%,100%,IF((NETWORKDAYS($H$4,$H60)/(NETWORKDAYS(G60,H60)))&lt;=0%,0%,((NETWORKDAYS($H$4,$H60)/(NETWORKDAYS(G60,H60)))))))</f>
        <v>NA</v>
      </c>
      <c r="P60" s="404" t="str">
        <f>IF(I60&gt;=100%,"Closed",IF(I60=0%,"Not Started",IF(AND(I60&gt;0%,I60&lt;100%),"WIP","Error")))</f>
        <v>Closed</v>
      </c>
      <c r="Q60" s="405" t="str">
        <f>IF(I60&gt;=100%,"Complete",IF(AND(I60&lt;0%,R60&gt;0%),"Error",IF(AND(I60&lt;=0%,R60&lt;=0%),"Not Due",IF(I60&gt;=(R60*0.95),"On Schedule",IF(AND(I60&gt;=(R60*0.85),I60&lt;(R60*0.95)),"At Risk",IF(I60&lt;(R60*0.85),"Delayed"," "))))))</f>
        <v>Complete</v>
      </c>
      <c r="R60" s="442">
        <f>IF(O60="NA",100%,(100%-O60))</f>
        <v>1</v>
      </c>
      <c r="S60" s="443">
        <f>F60</f>
        <v>5</v>
      </c>
      <c r="T60" s="444">
        <f>R60</f>
        <v>1</v>
      </c>
      <c r="U60" s="338"/>
      <c r="V60" s="338"/>
      <c r="W60" s="445"/>
      <c r="X60" s="445"/>
      <c r="Y60" s="445"/>
      <c r="Z60" s="445"/>
      <c r="AA60" s="445"/>
      <c r="AB60" s="445"/>
      <c r="AC60" s="445"/>
      <c r="AD60" s="445"/>
      <c r="AE60" s="445"/>
      <c r="AF60" s="445"/>
      <c r="AG60" s="445"/>
      <c r="AH60" s="445"/>
      <c r="AI60" s="445"/>
      <c r="AJ60" s="445"/>
      <c r="AK60" s="445"/>
      <c r="AL60" s="445"/>
      <c r="AM60" s="445"/>
      <c r="AN60" s="445"/>
      <c r="AO60" s="445"/>
      <c r="AP60" s="445"/>
      <c r="AQ60" s="445"/>
      <c r="AR60" s="445"/>
      <c r="AS60" s="445"/>
      <c r="AT60" s="445"/>
      <c r="AU60" s="445"/>
      <c r="AV60" s="445"/>
      <c r="AW60" s="445"/>
      <c r="AX60" s="445"/>
      <c r="AY60" s="445"/>
      <c r="AZ60" s="445"/>
      <c r="BA60" s="445"/>
      <c r="BB60" s="445"/>
      <c r="BC60" s="445"/>
      <c r="BD60" s="445"/>
      <c r="BE60" s="445"/>
      <c r="BF60" s="445"/>
      <c r="BG60" s="445"/>
      <c r="BH60" s="445"/>
      <c r="BI60" s="445"/>
      <c r="BJ60" s="445"/>
      <c r="BK60" s="445"/>
      <c r="BL60" s="445"/>
      <c r="BM60" s="445"/>
      <c r="BN60" s="445"/>
      <c r="BO60" s="445"/>
      <c r="BP60" s="445"/>
      <c r="BQ60" s="445"/>
      <c r="BR60" s="445"/>
      <c r="BS60" s="445"/>
      <c r="BT60" s="445"/>
      <c r="BU60" s="445"/>
      <c r="BV60" s="445"/>
      <c r="BW60" s="445"/>
      <c r="BX60" s="445"/>
      <c r="BY60" s="445"/>
      <c r="BZ60" s="445"/>
      <c r="CA60" s="445"/>
      <c r="CB60" s="445"/>
      <c r="CC60" s="445"/>
      <c r="CD60" s="445"/>
      <c r="CE60" s="445"/>
      <c r="CF60" s="445"/>
      <c r="CG60" s="445"/>
      <c r="CH60" s="445"/>
      <c r="CI60" s="445"/>
      <c r="CJ60" s="445"/>
      <c r="CK60" s="445"/>
      <c r="CL60" s="445"/>
      <c r="CM60" s="445"/>
      <c r="CN60" s="445"/>
      <c r="CO60" s="445"/>
      <c r="CP60" s="445"/>
      <c r="CQ60" s="445"/>
      <c r="CR60" s="445"/>
      <c r="CS60" s="445"/>
      <c r="CT60" s="445"/>
      <c r="CU60" s="445"/>
      <c r="CV60" s="445"/>
      <c r="CW60" s="445"/>
      <c r="CX60" s="445"/>
      <c r="CY60" s="445"/>
      <c r="CZ60" s="445"/>
      <c r="DA60" s="445"/>
      <c r="DB60" s="445"/>
      <c r="DC60" s="445"/>
      <c r="DD60" s="445"/>
      <c r="DE60" s="445"/>
      <c r="DF60" s="445"/>
      <c r="DG60" s="445"/>
      <c r="DH60" s="445"/>
      <c r="DI60" s="446"/>
      <c r="DJ60" s="447"/>
      <c r="DK60" s="447"/>
      <c r="DL60" s="447"/>
      <c r="DM60" s="447"/>
      <c r="DN60" s="447"/>
      <c r="DO60" s="447"/>
      <c r="DP60" s="447"/>
      <c r="DQ60" s="447"/>
      <c r="DR60" s="447"/>
      <c r="DS60" s="447"/>
      <c r="DT60" s="447"/>
      <c r="DU60" s="447"/>
      <c r="DV60" s="447"/>
      <c r="DW60" s="447"/>
      <c r="DX60" s="447"/>
      <c r="DY60" s="447"/>
      <c r="DZ60" s="447"/>
      <c r="EA60" s="447"/>
      <c r="EB60" s="447"/>
      <c r="EC60" s="447"/>
      <c r="ED60" s="447"/>
      <c r="EE60" s="447"/>
      <c r="EF60" s="447"/>
      <c r="EG60" s="447"/>
      <c r="EH60" s="447"/>
      <c r="EI60" s="447"/>
      <c r="EJ60" s="447"/>
      <c r="EK60" s="447"/>
      <c r="EL60" s="447"/>
      <c r="EM60" s="447"/>
      <c r="EN60" s="447"/>
      <c r="EO60" s="447"/>
      <c r="EP60" s="447"/>
      <c r="EQ60" s="447"/>
      <c r="ER60" s="447"/>
      <c r="ES60" s="447"/>
      <c r="ET60" s="447"/>
      <c r="EU60" s="447"/>
      <c r="EV60" s="447"/>
      <c r="EW60" s="447"/>
      <c r="EX60" s="447"/>
      <c r="EY60" s="447"/>
      <c r="EZ60" s="447"/>
      <c r="FA60" s="447"/>
      <c r="FB60" s="447"/>
      <c r="FC60" s="447"/>
      <c r="FD60" s="447"/>
      <c r="FE60" s="447"/>
      <c r="FF60" s="447"/>
      <c r="FG60" s="447"/>
      <c r="FH60" s="447"/>
      <c r="FI60" s="447"/>
      <c r="FJ60" s="447"/>
      <c r="FK60" s="447"/>
      <c r="FL60" s="447"/>
      <c r="FM60" s="447"/>
      <c r="FN60" s="447"/>
      <c r="FO60" s="447"/>
      <c r="FP60" s="447"/>
      <c r="FQ60" s="447"/>
      <c r="FR60" s="447"/>
      <c r="FS60" s="447"/>
      <c r="FT60" s="447"/>
      <c r="FU60" s="447"/>
      <c r="FV60" s="447"/>
      <c r="FW60" s="447"/>
      <c r="FX60" s="447"/>
      <c r="FY60" s="447"/>
      <c r="FZ60" s="447"/>
      <c r="GA60" s="447"/>
      <c r="GB60" s="447"/>
      <c r="GC60" s="447"/>
      <c r="GD60" s="447"/>
      <c r="GE60" s="447"/>
      <c r="GF60" s="447"/>
      <c r="GG60" s="447"/>
      <c r="GH60" s="447"/>
      <c r="GI60" s="447"/>
      <c r="GJ60" s="447"/>
      <c r="GK60" s="447"/>
      <c r="GL60" s="447"/>
      <c r="GM60" s="447"/>
      <c r="GN60" s="447"/>
      <c r="GO60" s="447"/>
      <c r="GP60" s="447"/>
      <c r="GQ60" s="447"/>
      <c r="GR60" s="447"/>
      <c r="GS60" s="447"/>
      <c r="GT60" s="447"/>
      <c r="GU60" s="447"/>
      <c r="GV60" s="447"/>
      <c r="GW60" s="447"/>
      <c r="GX60" s="447"/>
      <c r="GY60" s="447"/>
      <c r="GZ60" s="447"/>
      <c r="HA60" s="447"/>
      <c r="HB60" s="447"/>
      <c r="HC60" s="447"/>
      <c r="HD60" s="447"/>
      <c r="HE60" s="447"/>
      <c r="HF60" s="447"/>
      <c r="HG60" s="447"/>
      <c r="HH60" s="447"/>
      <c r="HI60" s="447"/>
      <c r="HJ60" s="447"/>
      <c r="HK60" s="447"/>
      <c r="HL60" s="447"/>
      <c r="HM60" s="447"/>
      <c r="HN60" s="447"/>
      <c r="HO60" s="447"/>
      <c r="HP60" s="447"/>
      <c r="HQ60" s="447"/>
      <c r="HR60" s="447"/>
      <c r="HS60" s="447"/>
      <c r="HT60" s="447"/>
      <c r="HU60" s="447"/>
      <c r="HV60" s="447"/>
      <c r="HW60" s="447"/>
      <c r="HX60" s="447"/>
      <c r="HY60" s="447"/>
      <c r="HZ60" s="447"/>
      <c r="IA60" s="447"/>
      <c r="IB60" s="447"/>
      <c r="IC60" s="447"/>
      <c r="ID60" s="447"/>
      <c r="IE60" s="447"/>
      <c r="IF60" s="447"/>
      <c r="IG60" s="447"/>
      <c r="IH60" s="447"/>
      <c r="II60" s="447"/>
      <c r="IJ60" s="447"/>
      <c r="IK60" s="447"/>
      <c r="IL60" s="447"/>
      <c r="IM60" s="447"/>
      <c r="IN60" s="447"/>
      <c r="IO60" s="447"/>
      <c r="IP60" s="447"/>
      <c r="IQ60" s="447"/>
      <c r="IR60" s="447"/>
      <c r="IS60" s="447"/>
      <c r="IT60" s="447"/>
      <c r="IU60" s="447"/>
      <c r="IV60" s="447"/>
    </row>
    <row r="61" spans="1:256" s="448" customFormat="1" ht="21" customHeight="1" outlineLevel="2" x14ac:dyDescent="0.35">
      <c r="A61" s="449" t="str">
        <f ca="1">IF(ISERROR(VALUE(SUBSTITUTE(OFFSET(A61,-1,0,1,1),".",""))),"0.0.0.1",IF(ISERROR(FIND("`",SUBSTITUTE(OFFSET(A61,-1,0,1,1),".","`",3))),OFFSET(A61,-1,0,1,1)&amp;".1",LEFT(OFFSET(A61,-1,0,1,1),FIND("`",SUBSTITUTE(OFFSET(A61,-1,0,1,1),".","`",3)))&amp;IF(ISERROR(FIND("`",SUBSTITUTE(OFFSET(A61,-1,0,1,1),".","`",4))),VALUE(RIGHT(OFFSET(A61,-1,0,1,1),LEN(OFFSET(A61,-1,0,1,1))-FIND("`",SUBSTITUTE(OFFSET(A61,-1,0,1,1),".","`",3))))+1,VALUE(MID(OFFSET(A61,-1,0,1,1),FIND("`",SUBSTITUTE(OFFSET(A61,-1,0,1,1),".","`",3))+1,(FIND("`",SUBSTITUTE(OFFSET(A61,-1,0,1,1),".","`",4))-FIND("`",SUBSTITUTE(OFFSET(A61,-1,0,1,1),".","`",3))-1)))+1)))</f>
        <v>1.3.1.1</v>
      </c>
      <c r="B61" s="506" t="s">
        <v>199</v>
      </c>
      <c r="C61" s="469"/>
      <c r="D61" s="469"/>
      <c r="E61" s="470"/>
      <c r="F61" s="453">
        <f>IF(AND(ISBLANK(G61),ISBLANK(H61))=FALSE,NETWORKDAYS(G61,H61),"")</f>
        <v>5</v>
      </c>
      <c r="G61" s="454">
        <v>44585</v>
      </c>
      <c r="H61" s="454">
        <v>44589</v>
      </c>
      <c r="I61" s="451">
        <v>1</v>
      </c>
      <c r="J61" s="439">
        <f t="shared" si="22"/>
        <v>5</v>
      </c>
      <c r="K61" s="440">
        <f t="shared" si="23"/>
        <v>5</v>
      </c>
      <c r="L61" s="439">
        <f t="shared" si="24"/>
        <v>0</v>
      </c>
      <c r="M61" s="423">
        <f t="shared" si="31"/>
        <v>5</v>
      </c>
      <c r="N61" s="424">
        <f t="shared" si="32"/>
        <v>1</v>
      </c>
      <c r="O61" s="441" t="str">
        <f t="shared" si="25"/>
        <v>NA</v>
      </c>
      <c r="P61" s="404" t="str">
        <f t="shared" si="26"/>
        <v>Closed</v>
      </c>
      <c r="Q61" s="405" t="str">
        <f t="shared" si="27"/>
        <v>Complete</v>
      </c>
      <c r="R61" s="455">
        <f>IF(O61="NA",100%,(100%-O61))</f>
        <v>1</v>
      </c>
      <c r="S61" s="443">
        <f>F61</f>
        <v>5</v>
      </c>
      <c r="T61" s="444">
        <f>R61</f>
        <v>1</v>
      </c>
      <c r="U61" s="338"/>
      <c r="V61" s="338"/>
      <c r="W61" s="445"/>
      <c r="X61" s="445"/>
      <c r="Y61" s="445"/>
      <c r="Z61" s="445"/>
      <c r="AA61" s="445"/>
      <c r="AB61" s="445"/>
      <c r="AC61" s="445"/>
      <c r="AD61" s="445"/>
      <c r="AE61" s="445"/>
      <c r="AF61" s="445"/>
      <c r="AG61" s="445"/>
      <c r="AH61" s="445"/>
      <c r="AI61" s="445"/>
      <c r="AJ61" s="445"/>
      <c r="AK61" s="445"/>
      <c r="AL61" s="445"/>
      <c r="AM61" s="445"/>
      <c r="AN61" s="445"/>
      <c r="AO61" s="445"/>
      <c r="AP61" s="445"/>
      <c r="AQ61" s="445"/>
      <c r="AR61" s="445"/>
      <c r="AS61" s="445"/>
      <c r="AT61" s="445"/>
      <c r="AU61" s="445"/>
      <c r="AV61" s="445"/>
      <c r="AW61" s="445"/>
      <c r="AX61" s="445"/>
      <c r="AY61" s="445"/>
      <c r="AZ61" s="445"/>
      <c r="BA61" s="445"/>
      <c r="BB61" s="445"/>
      <c r="BC61" s="445"/>
      <c r="BD61" s="445"/>
      <c r="BE61" s="445"/>
      <c r="BF61" s="445"/>
      <c r="BG61" s="445"/>
      <c r="BH61" s="445"/>
      <c r="BI61" s="445"/>
      <c r="BJ61" s="445"/>
      <c r="BK61" s="445"/>
      <c r="BL61" s="445"/>
      <c r="BM61" s="445"/>
      <c r="BN61" s="445"/>
      <c r="BO61" s="445"/>
      <c r="BP61" s="445"/>
      <c r="BQ61" s="445"/>
      <c r="BR61" s="445"/>
      <c r="BS61" s="445"/>
      <c r="BT61" s="445"/>
      <c r="BU61" s="445"/>
      <c r="BV61" s="445"/>
      <c r="BW61" s="445"/>
      <c r="BX61" s="445"/>
      <c r="BY61" s="445"/>
      <c r="BZ61" s="445"/>
      <c r="CA61" s="445"/>
      <c r="CB61" s="445"/>
      <c r="CC61" s="445"/>
      <c r="CD61" s="445"/>
      <c r="CE61" s="445"/>
      <c r="CF61" s="445"/>
      <c r="CG61" s="445"/>
      <c r="CH61" s="445"/>
      <c r="CI61" s="445"/>
      <c r="CJ61" s="445"/>
      <c r="CK61" s="445"/>
      <c r="CL61" s="445"/>
      <c r="CM61" s="445"/>
      <c r="CN61" s="445"/>
      <c r="CO61" s="445"/>
      <c r="CP61" s="445"/>
      <c r="CQ61" s="445"/>
      <c r="CR61" s="445"/>
      <c r="CS61" s="445"/>
      <c r="CT61" s="445"/>
      <c r="CU61" s="445"/>
      <c r="CV61" s="445"/>
      <c r="CW61" s="445"/>
      <c r="CX61" s="445"/>
      <c r="CY61" s="445"/>
      <c r="CZ61" s="445"/>
      <c r="DA61" s="445"/>
      <c r="DB61" s="445"/>
      <c r="DC61" s="445"/>
      <c r="DD61" s="445"/>
      <c r="DE61" s="445"/>
      <c r="DF61" s="445"/>
      <c r="DG61" s="445"/>
      <c r="DH61" s="445"/>
      <c r="DI61" s="446"/>
      <c r="DJ61" s="447"/>
      <c r="DK61" s="447"/>
      <c r="DL61" s="447"/>
      <c r="DM61" s="447"/>
      <c r="DN61" s="447"/>
      <c r="DO61" s="447"/>
      <c r="DP61" s="447"/>
      <c r="DQ61" s="447"/>
      <c r="DR61" s="447"/>
      <c r="DS61" s="447"/>
      <c r="DT61" s="447"/>
      <c r="DU61" s="447"/>
      <c r="DV61" s="447"/>
      <c r="DW61" s="447"/>
      <c r="DX61" s="447"/>
      <c r="DY61" s="447"/>
      <c r="DZ61" s="447"/>
      <c r="EA61" s="447"/>
      <c r="EB61" s="447"/>
      <c r="EC61" s="447"/>
      <c r="ED61" s="447"/>
      <c r="EE61" s="447"/>
      <c r="EF61" s="447"/>
      <c r="EG61" s="447"/>
      <c r="EH61" s="447"/>
      <c r="EI61" s="447"/>
      <c r="EJ61" s="447"/>
      <c r="EK61" s="447"/>
      <c r="EL61" s="447"/>
      <c r="EM61" s="447"/>
      <c r="EN61" s="447"/>
      <c r="EO61" s="447"/>
      <c r="EP61" s="447"/>
      <c r="EQ61" s="447"/>
      <c r="ER61" s="447"/>
      <c r="ES61" s="447"/>
      <c r="ET61" s="447"/>
      <c r="EU61" s="447"/>
      <c r="EV61" s="447"/>
      <c r="EW61" s="447"/>
      <c r="EX61" s="447"/>
      <c r="EY61" s="447"/>
      <c r="EZ61" s="447"/>
      <c r="FA61" s="447"/>
      <c r="FB61" s="447"/>
      <c r="FC61" s="447"/>
      <c r="FD61" s="447"/>
      <c r="FE61" s="447"/>
      <c r="FF61" s="447"/>
      <c r="FG61" s="447"/>
      <c r="FH61" s="447"/>
      <c r="FI61" s="447"/>
      <c r="FJ61" s="447"/>
      <c r="FK61" s="447"/>
      <c r="FL61" s="447"/>
      <c r="FM61" s="447"/>
      <c r="FN61" s="447"/>
      <c r="FO61" s="447"/>
      <c r="FP61" s="447"/>
      <c r="FQ61" s="447"/>
      <c r="FR61" s="447"/>
      <c r="FS61" s="447"/>
      <c r="FT61" s="447"/>
      <c r="FU61" s="447"/>
      <c r="FV61" s="447"/>
      <c r="FW61" s="447"/>
      <c r="FX61" s="447"/>
      <c r="FY61" s="447"/>
      <c r="FZ61" s="447"/>
      <c r="GA61" s="447"/>
      <c r="GB61" s="447"/>
      <c r="GC61" s="447"/>
      <c r="GD61" s="447"/>
      <c r="GE61" s="447"/>
      <c r="GF61" s="447"/>
      <c r="GG61" s="447"/>
      <c r="GH61" s="447"/>
      <c r="GI61" s="447"/>
      <c r="GJ61" s="447"/>
      <c r="GK61" s="447"/>
      <c r="GL61" s="447"/>
      <c r="GM61" s="447"/>
      <c r="GN61" s="447"/>
      <c r="GO61" s="447"/>
      <c r="GP61" s="447"/>
      <c r="GQ61" s="447"/>
      <c r="GR61" s="447"/>
      <c r="GS61" s="447"/>
      <c r="GT61" s="447"/>
      <c r="GU61" s="447"/>
      <c r="GV61" s="447"/>
      <c r="GW61" s="447"/>
      <c r="GX61" s="447"/>
      <c r="GY61" s="447"/>
      <c r="GZ61" s="447"/>
      <c r="HA61" s="447"/>
      <c r="HB61" s="447"/>
      <c r="HC61" s="447"/>
      <c r="HD61" s="447"/>
      <c r="HE61" s="447"/>
      <c r="HF61" s="447"/>
      <c r="HG61" s="447"/>
      <c r="HH61" s="447"/>
      <c r="HI61" s="447"/>
      <c r="HJ61" s="447"/>
      <c r="HK61" s="447"/>
      <c r="HL61" s="447"/>
      <c r="HM61" s="447"/>
      <c r="HN61" s="447"/>
      <c r="HO61" s="447"/>
      <c r="HP61" s="447"/>
      <c r="HQ61" s="447"/>
      <c r="HR61" s="447"/>
      <c r="HS61" s="447"/>
      <c r="HT61" s="447"/>
      <c r="HU61" s="447"/>
      <c r="HV61" s="447"/>
      <c r="HW61" s="447"/>
      <c r="HX61" s="447"/>
      <c r="HY61" s="447"/>
      <c r="HZ61" s="447"/>
      <c r="IA61" s="447"/>
      <c r="IB61" s="447"/>
      <c r="IC61" s="447"/>
      <c r="ID61" s="447"/>
      <c r="IE61" s="447"/>
      <c r="IF61" s="447"/>
      <c r="IG61" s="447"/>
      <c r="IH61" s="447"/>
      <c r="II61" s="447"/>
      <c r="IJ61" s="447"/>
      <c r="IK61" s="447"/>
      <c r="IL61" s="447"/>
      <c r="IM61" s="447"/>
      <c r="IN61" s="447"/>
      <c r="IO61" s="447"/>
      <c r="IP61" s="447"/>
      <c r="IQ61" s="447"/>
      <c r="IR61" s="447"/>
      <c r="IS61" s="447"/>
      <c r="IT61" s="447"/>
      <c r="IU61" s="447"/>
      <c r="IV61" s="447"/>
    </row>
    <row r="62" spans="1:256" s="448" customFormat="1" ht="21" customHeight="1" outlineLevel="2" x14ac:dyDescent="0.35">
      <c r="A62" s="449" t="str">
        <f ca="1">IF(ISERROR(VALUE(SUBSTITUTE(OFFSET(A62,-1,0,1,1),".",""))),"0.0.0.1",IF(ISERROR(FIND("`",SUBSTITUTE(OFFSET(A62,-1,0,1,1),".","`",3))),OFFSET(A62,-1,0,1,1)&amp;".1",LEFT(OFFSET(A62,-1,0,1,1),FIND("`",SUBSTITUTE(OFFSET(A62,-1,0,1,1),".","`",3)))&amp;IF(ISERROR(FIND("`",SUBSTITUTE(OFFSET(A62,-1,0,1,1),".","`",4))),VALUE(RIGHT(OFFSET(A62,-1,0,1,1),LEN(OFFSET(A62,-1,0,1,1))-FIND("`",SUBSTITUTE(OFFSET(A62,-1,0,1,1),".","`",3))))+1,VALUE(MID(OFFSET(A62,-1,0,1,1),FIND("`",SUBSTITUTE(OFFSET(A62,-1,0,1,1),".","`",3))+1,(FIND("`",SUBSTITUTE(OFFSET(A62,-1,0,1,1),".","`",4))-FIND("`",SUBSTITUTE(OFFSET(A62,-1,0,1,1),".","`",3))-1)))+1)))</f>
        <v>1.3.1.2</v>
      </c>
      <c r="B62" s="473" t="s">
        <v>200</v>
      </c>
      <c r="C62" s="469"/>
      <c r="D62" s="469"/>
      <c r="E62" s="470"/>
      <c r="F62" s="453">
        <f>IF(AND(ISBLANK(G62),ISBLANK(H62))=FALSE,NETWORKDAYS(G62,H62),"")</f>
        <v>5</v>
      </c>
      <c r="G62" s="454">
        <v>44585</v>
      </c>
      <c r="H62" s="454">
        <v>44589</v>
      </c>
      <c r="I62" s="451">
        <v>1</v>
      </c>
      <c r="J62" s="439">
        <f t="shared" si="22"/>
        <v>5</v>
      </c>
      <c r="K62" s="440">
        <f t="shared" si="23"/>
        <v>5</v>
      </c>
      <c r="L62" s="439">
        <f t="shared" si="24"/>
        <v>0</v>
      </c>
      <c r="M62" s="423">
        <f t="shared" si="31"/>
        <v>5</v>
      </c>
      <c r="N62" s="424">
        <f t="shared" si="32"/>
        <v>1</v>
      </c>
      <c r="O62" s="441" t="str">
        <f t="shared" si="25"/>
        <v>NA</v>
      </c>
      <c r="P62" s="404" t="str">
        <f t="shared" si="26"/>
        <v>Closed</v>
      </c>
      <c r="Q62" s="405" t="str">
        <f t="shared" si="27"/>
        <v>Complete</v>
      </c>
      <c r="R62" s="455">
        <f>IF(O62="NA",100%,(100%-O62))</f>
        <v>1</v>
      </c>
      <c r="S62" s="443">
        <f>F62</f>
        <v>5</v>
      </c>
      <c r="T62" s="444">
        <f>R62</f>
        <v>1</v>
      </c>
      <c r="U62" s="338"/>
      <c r="V62" s="338"/>
      <c r="W62" s="445"/>
      <c r="X62" s="445"/>
      <c r="Y62" s="445"/>
      <c r="Z62" s="445"/>
      <c r="AA62" s="445"/>
      <c r="AB62" s="445"/>
      <c r="AC62" s="445"/>
      <c r="AD62" s="445"/>
      <c r="AE62" s="445"/>
      <c r="AF62" s="445"/>
      <c r="AG62" s="445"/>
      <c r="AH62" s="445"/>
      <c r="AI62" s="445"/>
      <c r="AJ62" s="445"/>
      <c r="AK62" s="445"/>
      <c r="AL62" s="445"/>
      <c r="AM62" s="445"/>
      <c r="AN62" s="445"/>
      <c r="AO62" s="445"/>
      <c r="AP62" s="445"/>
      <c r="AQ62" s="445"/>
      <c r="AR62" s="445"/>
      <c r="AS62" s="445"/>
      <c r="AT62" s="445"/>
      <c r="AU62" s="445"/>
      <c r="AV62" s="445"/>
      <c r="AW62" s="445"/>
      <c r="AX62" s="445"/>
      <c r="AY62" s="445"/>
      <c r="AZ62" s="445"/>
      <c r="BA62" s="445"/>
      <c r="BB62" s="445"/>
      <c r="BC62" s="445"/>
      <c r="BD62" s="445"/>
      <c r="BE62" s="445"/>
      <c r="BF62" s="445"/>
      <c r="BG62" s="445"/>
      <c r="BH62" s="445"/>
      <c r="BI62" s="445"/>
      <c r="BJ62" s="445"/>
      <c r="BK62" s="445"/>
      <c r="BL62" s="445"/>
      <c r="BM62" s="445"/>
      <c r="BN62" s="445"/>
      <c r="BO62" s="445"/>
      <c r="BP62" s="445"/>
      <c r="BQ62" s="445"/>
      <c r="BR62" s="445"/>
      <c r="BS62" s="445"/>
      <c r="BT62" s="445"/>
      <c r="BU62" s="445"/>
      <c r="BV62" s="445"/>
      <c r="BW62" s="445"/>
      <c r="BX62" s="445"/>
      <c r="BY62" s="445"/>
      <c r="BZ62" s="445"/>
      <c r="CA62" s="445"/>
      <c r="CB62" s="445"/>
      <c r="CC62" s="445"/>
      <c r="CD62" s="445"/>
      <c r="CE62" s="445"/>
      <c r="CF62" s="445"/>
      <c r="CG62" s="445"/>
      <c r="CH62" s="445"/>
      <c r="CI62" s="445"/>
      <c r="CJ62" s="445"/>
      <c r="CK62" s="445"/>
      <c r="CL62" s="445"/>
      <c r="CM62" s="445"/>
      <c r="CN62" s="445"/>
      <c r="CO62" s="445"/>
      <c r="CP62" s="445"/>
      <c r="CQ62" s="445"/>
      <c r="CR62" s="445"/>
      <c r="CS62" s="445"/>
      <c r="CT62" s="445"/>
      <c r="CU62" s="445"/>
      <c r="CV62" s="445"/>
      <c r="CW62" s="445"/>
      <c r="CX62" s="445"/>
      <c r="CY62" s="445"/>
      <c r="CZ62" s="445"/>
      <c r="DA62" s="445"/>
      <c r="DB62" s="445"/>
      <c r="DC62" s="445"/>
      <c r="DD62" s="445"/>
      <c r="DE62" s="445"/>
      <c r="DF62" s="445"/>
      <c r="DG62" s="445"/>
      <c r="DH62" s="445"/>
      <c r="DI62" s="446"/>
      <c r="DJ62" s="447"/>
      <c r="DK62" s="447"/>
      <c r="DL62" s="447"/>
      <c r="DM62" s="447"/>
      <c r="DN62" s="447"/>
      <c r="DO62" s="447"/>
      <c r="DP62" s="447"/>
      <c r="DQ62" s="447"/>
      <c r="DR62" s="447"/>
      <c r="DS62" s="447"/>
      <c r="DT62" s="447"/>
      <c r="DU62" s="447"/>
      <c r="DV62" s="447"/>
      <c r="DW62" s="447"/>
      <c r="DX62" s="447"/>
      <c r="DY62" s="447"/>
      <c r="DZ62" s="447"/>
      <c r="EA62" s="447"/>
      <c r="EB62" s="447"/>
      <c r="EC62" s="447"/>
      <c r="ED62" s="447"/>
      <c r="EE62" s="447"/>
      <c r="EF62" s="447"/>
      <c r="EG62" s="447"/>
      <c r="EH62" s="447"/>
      <c r="EI62" s="447"/>
      <c r="EJ62" s="447"/>
      <c r="EK62" s="447"/>
      <c r="EL62" s="447"/>
      <c r="EM62" s="447"/>
      <c r="EN62" s="447"/>
      <c r="EO62" s="447"/>
      <c r="EP62" s="447"/>
      <c r="EQ62" s="447"/>
      <c r="ER62" s="447"/>
      <c r="ES62" s="447"/>
      <c r="ET62" s="447"/>
      <c r="EU62" s="447"/>
      <c r="EV62" s="447"/>
      <c r="EW62" s="447"/>
      <c r="EX62" s="447"/>
      <c r="EY62" s="447"/>
      <c r="EZ62" s="447"/>
      <c r="FA62" s="447"/>
      <c r="FB62" s="447"/>
      <c r="FC62" s="447"/>
      <c r="FD62" s="447"/>
      <c r="FE62" s="447"/>
      <c r="FF62" s="447"/>
      <c r="FG62" s="447"/>
      <c r="FH62" s="447"/>
      <c r="FI62" s="447"/>
      <c r="FJ62" s="447"/>
      <c r="FK62" s="447"/>
      <c r="FL62" s="447"/>
      <c r="FM62" s="447"/>
      <c r="FN62" s="447"/>
      <c r="FO62" s="447"/>
      <c r="FP62" s="447"/>
      <c r="FQ62" s="447"/>
      <c r="FR62" s="447"/>
      <c r="FS62" s="447"/>
      <c r="FT62" s="447"/>
      <c r="FU62" s="447"/>
      <c r="FV62" s="447"/>
      <c r="FW62" s="447"/>
      <c r="FX62" s="447"/>
      <c r="FY62" s="447"/>
      <c r="FZ62" s="447"/>
      <c r="GA62" s="447"/>
      <c r="GB62" s="447"/>
      <c r="GC62" s="447"/>
      <c r="GD62" s="447"/>
      <c r="GE62" s="447"/>
      <c r="GF62" s="447"/>
      <c r="GG62" s="447"/>
      <c r="GH62" s="447"/>
      <c r="GI62" s="447"/>
      <c r="GJ62" s="447"/>
      <c r="GK62" s="447"/>
      <c r="GL62" s="447"/>
      <c r="GM62" s="447"/>
      <c r="GN62" s="447"/>
      <c r="GO62" s="447"/>
      <c r="GP62" s="447"/>
      <c r="GQ62" s="447"/>
      <c r="GR62" s="447"/>
      <c r="GS62" s="447"/>
      <c r="GT62" s="447"/>
      <c r="GU62" s="447"/>
      <c r="GV62" s="447"/>
      <c r="GW62" s="447"/>
      <c r="GX62" s="447"/>
      <c r="GY62" s="447"/>
      <c r="GZ62" s="447"/>
      <c r="HA62" s="447"/>
      <c r="HB62" s="447"/>
      <c r="HC62" s="447"/>
      <c r="HD62" s="447"/>
      <c r="HE62" s="447"/>
      <c r="HF62" s="447"/>
      <c r="HG62" s="447"/>
      <c r="HH62" s="447"/>
      <c r="HI62" s="447"/>
      <c r="HJ62" s="447"/>
      <c r="HK62" s="447"/>
      <c r="HL62" s="447"/>
      <c r="HM62" s="447"/>
      <c r="HN62" s="447"/>
      <c r="HO62" s="447"/>
      <c r="HP62" s="447"/>
      <c r="HQ62" s="447"/>
      <c r="HR62" s="447"/>
      <c r="HS62" s="447"/>
      <c r="HT62" s="447"/>
      <c r="HU62" s="447"/>
      <c r="HV62" s="447"/>
      <c r="HW62" s="447"/>
      <c r="HX62" s="447"/>
      <c r="HY62" s="447"/>
      <c r="HZ62" s="447"/>
      <c r="IA62" s="447"/>
      <c r="IB62" s="447"/>
      <c r="IC62" s="447"/>
      <c r="ID62" s="447"/>
      <c r="IE62" s="447"/>
      <c r="IF62" s="447"/>
      <c r="IG62" s="447"/>
      <c r="IH62" s="447"/>
      <c r="II62" s="447"/>
      <c r="IJ62" s="447"/>
      <c r="IK62" s="447"/>
      <c r="IL62" s="447"/>
      <c r="IM62" s="447"/>
      <c r="IN62" s="447"/>
      <c r="IO62" s="447"/>
      <c r="IP62" s="447"/>
      <c r="IQ62" s="447"/>
      <c r="IR62" s="447"/>
      <c r="IS62" s="447"/>
      <c r="IT62" s="447"/>
      <c r="IU62" s="447"/>
      <c r="IV62" s="447"/>
    </row>
    <row r="63" spans="1:256" s="448" customFormat="1" ht="21" customHeight="1" outlineLevel="2" x14ac:dyDescent="0.35">
      <c r="A63" s="460" t="str">
        <f ca="1">IF(ISERROR(VALUE(SUBSTITUTE(OFFSET(A63,-1,0,1,1),".",""))),"0.0.1",IF(ISERROR(FIND("`",SUBSTITUTE(OFFSET(A63,-1,0,1,1),".","`",2))),OFFSET(A63,-1,0,1,1)&amp;".1",LEFT(OFFSET(A63,-1,0,1,1),FIND("`",SUBSTITUTE(OFFSET(A63,-1,0,1,1),".","`",2)))&amp;IF(ISERROR(FIND("`",SUBSTITUTE(OFFSET(A63,-1,0,1,1),".","`",3))),VALUE(RIGHT(OFFSET(A63,-1,0,1,1),LEN(OFFSET(A63,-1,0,1,1))-FIND("`",SUBSTITUTE(OFFSET(A63,-1,0,1,1),".","`",2))))+1,VALUE(MID(OFFSET(A63,-1,0,1,1),FIND("`",SUBSTITUTE(OFFSET(A63,-1,0,1,1),".","`",2))+1,(FIND("`",SUBSTITUTE(OFFSET(A63,-1,0,1,1),".","`",3))-FIND("`",SUBSTITUTE(OFFSET(A63,-1,0,1,1),".","`",2))-1)))+1)))</f>
        <v>1.3.2</v>
      </c>
      <c r="B63" s="507" t="s">
        <v>80</v>
      </c>
      <c r="C63" s="435"/>
      <c r="D63" s="435"/>
      <c r="E63" s="436"/>
      <c r="F63" s="437">
        <f>IF(AND(ISBLANK(G63),ISBLANK(H63))=FALSE,NETWORKDAYS(G63,H63),"")</f>
        <v>5</v>
      </c>
      <c r="G63" s="508">
        <f>MIN(G64:G67)</f>
        <v>44585</v>
      </c>
      <c r="H63" s="508">
        <f>MAX(H64:H67)</f>
        <v>44589</v>
      </c>
      <c r="I63" s="435">
        <f>SUMPRODUCT(M64:M67,N64:N67)/SUM(M64:M67)</f>
        <v>1</v>
      </c>
      <c r="J63" s="439">
        <f t="shared" si="22"/>
        <v>5</v>
      </c>
      <c r="K63" s="440">
        <f t="shared" si="23"/>
        <v>5</v>
      </c>
      <c r="L63" s="439">
        <f t="shared" si="24"/>
        <v>0</v>
      </c>
      <c r="M63" s="423">
        <f t="shared" si="31"/>
        <v>5</v>
      </c>
      <c r="N63" s="424">
        <f t="shared" si="32"/>
        <v>1</v>
      </c>
      <c r="O63" s="441" t="str">
        <f t="shared" si="25"/>
        <v>NA</v>
      </c>
      <c r="P63" s="404" t="str">
        <f t="shared" si="26"/>
        <v>Closed</v>
      </c>
      <c r="Q63" s="405" t="str">
        <f t="shared" si="27"/>
        <v>Complete</v>
      </c>
      <c r="R63" s="442">
        <f>SUMPRODUCT(S64:S67,T64:T67)/SUM(S64:S67)</f>
        <v>1</v>
      </c>
      <c r="S63" s="443">
        <f>F63</f>
        <v>5</v>
      </c>
      <c r="T63" s="444">
        <f>R63</f>
        <v>1</v>
      </c>
      <c r="U63" s="338"/>
      <c r="V63" s="338"/>
      <c r="W63" s="445"/>
      <c r="X63" s="445"/>
      <c r="Y63" s="445"/>
      <c r="Z63" s="445"/>
      <c r="AA63" s="445"/>
      <c r="AB63" s="445"/>
      <c r="AC63" s="445"/>
      <c r="AD63" s="445"/>
      <c r="AE63" s="445"/>
      <c r="AF63" s="445"/>
      <c r="AG63" s="445"/>
      <c r="AH63" s="445"/>
      <c r="AI63" s="445"/>
      <c r="AJ63" s="445"/>
      <c r="AK63" s="445"/>
      <c r="AL63" s="445"/>
      <c r="AM63" s="445"/>
      <c r="AN63" s="445"/>
      <c r="AO63" s="445"/>
      <c r="AP63" s="445"/>
      <c r="AQ63" s="445"/>
      <c r="AR63" s="445"/>
      <c r="AS63" s="445"/>
      <c r="AT63" s="445"/>
      <c r="AU63" s="445"/>
      <c r="AV63" s="445"/>
      <c r="AW63" s="445"/>
      <c r="AX63" s="445"/>
      <c r="AY63" s="445"/>
      <c r="AZ63" s="445"/>
      <c r="BA63" s="445"/>
      <c r="BB63" s="445"/>
      <c r="BC63" s="445"/>
      <c r="BD63" s="445"/>
      <c r="BE63" s="445"/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445"/>
      <c r="CB63" s="445"/>
      <c r="CC63" s="445"/>
      <c r="CD63" s="445"/>
      <c r="CE63" s="445"/>
      <c r="CF63" s="445"/>
      <c r="CG63" s="445"/>
      <c r="CH63" s="445"/>
      <c r="CI63" s="445"/>
      <c r="CJ63" s="445"/>
      <c r="CK63" s="445"/>
      <c r="CL63" s="445"/>
      <c r="CM63" s="445"/>
      <c r="CN63" s="445"/>
      <c r="CO63" s="445"/>
      <c r="CP63" s="445"/>
      <c r="CQ63" s="445"/>
      <c r="CR63" s="445"/>
      <c r="CS63" s="445"/>
      <c r="CT63" s="445"/>
      <c r="CU63" s="445"/>
      <c r="CV63" s="445"/>
      <c r="CW63" s="445"/>
      <c r="CX63" s="445"/>
      <c r="CY63" s="445"/>
      <c r="CZ63" s="445"/>
      <c r="DA63" s="445"/>
      <c r="DB63" s="445"/>
      <c r="DC63" s="445"/>
      <c r="DD63" s="445"/>
      <c r="DE63" s="445"/>
      <c r="DF63" s="445"/>
      <c r="DG63" s="445"/>
      <c r="DH63" s="445"/>
      <c r="DI63" s="446"/>
      <c r="DJ63" s="447"/>
      <c r="DK63" s="447"/>
      <c r="DL63" s="447"/>
      <c r="DM63" s="447"/>
      <c r="DN63" s="447"/>
      <c r="DO63" s="447"/>
      <c r="DP63" s="447"/>
      <c r="DQ63" s="447"/>
      <c r="DR63" s="447"/>
      <c r="DS63" s="447"/>
      <c r="DT63" s="447"/>
      <c r="DU63" s="447"/>
      <c r="DV63" s="447"/>
      <c r="DW63" s="447"/>
      <c r="DX63" s="447"/>
      <c r="DY63" s="447"/>
      <c r="DZ63" s="447"/>
      <c r="EA63" s="447"/>
      <c r="EB63" s="447"/>
      <c r="EC63" s="447"/>
      <c r="ED63" s="447"/>
      <c r="EE63" s="447"/>
      <c r="EF63" s="447"/>
      <c r="EG63" s="447"/>
      <c r="EH63" s="447"/>
      <c r="EI63" s="447"/>
      <c r="EJ63" s="447"/>
      <c r="EK63" s="447"/>
      <c r="EL63" s="447"/>
      <c r="EM63" s="447"/>
      <c r="EN63" s="447"/>
      <c r="EO63" s="447"/>
      <c r="EP63" s="447"/>
      <c r="EQ63" s="447"/>
      <c r="ER63" s="447"/>
      <c r="ES63" s="447"/>
      <c r="ET63" s="447"/>
      <c r="EU63" s="447"/>
      <c r="EV63" s="447"/>
      <c r="EW63" s="447"/>
      <c r="EX63" s="447"/>
      <c r="EY63" s="447"/>
      <c r="EZ63" s="447"/>
      <c r="FA63" s="447"/>
      <c r="FB63" s="447"/>
      <c r="FC63" s="447"/>
      <c r="FD63" s="447"/>
      <c r="FE63" s="447"/>
      <c r="FF63" s="447"/>
      <c r="FG63" s="447"/>
      <c r="FH63" s="447"/>
      <c r="FI63" s="447"/>
      <c r="FJ63" s="447"/>
      <c r="FK63" s="447"/>
      <c r="FL63" s="447"/>
      <c r="FM63" s="447"/>
      <c r="FN63" s="447"/>
      <c r="FO63" s="447"/>
      <c r="FP63" s="447"/>
      <c r="FQ63" s="447"/>
      <c r="FR63" s="447"/>
      <c r="FS63" s="447"/>
      <c r="FT63" s="447"/>
      <c r="FU63" s="447"/>
      <c r="FV63" s="447"/>
      <c r="FW63" s="447"/>
      <c r="FX63" s="447"/>
      <c r="FY63" s="447"/>
      <c r="FZ63" s="447"/>
      <c r="GA63" s="447"/>
      <c r="GB63" s="447"/>
      <c r="GC63" s="447"/>
      <c r="GD63" s="447"/>
      <c r="GE63" s="447"/>
      <c r="GF63" s="447"/>
      <c r="GG63" s="447"/>
      <c r="GH63" s="447"/>
      <c r="GI63" s="447"/>
      <c r="GJ63" s="447"/>
      <c r="GK63" s="447"/>
      <c r="GL63" s="447"/>
      <c r="GM63" s="447"/>
      <c r="GN63" s="447"/>
      <c r="GO63" s="447"/>
      <c r="GP63" s="447"/>
      <c r="GQ63" s="447"/>
      <c r="GR63" s="447"/>
      <c r="GS63" s="447"/>
      <c r="GT63" s="447"/>
      <c r="GU63" s="447"/>
      <c r="GV63" s="447"/>
      <c r="GW63" s="447"/>
      <c r="GX63" s="447"/>
      <c r="GY63" s="447"/>
      <c r="GZ63" s="447"/>
      <c r="HA63" s="447"/>
      <c r="HB63" s="447"/>
      <c r="HC63" s="447"/>
      <c r="HD63" s="447"/>
      <c r="HE63" s="447"/>
      <c r="HF63" s="447"/>
      <c r="HG63" s="447"/>
      <c r="HH63" s="447"/>
      <c r="HI63" s="447"/>
      <c r="HJ63" s="447"/>
      <c r="HK63" s="447"/>
      <c r="HL63" s="447"/>
      <c r="HM63" s="447"/>
      <c r="HN63" s="447"/>
      <c r="HO63" s="447"/>
      <c r="HP63" s="447"/>
      <c r="HQ63" s="447"/>
      <c r="HR63" s="447"/>
      <c r="HS63" s="447"/>
      <c r="HT63" s="447"/>
      <c r="HU63" s="447"/>
      <c r="HV63" s="447"/>
      <c r="HW63" s="447"/>
      <c r="HX63" s="447"/>
      <c r="HY63" s="447"/>
      <c r="HZ63" s="447"/>
      <c r="IA63" s="447"/>
      <c r="IB63" s="447"/>
      <c r="IC63" s="447"/>
      <c r="ID63" s="447"/>
      <c r="IE63" s="447"/>
      <c r="IF63" s="447"/>
      <c r="IG63" s="447"/>
      <c r="IH63" s="447"/>
      <c r="II63" s="447"/>
      <c r="IJ63" s="447"/>
      <c r="IK63" s="447"/>
      <c r="IL63" s="447"/>
      <c r="IM63" s="447"/>
      <c r="IN63" s="447"/>
      <c r="IO63" s="447"/>
      <c r="IP63" s="447"/>
      <c r="IQ63" s="447"/>
      <c r="IR63" s="447"/>
      <c r="IS63" s="447"/>
      <c r="IT63" s="447"/>
      <c r="IU63" s="447"/>
      <c r="IV63" s="447"/>
    </row>
    <row r="64" spans="1:256" s="448" customFormat="1" ht="21" customHeight="1" outlineLevel="2" x14ac:dyDescent="0.35">
      <c r="A64" s="449" t="str">
        <f t="shared" ref="A64:A75" ca="1" si="33">IF(ISERROR(VALUE(SUBSTITUTE(OFFSET(A64,-1,0,1,1),".",""))),"0.0.0.1",IF(ISERROR(FIND("`",SUBSTITUTE(OFFSET(A64,-1,0,1,1),".","`",3))),OFFSET(A64,-1,0,1,1)&amp;".1",LEFT(OFFSET(A64,-1,0,1,1),FIND("`",SUBSTITUTE(OFFSET(A64,-1,0,1,1),".","`",3)))&amp;IF(ISERROR(FIND("`",SUBSTITUTE(OFFSET(A64,-1,0,1,1),".","`",4))),VALUE(RIGHT(OFFSET(A64,-1,0,1,1),LEN(OFFSET(A64,-1,0,1,1))-FIND("`",SUBSTITUTE(OFFSET(A64,-1,0,1,1),".","`",3))))+1,VALUE(MID(OFFSET(A64,-1,0,1,1),FIND("`",SUBSTITUTE(OFFSET(A64,-1,0,1,1),".","`",3))+1,(FIND("`",SUBSTITUTE(OFFSET(A64,-1,0,1,1),".","`",4))-FIND("`",SUBSTITUTE(OFFSET(A64,-1,0,1,1),".","`",3))-1)))+1)))</f>
        <v>1.3.2.1</v>
      </c>
      <c r="B64" s="473" t="s">
        <v>201</v>
      </c>
      <c r="C64" s="517"/>
      <c r="D64" s="517"/>
      <c r="E64" s="518"/>
      <c r="F64" s="453">
        <f>NETWORKDAYS(G64,H64)</f>
        <v>5</v>
      </c>
      <c r="G64" s="454">
        <v>44585</v>
      </c>
      <c r="H64" s="454">
        <v>44589</v>
      </c>
      <c r="I64" s="451">
        <v>1</v>
      </c>
      <c r="J64" s="514">
        <f t="shared" si="22"/>
        <v>5</v>
      </c>
      <c r="K64" s="515">
        <f t="shared" si="23"/>
        <v>5</v>
      </c>
      <c r="L64" s="514">
        <f t="shared" si="24"/>
        <v>0</v>
      </c>
      <c r="M64" s="479">
        <f t="shared" si="31"/>
        <v>5</v>
      </c>
      <c r="N64" s="480">
        <f t="shared" si="32"/>
        <v>1</v>
      </c>
      <c r="O64" s="516" t="str">
        <f t="shared" si="25"/>
        <v>NA</v>
      </c>
      <c r="P64" s="404" t="str">
        <f t="shared" si="26"/>
        <v>Closed</v>
      </c>
      <c r="Q64" s="405" t="str">
        <f t="shared" si="27"/>
        <v>Complete</v>
      </c>
      <c r="R64" s="455">
        <f t="shared" ref="R64:R71" si="34">IF(O64="NA",100%,(100%-O64))</f>
        <v>1</v>
      </c>
      <c r="S64" s="443">
        <f>F64</f>
        <v>5</v>
      </c>
      <c r="T64" s="444">
        <f>R64</f>
        <v>1</v>
      </c>
      <c r="U64" s="338"/>
      <c r="V64" s="338"/>
      <c r="W64" s="445"/>
      <c r="X64" s="445"/>
      <c r="Y64" s="445"/>
      <c r="Z64" s="445"/>
      <c r="AA64" s="445"/>
      <c r="AB64" s="445"/>
      <c r="AC64" s="445"/>
      <c r="AD64" s="445"/>
      <c r="AE64" s="445"/>
      <c r="AF64" s="445"/>
      <c r="AG64" s="445"/>
      <c r="AH64" s="445"/>
      <c r="AI64" s="445"/>
      <c r="AJ64" s="445"/>
      <c r="AK64" s="445"/>
      <c r="AL64" s="445"/>
      <c r="AM64" s="445"/>
      <c r="AN64" s="445"/>
      <c r="AO64" s="445"/>
      <c r="AP64" s="445"/>
      <c r="AQ64" s="445"/>
      <c r="AR64" s="445"/>
      <c r="AS64" s="445"/>
      <c r="AT64" s="445"/>
      <c r="AU64" s="445"/>
      <c r="AV64" s="445"/>
      <c r="AW64" s="445"/>
      <c r="AX64" s="445"/>
      <c r="AY64" s="445"/>
      <c r="AZ64" s="445"/>
      <c r="BA64" s="445"/>
      <c r="BB64" s="445"/>
      <c r="BC64" s="445"/>
      <c r="BD64" s="445"/>
      <c r="BE64" s="445"/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445"/>
      <c r="CB64" s="445"/>
      <c r="CC64" s="445"/>
      <c r="CD64" s="445"/>
      <c r="CE64" s="445"/>
      <c r="CF64" s="445"/>
      <c r="CG64" s="445"/>
      <c r="CH64" s="445"/>
      <c r="CI64" s="445"/>
      <c r="CJ64" s="445"/>
      <c r="CK64" s="445"/>
      <c r="CL64" s="445"/>
      <c r="CM64" s="445"/>
      <c r="CN64" s="445"/>
      <c r="CO64" s="445"/>
      <c r="CP64" s="445"/>
      <c r="CQ64" s="445"/>
      <c r="CR64" s="445"/>
      <c r="CS64" s="445"/>
      <c r="CT64" s="445"/>
      <c r="CU64" s="445"/>
      <c r="CV64" s="445"/>
      <c r="CW64" s="445"/>
      <c r="CX64" s="445"/>
      <c r="CY64" s="445"/>
      <c r="CZ64" s="445"/>
      <c r="DA64" s="445"/>
      <c r="DB64" s="445"/>
      <c r="DC64" s="445"/>
      <c r="DD64" s="445"/>
      <c r="DE64" s="445"/>
      <c r="DF64" s="445"/>
      <c r="DG64" s="445"/>
      <c r="DH64" s="445"/>
      <c r="DI64" s="446"/>
      <c r="DJ64" s="447"/>
      <c r="DK64" s="447"/>
      <c r="DL64" s="447"/>
      <c r="DM64" s="447"/>
      <c r="DN64" s="447"/>
      <c r="DO64" s="447"/>
      <c r="DP64" s="447"/>
      <c r="DQ64" s="447"/>
      <c r="DR64" s="447"/>
      <c r="DS64" s="447"/>
      <c r="DT64" s="447"/>
      <c r="DU64" s="447"/>
      <c r="DV64" s="447"/>
      <c r="DW64" s="447"/>
      <c r="DX64" s="447"/>
      <c r="DY64" s="447"/>
      <c r="DZ64" s="447"/>
      <c r="EA64" s="447"/>
      <c r="EB64" s="447"/>
      <c r="EC64" s="447"/>
      <c r="ED64" s="447"/>
      <c r="EE64" s="447"/>
      <c r="EF64" s="447"/>
      <c r="EG64" s="447"/>
      <c r="EH64" s="447"/>
      <c r="EI64" s="447"/>
      <c r="EJ64" s="447"/>
      <c r="EK64" s="447"/>
      <c r="EL64" s="447"/>
      <c r="EM64" s="447"/>
      <c r="EN64" s="447"/>
      <c r="EO64" s="447"/>
      <c r="EP64" s="447"/>
      <c r="EQ64" s="447"/>
      <c r="ER64" s="447"/>
      <c r="ES64" s="447"/>
      <c r="ET64" s="447"/>
      <c r="EU64" s="447"/>
      <c r="EV64" s="447"/>
      <c r="EW64" s="447"/>
      <c r="EX64" s="447"/>
      <c r="EY64" s="447"/>
      <c r="EZ64" s="447"/>
      <c r="FA64" s="447"/>
      <c r="FB64" s="447"/>
      <c r="FC64" s="447"/>
      <c r="FD64" s="447"/>
      <c r="FE64" s="447"/>
      <c r="FF64" s="447"/>
      <c r="FG64" s="447"/>
      <c r="FH64" s="447"/>
      <c r="FI64" s="447"/>
      <c r="FJ64" s="447"/>
      <c r="FK64" s="447"/>
      <c r="FL64" s="447"/>
      <c r="FM64" s="447"/>
      <c r="FN64" s="447"/>
      <c r="FO64" s="447"/>
      <c r="FP64" s="447"/>
      <c r="FQ64" s="447"/>
      <c r="FR64" s="447"/>
      <c r="FS64" s="447"/>
      <c r="FT64" s="447"/>
      <c r="FU64" s="447"/>
      <c r="FV64" s="447"/>
      <c r="FW64" s="447"/>
      <c r="FX64" s="447"/>
      <c r="FY64" s="447"/>
      <c r="FZ64" s="447"/>
      <c r="GA64" s="447"/>
      <c r="GB64" s="447"/>
      <c r="GC64" s="447"/>
      <c r="GD64" s="447"/>
      <c r="GE64" s="447"/>
      <c r="GF64" s="447"/>
      <c r="GG64" s="447"/>
      <c r="GH64" s="447"/>
      <c r="GI64" s="447"/>
      <c r="GJ64" s="447"/>
      <c r="GK64" s="447"/>
      <c r="GL64" s="447"/>
      <c r="GM64" s="447"/>
      <c r="GN64" s="447"/>
      <c r="GO64" s="447"/>
      <c r="GP64" s="447"/>
      <c r="GQ64" s="447"/>
      <c r="GR64" s="447"/>
      <c r="GS64" s="447"/>
      <c r="GT64" s="447"/>
      <c r="GU64" s="447"/>
      <c r="GV64" s="447"/>
      <c r="GW64" s="447"/>
      <c r="GX64" s="447"/>
      <c r="GY64" s="447"/>
      <c r="GZ64" s="447"/>
      <c r="HA64" s="447"/>
      <c r="HB64" s="447"/>
      <c r="HC64" s="447"/>
      <c r="HD64" s="447"/>
      <c r="HE64" s="447"/>
      <c r="HF64" s="447"/>
      <c r="HG64" s="447"/>
      <c r="HH64" s="447"/>
      <c r="HI64" s="447"/>
      <c r="HJ64" s="447"/>
      <c r="HK64" s="447"/>
      <c r="HL64" s="447"/>
      <c r="HM64" s="447"/>
      <c r="HN64" s="447"/>
      <c r="HO64" s="447"/>
      <c r="HP64" s="447"/>
      <c r="HQ64" s="447"/>
      <c r="HR64" s="447"/>
      <c r="HS64" s="447"/>
      <c r="HT64" s="447"/>
      <c r="HU64" s="447"/>
      <c r="HV64" s="447"/>
      <c r="HW64" s="447"/>
      <c r="HX64" s="447"/>
      <c r="HY64" s="447"/>
      <c r="HZ64" s="447"/>
      <c r="IA64" s="447"/>
      <c r="IB64" s="447"/>
      <c r="IC64" s="447"/>
      <c r="ID64" s="447"/>
      <c r="IE64" s="447"/>
      <c r="IF64" s="447"/>
      <c r="IG64" s="447"/>
      <c r="IH64" s="447"/>
      <c r="II64" s="447"/>
      <c r="IJ64" s="447"/>
      <c r="IK64" s="447"/>
      <c r="IL64" s="447"/>
      <c r="IM64" s="447"/>
      <c r="IN64" s="447"/>
      <c r="IO64" s="447"/>
      <c r="IP64" s="447"/>
      <c r="IQ64" s="447"/>
      <c r="IR64" s="447"/>
      <c r="IS64" s="447"/>
      <c r="IT64" s="447"/>
      <c r="IU64" s="447"/>
      <c r="IV64" s="447"/>
    </row>
    <row r="65" spans="1:256" s="532" customFormat="1" ht="21.75" customHeight="1" x14ac:dyDescent="0.35">
      <c r="A65" s="449" t="str">
        <f t="shared" ca="1" si="33"/>
        <v>1.3.2.2</v>
      </c>
      <c r="B65" s="519" t="s">
        <v>202</v>
      </c>
      <c r="C65" s="520"/>
      <c r="D65" s="520"/>
      <c r="E65" s="521"/>
      <c r="F65" s="522">
        <f>NETWORKDAYS(G65,H65)</f>
        <v>5</v>
      </c>
      <c r="G65" s="523">
        <v>44585</v>
      </c>
      <c r="H65" s="523">
        <v>44589</v>
      </c>
      <c r="I65" s="524">
        <v>1</v>
      </c>
      <c r="J65" s="401">
        <f t="shared" si="22"/>
        <v>5</v>
      </c>
      <c r="K65" s="402">
        <f t="shared" si="23"/>
        <v>5</v>
      </c>
      <c r="L65" s="401">
        <f t="shared" si="24"/>
        <v>0</v>
      </c>
      <c r="M65" s="401"/>
      <c r="N65" s="403"/>
      <c r="O65" s="403" t="str">
        <f t="shared" si="25"/>
        <v>NA</v>
      </c>
      <c r="P65" s="404" t="str">
        <f t="shared" si="26"/>
        <v>Closed</v>
      </c>
      <c r="Q65" s="405" t="str">
        <f t="shared" si="27"/>
        <v>Complete</v>
      </c>
      <c r="R65" s="525">
        <f t="shared" si="34"/>
        <v>1</v>
      </c>
      <c r="S65" s="526"/>
      <c r="T65" s="527"/>
      <c r="U65" s="528"/>
      <c r="V65" s="528"/>
      <c r="W65" s="529"/>
      <c r="X65" s="529"/>
      <c r="Y65" s="529"/>
      <c r="Z65" s="529"/>
      <c r="AA65" s="529"/>
      <c r="AB65" s="529"/>
      <c r="AC65" s="529"/>
      <c r="AD65" s="529"/>
      <c r="AE65" s="529"/>
      <c r="AF65" s="529"/>
      <c r="AG65" s="529"/>
      <c r="AH65" s="529"/>
      <c r="AI65" s="529"/>
      <c r="AJ65" s="529"/>
      <c r="AK65" s="529"/>
      <c r="AL65" s="529"/>
      <c r="AM65" s="529"/>
      <c r="AN65" s="529"/>
      <c r="AO65" s="529"/>
      <c r="AP65" s="529"/>
      <c r="AQ65" s="529"/>
      <c r="AR65" s="529"/>
      <c r="AS65" s="529"/>
      <c r="AT65" s="529"/>
      <c r="AU65" s="529"/>
      <c r="AV65" s="529"/>
      <c r="AW65" s="529"/>
      <c r="AX65" s="529"/>
      <c r="AY65" s="529"/>
      <c r="AZ65" s="529"/>
      <c r="BA65" s="529"/>
      <c r="BB65" s="529"/>
      <c r="BC65" s="529"/>
      <c r="BD65" s="529"/>
      <c r="BE65" s="529"/>
      <c r="BF65" s="529"/>
      <c r="BG65" s="529"/>
      <c r="BH65" s="529"/>
      <c r="BI65" s="529"/>
      <c r="BJ65" s="529"/>
      <c r="BK65" s="529"/>
      <c r="BL65" s="529"/>
      <c r="BM65" s="529"/>
      <c r="BN65" s="529"/>
      <c r="BO65" s="529"/>
      <c r="BP65" s="529"/>
      <c r="BQ65" s="529"/>
      <c r="BR65" s="529"/>
      <c r="BS65" s="529"/>
      <c r="BT65" s="529"/>
      <c r="BU65" s="529"/>
      <c r="BV65" s="529"/>
      <c r="BW65" s="529"/>
      <c r="BX65" s="529"/>
      <c r="BY65" s="529"/>
      <c r="BZ65" s="529"/>
      <c r="CA65" s="529"/>
      <c r="CB65" s="529"/>
      <c r="CC65" s="529"/>
      <c r="CD65" s="529"/>
      <c r="CE65" s="529"/>
      <c r="CF65" s="529"/>
      <c r="CG65" s="529"/>
      <c r="CH65" s="529"/>
      <c r="CI65" s="529"/>
      <c r="CJ65" s="529"/>
      <c r="CK65" s="529"/>
      <c r="CL65" s="529"/>
      <c r="CM65" s="529"/>
      <c r="CN65" s="529"/>
      <c r="CO65" s="529"/>
      <c r="CP65" s="529"/>
      <c r="CQ65" s="529"/>
      <c r="CR65" s="529"/>
      <c r="CS65" s="529"/>
      <c r="CT65" s="529"/>
      <c r="CU65" s="529"/>
      <c r="CV65" s="529"/>
      <c r="CW65" s="529"/>
      <c r="CX65" s="529"/>
      <c r="CY65" s="529"/>
      <c r="CZ65" s="529"/>
      <c r="DA65" s="529"/>
      <c r="DB65" s="529"/>
      <c r="DC65" s="529"/>
      <c r="DD65" s="529"/>
      <c r="DE65" s="529"/>
      <c r="DF65" s="529"/>
      <c r="DG65" s="529"/>
      <c r="DH65" s="529"/>
      <c r="DI65" s="530"/>
      <c r="DJ65" s="531"/>
      <c r="DK65" s="531"/>
      <c r="DL65" s="531"/>
      <c r="DM65" s="531"/>
      <c r="DN65" s="531"/>
      <c r="DO65" s="531"/>
      <c r="DP65" s="531"/>
      <c r="DQ65" s="531"/>
      <c r="DR65" s="531"/>
      <c r="DS65" s="531"/>
      <c r="DT65" s="531"/>
      <c r="DU65" s="531"/>
      <c r="DV65" s="531"/>
      <c r="DW65" s="531"/>
      <c r="DX65" s="531"/>
      <c r="DY65" s="531"/>
      <c r="DZ65" s="531"/>
      <c r="EA65" s="531"/>
      <c r="EB65" s="531"/>
      <c r="EC65" s="531"/>
      <c r="ED65" s="531"/>
      <c r="EE65" s="531"/>
      <c r="EF65" s="531"/>
      <c r="EG65" s="531"/>
      <c r="EH65" s="531"/>
      <c r="EI65" s="531"/>
      <c r="EJ65" s="531"/>
      <c r="EK65" s="531"/>
      <c r="EL65" s="531"/>
      <c r="EM65" s="531"/>
      <c r="EN65" s="531"/>
      <c r="EO65" s="531"/>
      <c r="EP65" s="531"/>
      <c r="EQ65" s="531"/>
      <c r="ER65" s="531"/>
      <c r="ES65" s="531"/>
      <c r="ET65" s="531"/>
      <c r="EU65" s="531"/>
      <c r="EV65" s="531"/>
      <c r="EW65" s="531"/>
      <c r="EX65" s="531"/>
      <c r="EY65" s="531"/>
      <c r="EZ65" s="531"/>
      <c r="FA65" s="531"/>
      <c r="FB65" s="531"/>
      <c r="FC65" s="531"/>
      <c r="FD65" s="531"/>
      <c r="FE65" s="531"/>
      <c r="FF65" s="531"/>
      <c r="FG65" s="531"/>
      <c r="FH65" s="531"/>
      <c r="FI65" s="531"/>
      <c r="FJ65" s="531"/>
      <c r="FK65" s="531"/>
      <c r="FL65" s="531"/>
      <c r="FM65" s="531"/>
      <c r="FN65" s="531"/>
      <c r="FO65" s="531"/>
      <c r="FP65" s="531"/>
      <c r="FQ65" s="531"/>
      <c r="FR65" s="531"/>
      <c r="FS65" s="531"/>
      <c r="FT65" s="531"/>
      <c r="FU65" s="531"/>
      <c r="FV65" s="531"/>
      <c r="FW65" s="531"/>
      <c r="FX65" s="531"/>
      <c r="FY65" s="531"/>
      <c r="FZ65" s="531"/>
      <c r="GA65" s="531"/>
      <c r="GB65" s="531"/>
      <c r="GC65" s="531"/>
      <c r="GD65" s="531"/>
      <c r="GE65" s="531"/>
      <c r="GF65" s="531"/>
      <c r="GG65" s="531"/>
      <c r="GH65" s="531"/>
      <c r="GI65" s="531"/>
      <c r="GJ65" s="531"/>
      <c r="GK65" s="531"/>
      <c r="GL65" s="531"/>
      <c r="GM65" s="531"/>
      <c r="GN65" s="531"/>
      <c r="GO65" s="531"/>
      <c r="GP65" s="531"/>
      <c r="GQ65" s="531"/>
      <c r="GR65" s="531"/>
      <c r="GS65" s="531"/>
      <c r="GT65" s="531"/>
      <c r="GU65" s="531"/>
      <c r="GV65" s="531"/>
      <c r="GW65" s="531"/>
      <c r="GX65" s="531"/>
      <c r="GY65" s="531"/>
      <c r="GZ65" s="531"/>
      <c r="HA65" s="531"/>
      <c r="HB65" s="531"/>
      <c r="HC65" s="531"/>
      <c r="HD65" s="531"/>
      <c r="HE65" s="531"/>
      <c r="HF65" s="531"/>
      <c r="HG65" s="531"/>
      <c r="HH65" s="531"/>
      <c r="HI65" s="531"/>
      <c r="HJ65" s="531"/>
      <c r="HK65" s="531"/>
      <c r="HL65" s="531"/>
      <c r="HM65" s="531"/>
      <c r="HN65" s="531"/>
      <c r="HO65" s="531"/>
      <c r="HP65" s="531"/>
      <c r="HQ65" s="531"/>
      <c r="HR65" s="531"/>
      <c r="HS65" s="531"/>
      <c r="HT65" s="531"/>
      <c r="HU65" s="531"/>
      <c r="HV65" s="531"/>
      <c r="HW65" s="531"/>
      <c r="HX65" s="531"/>
      <c r="HY65" s="531"/>
      <c r="HZ65" s="531"/>
      <c r="IA65" s="531"/>
      <c r="IB65" s="531"/>
      <c r="IC65" s="531"/>
      <c r="ID65" s="531"/>
      <c r="IE65" s="531"/>
      <c r="IF65" s="531"/>
      <c r="IG65" s="531"/>
      <c r="IH65" s="531"/>
      <c r="II65" s="531"/>
      <c r="IJ65" s="531"/>
      <c r="IK65" s="531"/>
      <c r="IL65" s="531"/>
      <c r="IM65" s="531"/>
      <c r="IN65" s="531"/>
      <c r="IO65" s="531"/>
      <c r="IP65" s="531"/>
      <c r="IQ65" s="531"/>
      <c r="IR65" s="531"/>
      <c r="IS65" s="531"/>
      <c r="IT65" s="531"/>
      <c r="IU65" s="531"/>
      <c r="IV65" s="531"/>
    </row>
    <row r="66" spans="1:256" s="448" customFormat="1" ht="21" customHeight="1" outlineLevel="1" x14ac:dyDescent="0.35">
      <c r="A66" s="449" t="str">
        <f t="shared" ca="1" si="33"/>
        <v>1.3.2.3</v>
      </c>
      <c r="B66" s="473" t="s">
        <v>284</v>
      </c>
      <c r="C66" s="510"/>
      <c r="D66" s="510"/>
      <c r="E66" s="511"/>
      <c r="F66" s="453">
        <f>NETWORKDAYS(G66,H66)</f>
        <v>5</v>
      </c>
      <c r="G66" s="454">
        <v>44585</v>
      </c>
      <c r="H66" s="454">
        <v>44589</v>
      </c>
      <c r="I66" s="451">
        <v>1</v>
      </c>
      <c r="J66" s="421">
        <f t="shared" si="22"/>
        <v>5</v>
      </c>
      <c r="K66" s="422">
        <f t="shared" si="23"/>
        <v>5</v>
      </c>
      <c r="L66" s="421">
        <f t="shared" si="24"/>
        <v>0</v>
      </c>
      <c r="M66" s="401"/>
      <c r="N66" s="403"/>
      <c r="O66" s="533" t="str">
        <f t="shared" si="25"/>
        <v>NA</v>
      </c>
      <c r="P66" s="404" t="str">
        <f t="shared" si="26"/>
        <v>Closed</v>
      </c>
      <c r="Q66" s="405" t="str">
        <f t="shared" si="27"/>
        <v>Complete</v>
      </c>
      <c r="R66" s="455">
        <f t="shared" si="34"/>
        <v>1</v>
      </c>
      <c r="S66" s="534"/>
      <c r="T66" s="535"/>
      <c r="U66" s="338"/>
      <c r="V66" s="338"/>
      <c r="W66" s="445"/>
      <c r="X66" s="445"/>
      <c r="Y66" s="445"/>
      <c r="Z66" s="445"/>
      <c r="AA66" s="445"/>
      <c r="AB66" s="445"/>
      <c r="AC66" s="445"/>
      <c r="AD66" s="445"/>
      <c r="AE66" s="445"/>
      <c r="AF66" s="445"/>
      <c r="AG66" s="445"/>
      <c r="AH66" s="445"/>
      <c r="AI66" s="445"/>
      <c r="AJ66" s="445"/>
      <c r="AK66" s="445"/>
      <c r="AL66" s="445"/>
      <c r="AM66" s="445"/>
      <c r="AN66" s="445"/>
      <c r="AO66" s="445"/>
      <c r="AP66" s="445"/>
      <c r="AQ66" s="445"/>
      <c r="AR66" s="445"/>
      <c r="AS66" s="445"/>
      <c r="AT66" s="445"/>
      <c r="AU66" s="445"/>
      <c r="AV66" s="445"/>
      <c r="AW66" s="445"/>
      <c r="AX66" s="445"/>
      <c r="AY66" s="445"/>
      <c r="AZ66" s="445"/>
      <c r="BA66" s="445"/>
      <c r="BB66" s="445"/>
      <c r="BC66" s="445"/>
      <c r="BD66" s="445"/>
      <c r="BE66" s="445"/>
      <c r="BF66" s="445"/>
      <c r="BG66" s="445"/>
      <c r="BH66" s="445"/>
      <c r="BI66" s="445"/>
      <c r="BJ66" s="445"/>
      <c r="BK66" s="445"/>
      <c r="BL66" s="445"/>
      <c r="BM66" s="445"/>
      <c r="BN66" s="445"/>
      <c r="BO66" s="445"/>
      <c r="BP66" s="445"/>
      <c r="BQ66" s="445"/>
      <c r="BR66" s="445"/>
      <c r="BS66" s="445"/>
      <c r="BT66" s="445"/>
      <c r="BU66" s="445"/>
      <c r="BV66" s="445"/>
      <c r="BW66" s="445"/>
      <c r="BX66" s="445"/>
      <c r="BY66" s="445"/>
      <c r="BZ66" s="445"/>
      <c r="CA66" s="445"/>
      <c r="CB66" s="445"/>
      <c r="CC66" s="445"/>
      <c r="CD66" s="445"/>
      <c r="CE66" s="445"/>
      <c r="CF66" s="445"/>
      <c r="CG66" s="445"/>
      <c r="CH66" s="445"/>
      <c r="CI66" s="445"/>
      <c r="CJ66" s="445"/>
      <c r="CK66" s="445"/>
      <c r="CL66" s="445"/>
      <c r="CM66" s="445"/>
      <c r="CN66" s="445"/>
      <c r="CO66" s="445"/>
      <c r="CP66" s="445"/>
      <c r="CQ66" s="445"/>
      <c r="CR66" s="445"/>
      <c r="CS66" s="445"/>
      <c r="CT66" s="445"/>
      <c r="CU66" s="445"/>
      <c r="CV66" s="445"/>
      <c r="CW66" s="445"/>
      <c r="CX66" s="445"/>
      <c r="CY66" s="445"/>
      <c r="CZ66" s="445"/>
      <c r="DA66" s="445"/>
      <c r="DB66" s="445"/>
      <c r="DC66" s="445"/>
      <c r="DD66" s="445"/>
      <c r="DE66" s="445"/>
      <c r="DF66" s="445"/>
      <c r="DG66" s="445"/>
      <c r="DH66" s="445"/>
      <c r="DI66" s="446"/>
      <c r="DJ66" s="447"/>
      <c r="DK66" s="447"/>
      <c r="DL66" s="447"/>
      <c r="DM66" s="447"/>
      <c r="DN66" s="447"/>
      <c r="DO66" s="447"/>
      <c r="DP66" s="447"/>
      <c r="DQ66" s="447"/>
      <c r="DR66" s="447"/>
      <c r="DS66" s="447"/>
      <c r="DT66" s="447"/>
      <c r="DU66" s="447"/>
      <c r="DV66" s="447"/>
      <c r="DW66" s="447"/>
      <c r="DX66" s="447"/>
      <c r="DY66" s="447"/>
      <c r="DZ66" s="447"/>
      <c r="EA66" s="447"/>
      <c r="EB66" s="447"/>
      <c r="EC66" s="447"/>
      <c r="ED66" s="447"/>
      <c r="EE66" s="447"/>
      <c r="EF66" s="447"/>
      <c r="EG66" s="447"/>
      <c r="EH66" s="447"/>
      <c r="EI66" s="447"/>
      <c r="EJ66" s="447"/>
      <c r="EK66" s="447"/>
      <c r="EL66" s="447"/>
      <c r="EM66" s="447"/>
      <c r="EN66" s="447"/>
      <c r="EO66" s="447"/>
      <c r="EP66" s="447"/>
      <c r="EQ66" s="447"/>
      <c r="ER66" s="447"/>
      <c r="ES66" s="447"/>
      <c r="ET66" s="447"/>
      <c r="EU66" s="447"/>
      <c r="EV66" s="447"/>
      <c r="EW66" s="447"/>
      <c r="EX66" s="447"/>
      <c r="EY66" s="447"/>
      <c r="EZ66" s="447"/>
      <c r="FA66" s="447"/>
      <c r="FB66" s="447"/>
      <c r="FC66" s="447"/>
      <c r="FD66" s="447"/>
      <c r="FE66" s="447"/>
      <c r="FF66" s="447"/>
      <c r="FG66" s="447"/>
      <c r="FH66" s="447"/>
      <c r="FI66" s="447"/>
      <c r="FJ66" s="447"/>
      <c r="FK66" s="447"/>
      <c r="FL66" s="447"/>
      <c r="FM66" s="447"/>
      <c r="FN66" s="447"/>
      <c r="FO66" s="447"/>
      <c r="FP66" s="447"/>
      <c r="FQ66" s="447"/>
      <c r="FR66" s="447"/>
      <c r="FS66" s="447"/>
      <c r="FT66" s="447"/>
      <c r="FU66" s="447"/>
      <c r="FV66" s="447"/>
      <c r="FW66" s="447"/>
      <c r="FX66" s="447"/>
      <c r="FY66" s="447"/>
      <c r="FZ66" s="447"/>
      <c r="GA66" s="447"/>
      <c r="GB66" s="447"/>
      <c r="GC66" s="447"/>
      <c r="GD66" s="447"/>
      <c r="GE66" s="447"/>
      <c r="GF66" s="447"/>
      <c r="GG66" s="447"/>
      <c r="GH66" s="447"/>
      <c r="GI66" s="447"/>
      <c r="GJ66" s="447"/>
      <c r="GK66" s="447"/>
      <c r="GL66" s="447"/>
      <c r="GM66" s="447"/>
      <c r="GN66" s="447"/>
      <c r="GO66" s="447"/>
      <c r="GP66" s="447"/>
      <c r="GQ66" s="447"/>
      <c r="GR66" s="447"/>
      <c r="GS66" s="447"/>
      <c r="GT66" s="447"/>
      <c r="GU66" s="447"/>
      <c r="GV66" s="447"/>
      <c r="GW66" s="447"/>
      <c r="GX66" s="447"/>
      <c r="GY66" s="447"/>
      <c r="GZ66" s="447"/>
      <c r="HA66" s="447"/>
      <c r="HB66" s="447"/>
      <c r="HC66" s="447"/>
      <c r="HD66" s="447"/>
      <c r="HE66" s="447"/>
      <c r="HF66" s="447"/>
      <c r="HG66" s="447"/>
      <c r="HH66" s="447"/>
      <c r="HI66" s="447"/>
      <c r="HJ66" s="447"/>
      <c r="HK66" s="447"/>
      <c r="HL66" s="447"/>
      <c r="HM66" s="447"/>
      <c r="HN66" s="447"/>
      <c r="HO66" s="447"/>
      <c r="HP66" s="447"/>
      <c r="HQ66" s="447"/>
      <c r="HR66" s="447"/>
      <c r="HS66" s="447"/>
      <c r="HT66" s="447"/>
      <c r="HU66" s="447"/>
      <c r="HV66" s="447"/>
      <c r="HW66" s="447"/>
      <c r="HX66" s="447"/>
      <c r="HY66" s="447"/>
      <c r="HZ66" s="447"/>
      <c r="IA66" s="447"/>
      <c r="IB66" s="447"/>
      <c r="IC66" s="447"/>
      <c r="ID66" s="447"/>
      <c r="IE66" s="447"/>
      <c r="IF66" s="447"/>
      <c r="IG66" s="447"/>
      <c r="IH66" s="447"/>
      <c r="II66" s="447"/>
      <c r="IJ66" s="447"/>
      <c r="IK66" s="447"/>
      <c r="IL66" s="447"/>
      <c r="IM66" s="447"/>
      <c r="IN66" s="447"/>
      <c r="IO66" s="447"/>
      <c r="IP66" s="447"/>
      <c r="IQ66" s="447"/>
      <c r="IR66" s="447"/>
      <c r="IS66" s="447"/>
      <c r="IT66" s="447"/>
      <c r="IU66" s="447"/>
      <c r="IV66" s="447"/>
    </row>
    <row r="67" spans="1:256" s="448" customFormat="1" ht="21" customHeight="1" outlineLevel="2" x14ac:dyDescent="0.35">
      <c r="A67" s="449" t="str">
        <f t="shared" ca="1" si="33"/>
        <v>1.3.2.4</v>
      </c>
      <c r="B67" s="473" t="s">
        <v>203</v>
      </c>
      <c r="C67" s="469"/>
      <c r="D67" s="469"/>
      <c r="E67" s="470"/>
      <c r="F67" s="453">
        <f>IF(AND(ISBLANK(G67),ISBLANK(H67))=FALSE,NETWORKDAYS(G67,H67),"")</f>
        <v>5</v>
      </c>
      <c r="G67" s="454">
        <v>44585</v>
      </c>
      <c r="H67" s="454">
        <v>44589</v>
      </c>
      <c r="I67" s="451">
        <v>1</v>
      </c>
      <c r="J67" s="439">
        <f t="shared" si="22"/>
        <v>5</v>
      </c>
      <c r="K67" s="440">
        <f t="shared" si="23"/>
        <v>5</v>
      </c>
      <c r="L67" s="439">
        <f t="shared" si="24"/>
        <v>0</v>
      </c>
      <c r="M67" s="423">
        <f>F67</f>
        <v>5</v>
      </c>
      <c r="N67" s="424">
        <f>IF(I67&gt;=100%,100%,IF(I67&lt;=0%,0%,I67))</f>
        <v>1</v>
      </c>
      <c r="O67" s="441" t="str">
        <f t="shared" si="25"/>
        <v>NA</v>
      </c>
      <c r="P67" s="404" t="str">
        <f t="shared" si="26"/>
        <v>Closed</v>
      </c>
      <c r="Q67" s="405" t="str">
        <f t="shared" si="27"/>
        <v>Complete</v>
      </c>
      <c r="R67" s="455">
        <f t="shared" si="34"/>
        <v>1</v>
      </c>
      <c r="S67" s="443">
        <f>F67</f>
        <v>5</v>
      </c>
      <c r="T67" s="444">
        <f>R67</f>
        <v>1</v>
      </c>
      <c r="U67" s="338"/>
      <c r="V67" s="338"/>
      <c r="W67" s="445"/>
      <c r="X67" s="445"/>
      <c r="Y67" s="445"/>
      <c r="Z67" s="445"/>
      <c r="AA67" s="445"/>
      <c r="AB67" s="445"/>
      <c r="AC67" s="445"/>
      <c r="AD67" s="445"/>
      <c r="AE67" s="445"/>
      <c r="AF67" s="445"/>
      <c r="AG67" s="445"/>
      <c r="AH67" s="445"/>
      <c r="AI67" s="445"/>
      <c r="AJ67" s="445"/>
      <c r="AK67" s="445"/>
      <c r="AL67" s="445"/>
      <c r="AM67" s="445"/>
      <c r="AN67" s="445"/>
      <c r="AO67" s="445"/>
      <c r="AP67" s="445"/>
      <c r="AQ67" s="445"/>
      <c r="AR67" s="445"/>
      <c r="AS67" s="445"/>
      <c r="AT67" s="445"/>
      <c r="AU67" s="445"/>
      <c r="AV67" s="445"/>
      <c r="AW67" s="445"/>
      <c r="AX67" s="445"/>
      <c r="AY67" s="445"/>
      <c r="AZ67" s="445"/>
      <c r="BA67" s="445"/>
      <c r="BB67" s="445"/>
      <c r="BC67" s="445"/>
      <c r="BD67" s="445"/>
      <c r="BE67" s="445"/>
      <c r="BF67" s="445"/>
      <c r="BG67" s="445"/>
      <c r="BH67" s="445"/>
      <c r="BI67" s="445"/>
      <c r="BJ67" s="445"/>
      <c r="BK67" s="445"/>
      <c r="BL67" s="445"/>
      <c r="BM67" s="445"/>
      <c r="BN67" s="445"/>
      <c r="BO67" s="445"/>
      <c r="BP67" s="445"/>
      <c r="BQ67" s="445"/>
      <c r="BR67" s="445"/>
      <c r="BS67" s="445"/>
      <c r="BT67" s="445"/>
      <c r="BU67" s="445"/>
      <c r="BV67" s="445"/>
      <c r="BW67" s="445"/>
      <c r="BX67" s="445"/>
      <c r="BY67" s="445"/>
      <c r="BZ67" s="445"/>
      <c r="CA67" s="445"/>
      <c r="CB67" s="445"/>
      <c r="CC67" s="445"/>
      <c r="CD67" s="445"/>
      <c r="CE67" s="445"/>
      <c r="CF67" s="445"/>
      <c r="CG67" s="445"/>
      <c r="CH67" s="445"/>
      <c r="CI67" s="445"/>
      <c r="CJ67" s="445"/>
      <c r="CK67" s="445"/>
      <c r="CL67" s="445"/>
      <c r="CM67" s="445"/>
      <c r="CN67" s="445"/>
      <c r="CO67" s="445"/>
      <c r="CP67" s="445"/>
      <c r="CQ67" s="445"/>
      <c r="CR67" s="445"/>
      <c r="CS67" s="445"/>
      <c r="CT67" s="445"/>
      <c r="CU67" s="445"/>
      <c r="CV67" s="445"/>
      <c r="CW67" s="445"/>
      <c r="CX67" s="445"/>
      <c r="CY67" s="445"/>
      <c r="CZ67" s="445"/>
      <c r="DA67" s="445"/>
      <c r="DB67" s="445"/>
      <c r="DC67" s="445"/>
      <c r="DD67" s="445"/>
      <c r="DE67" s="445"/>
      <c r="DF67" s="445"/>
      <c r="DG67" s="445"/>
      <c r="DH67" s="445"/>
      <c r="DI67" s="446"/>
      <c r="DJ67" s="447"/>
      <c r="DK67" s="447"/>
      <c r="DL67" s="447"/>
      <c r="DM67" s="447"/>
      <c r="DN67" s="447"/>
      <c r="DO67" s="447"/>
      <c r="DP67" s="447"/>
      <c r="DQ67" s="447"/>
      <c r="DR67" s="447"/>
      <c r="DS67" s="447"/>
      <c r="DT67" s="447"/>
      <c r="DU67" s="447"/>
      <c r="DV67" s="447"/>
      <c r="DW67" s="447"/>
      <c r="DX67" s="447"/>
      <c r="DY67" s="447"/>
      <c r="DZ67" s="447"/>
      <c r="EA67" s="447"/>
      <c r="EB67" s="447"/>
      <c r="EC67" s="447"/>
      <c r="ED67" s="447"/>
      <c r="EE67" s="447"/>
      <c r="EF67" s="447"/>
      <c r="EG67" s="447"/>
      <c r="EH67" s="447"/>
      <c r="EI67" s="447"/>
      <c r="EJ67" s="447"/>
      <c r="EK67" s="447"/>
      <c r="EL67" s="447"/>
      <c r="EM67" s="447"/>
      <c r="EN67" s="447"/>
      <c r="EO67" s="447"/>
      <c r="EP67" s="447"/>
      <c r="EQ67" s="447"/>
      <c r="ER67" s="447"/>
      <c r="ES67" s="447"/>
      <c r="ET67" s="447"/>
      <c r="EU67" s="447"/>
      <c r="EV67" s="447"/>
      <c r="EW67" s="447"/>
      <c r="EX67" s="447"/>
      <c r="EY67" s="447"/>
      <c r="EZ67" s="447"/>
      <c r="FA67" s="447"/>
      <c r="FB67" s="447"/>
      <c r="FC67" s="447"/>
      <c r="FD67" s="447"/>
      <c r="FE67" s="447"/>
      <c r="FF67" s="447"/>
      <c r="FG67" s="447"/>
      <c r="FH67" s="447"/>
      <c r="FI67" s="447"/>
      <c r="FJ67" s="447"/>
      <c r="FK67" s="447"/>
      <c r="FL67" s="447"/>
      <c r="FM67" s="447"/>
      <c r="FN67" s="447"/>
      <c r="FO67" s="447"/>
      <c r="FP67" s="447"/>
      <c r="FQ67" s="447"/>
      <c r="FR67" s="447"/>
      <c r="FS67" s="447"/>
      <c r="FT67" s="447"/>
      <c r="FU67" s="447"/>
      <c r="FV67" s="447"/>
      <c r="FW67" s="447"/>
      <c r="FX67" s="447"/>
      <c r="FY67" s="447"/>
      <c r="FZ67" s="447"/>
      <c r="GA67" s="447"/>
      <c r="GB67" s="447"/>
      <c r="GC67" s="447"/>
      <c r="GD67" s="447"/>
      <c r="GE67" s="447"/>
      <c r="GF67" s="447"/>
      <c r="GG67" s="447"/>
      <c r="GH67" s="447"/>
      <c r="GI67" s="447"/>
      <c r="GJ67" s="447"/>
      <c r="GK67" s="447"/>
      <c r="GL67" s="447"/>
      <c r="GM67" s="447"/>
      <c r="GN67" s="447"/>
      <c r="GO67" s="447"/>
      <c r="GP67" s="447"/>
      <c r="GQ67" s="447"/>
      <c r="GR67" s="447"/>
      <c r="GS67" s="447"/>
      <c r="GT67" s="447"/>
      <c r="GU67" s="447"/>
      <c r="GV67" s="447"/>
      <c r="GW67" s="447"/>
      <c r="GX67" s="447"/>
      <c r="GY67" s="447"/>
      <c r="GZ67" s="447"/>
      <c r="HA67" s="447"/>
      <c r="HB67" s="447"/>
      <c r="HC67" s="447"/>
      <c r="HD67" s="447"/>
      <c r="HE67" s="447"/>
      <c r="HF67" s="447"/>
      <c r="HG67" s="447"/>
      <c r="HH67" s="447"/>
      <c r="HI67" s="447"/>
      <c r="HJ67" s="447"/>
      <c r="HK67" s="447"/>
      <c r="HL67" s="447"/>
      <c r="HM67" s="447"/>
      <c r="HN67" s="447"/>
      <c r="HO67" s="447"/>
      <c r="HP67" s="447"/>
      <c r="HQ67" s="447"/>
      <c r="HR67" s="447"/>
      <c r="HS67" s="447"/>
      <c r="HT67" s="447"/>
      <c r="HU67" s="447"/>
      <c r="HV67" s="447"/>
      <c r="HW67" s="447"/>
      <c r="HX67" s="447"/>
      <c r="HY67" s="447"/>
      <c r="HZ67" s="447"/>
      <c r="IA67" s="447"/>
      <c r="IB67" s="447"/>
      <c r="IC67" s="447"/>
      <c r="ID67" s="447"/>
      <c r="IE67" s="447"/>
      <c r="IF67" s="447"/>
      <c r="IG67" s="447"/>
      <c r="IH67" s="447"/>
      <c r="II67" s="447"/>
      <c r="IJ67" s="447"/>
      <c r="IK67" s="447"/>
      <c r="IL67" s="447"/>
      <c r="IM67" s="447"/>
      <c r="IN67" s="447"/>
      <c r="IO67" s="447"/>
      <c r="IP67" s="447"/>
      <c r="IQ67" s="447"/>
      <c r="IR67" s="447"/>
      <c r="IS67" s="447"/>
      <c r="IT67" s="447"/>
      <c r="IU67" s="447"/>
      <c r="IV67" s="447"/>
    </row>
    <row r="68" spans="1:256" s="448" customFormat="1" ht="21" customHeight="1" outlineLevel="2" x14ac:dyDescent="0.35">
      <c r="A68" s="460" t="str">
        <f ca="1">IF(ISERROR(VALUE(SUBSTITUTE(OFFSET(A68,-1,0,1,1),".",""))),"0.0.1",IF(ISERROR(FIND("`",SUBSTITUTE(OFFSET(A68,-1,0,1,1),".","`",2))),OFFSET(A68,-1,0,1,1)&amp;".1",LEFT(OFFSET(A68,-1,0,1,1),FIND("`",SUBSTITUTE(OFFSET(A68,-1,0,1,1),".","`",2)))&amp;IF(ISERROR(FIND("`",SUBSTITUTE(OFFSET(A68,-1,0,1,1),".","`",3))),VALUE(RIGHT(OFFSET(A68,-1,0,1,1),LEN(OFFSET(A68,-1,0,1,1))-FIND("`",SUBSTITUTE(OFFSET(A68,-1,0,1,1),".","`",2))))+1,VALUE(MID(OFFSET(A68,-1,0,1,1),FIND("`",SUBSTITUTE(OFFSET(A68,-1,0,1,1),".","`",2))+1,(FIND("`",SUBSTITUTE(OFFSET(A68,-1,0,1,1),".","`",3))-FIND("`",SUBSTITUTE(OFFSET(A68,-1,0,1,1),".","`",2))-1)))+1)))</f>
        <v>1.3.3</v>
      </c>
      <c r="B68" s="507" t="s">
        <v>204</v>
      </c>
      <c r="C68" s="536"/>
      <c r="D68" s="536"/>
      <c r="E68" s="537"/>
      <c r="F68" s="437">
        <f>MAX(H68:H68)-G68</f>
        <v>4</v>
      </c>
      <c r="G68" s="508">
        <f>MIN(G69:G71)</f>
        <v>44585</v>
      </c>
      <c r="H68" s="508">
        <f>MAX(H69:H71)</f>
        <v>44589</v>
      </c>
      <c r="I68" s="435">
        <v>1</v>
      </c>
      <c r="J68" s="538">
        <f t="shared" si="22"/>
        <v>5</v>
      </c>
      <c r="K68" s="539">
        <f t="shared" si="23"/>
        <v>4</v>
      </c>
      <c r="L68" s="538">
        <f t="shared" si="24"/>
        <v>0</v>
      </c>
      <c r="M68" s="423">
        <f>F68</f>
        <v>4</v>
      </c>
      <c r="N68" s="424">
        <f>IF(I68&gt;=100%,100%,IF(I68&lt;=0%,0%,I68))</f>
        <v>1</v>
      </c>
      <c r="O68" s="540" t="str">
        <f t="shared" si="25"/>
        <v>NA</v>
      </c>
      <c r="P68" s="404" t="str">
        <f t="shared" si="26"/>
        <v>Closed</v>
      </c>
      <c r="Q68" s="405" t="str">
        <f t="shared" si="27"/>
        <v>Complete</v>
      </c>
      <c r="R68" s="442">
        <f>SUMPRODUCT(S69:S71,T69:T71)/SUM(S69:S71)</f>
        <v>1</v>
      </c>
      <c r="S68" s="443">
        <f>F68</f>
        <v>4</v>
      </c>
      <c r="T68" s="444">
        <f>R68</f>
        <v>1</v>
      </c>
      <c r="U68" s="338"/>
      <c r="V68" s="338"/>
      <c r="W68" s="445"/>
      <c r="X68" s="445"/>
      <c r="Y68" s="445"/>
      <c r="Z68" s="445"/>
      <c r="AA68" s="445"/>
      <c r="AB68" s="445"/>
      <c r="AC68" s="445"/>
      <c r="AD68" s="445"/>
      <c r="AE68" s="445"/>
      <c r="AF68" s="445"/>
      <c r="AG68" s="445"/>
      <c r="AH68" s="445"/>
      <c r="AI68" s="445"/>
      <c r="AJ68" s="445"/>
      <c r="AK68" s="445"/>
      <c r="AL68" s="445"/>
      <c r="AM68" s="445"/>
      <c r="AN68" s="445"/>
      <c r="AO68" s="445"/>
      <c r="AP68" s="445"/>
      <c r="AQ68" s="445"/>
      <c r="AR68" s="445"/>
      <c r="AS68" s="445"/>
      <c r="AT68" s="445"/>
      <c r="AU68" s="445"/>
      <c r="AV68" s="445"/>
      <c r="AW68" s="445"/>
      <c r="AX68" s="445"/>
      <c r="AY68" s="445"/>
      <c r="AZ68" s="445"/>
      <c r="BA68" s="445"/>
      <c r="BB68" s="445"/>
      <c r="BC68" s="445"/>
      <c r="BD68" s="445"/>
      <c r="BE68" s="445"/>
      <c r="BF68" s="445"/>
      <c r="BG68" s="445"/>
      <c r="BH68" s="445"/>
      <c r="BI68" s="445"/>
      <c r="BJ68" s="445"/>
      <c r="BK68" s="445"/>
      <c r="BL68" s="445"/>
      <c r="BM68" s="445"/>
      <c r="BN68" s="445"/>
      <c r="BO68" s="445"/>
      <c r="BP68" s="445"/>
      <c r="BQ68" s="445"/>
      <c r="BR68" s="445"/>
      <c r="BS68" s="445"/>
      <c r="BT68" s="445"/>
      <c r="BU68" s="445"/>
      <c r="BV68" s="445"/>
      <c r="BW68" s="445"/>
      <c r="BX68" s="445"/>
      <c r="BY68" s="445"/>
      <c r="BZ68" s="445"/>
      <c r="CA68" s="445"/>
      <c r="CB68" s="445"/>
      <c r="CC68" s="445"/>
      <c r="CD68" s="445"/>
      <c r="CE68" s="445"/>
      <c r="CF68" s="445"/>
      <c r="CG68" s="445"/>
      <c r="CH68" s="445"/>
      <c r="CI68" s="445"/>
      <c r="CJ68" s="445"/>
      <c r="CK68" s="445"/>
      <c r="CL68" s="445"/>
      <c r="CM68" s="445"/>
      <c r="CN68" s="445"/>
      <c r="CO68" s="445"/>
      <c r="CP68" s="445"/>
      <c r="CQ68" s="445"/>
      <c r="CR68" s="445"/>
      <c r="CS68" s="445"/>
      <c r="CT68" s="445"/>
      <c r="CU68" s="445"/>
      <c r="CV68" s="445"/>
      <c r="CW68" s="445"/>
      <c r="CX68" s="445"/>
      <c r="CY68" s="445"/>
      <c r="CZ68" s="445"/>
      <c r="DA68" s="445"/>
      <c r="DB68" s="445"/>
      <c r="DC68" s="445"/>
      <c r="DD68" s="445"/>
      <c r="DE68" s="445"/>
      <c r="DF68" s="445"/>
      <c r="DG68" s="445"/>
      <c r="DH68" s="445"/>
      <c r="DI68" s="446"/>
      <c r="DJ68" s="447"/>
      <c r="DK68" s="447"/>
      <c r="DL68" s="447"/>
      <c r="DM68" s="447"/>
      <c r="DN68" s="447"/>
      <c r="DO68" s="447"/>
      <c r="DP68" s="447"/>
      <c r="DQ68" s="447"/>
      <c r="DR68" s="447"/>
      <c r="DS68" s="447"/>
      <c r="DT68" s="447"/>
      <c r="DU68" s="447"/>
      <c r="DV68" s="447"/>
      <c r="DW68" s="447"/>
      <c r="DX68" s="447"/>
      <c r="DY68" s="447"/>
      <c r="DZ68" s="447"/>
      <c r="EA68" s="447"/>
      <c r="EB68" s="447"/>
      <c r="EC68" s="447"/>
      <c r="ED68" s="447"/>
      <c r="EE68" s="447"/>
      <c r="EF68" s="447"/>
      <c r="EG68" s="447"/>
      <c r="EH68" s="447"/>
      <c r="EI68" s="447"/>
      <c r="EJ68" s="447"/>
      <c r="EK68" s="447"/>
      <c r="EL68" s="447"/>
      <c r="EM68" s="447"/>
      <c r="EN68" s="447"/>
      <c r="EO68" s="447"/>
      <c r="EP68" s="447"/>
      <c r="EQ68" s="447"/>
      <c r="ER68" s="447"/>
      <c r="ES68" s="447"/>
      <c r="ET68" s="447"/>
      <c r="EU68" s="447"/>
      <c r="EV68" s="447"/>
      <c r="EW68" s="447"/>
      <c r="EX68" s="447"/>
      <c r="EY68" s="447"/>
      <c r="EZ68" s="447"/>
      <c r="FA68" s="447"/>
      <c r="FB68" s="447"/>
      <c r="FC68" s="447"/>
      <c r="FD68" s="447"/>
      <c r="FE68" s="447"/>
      <c r="FF68" s="447"/>
      <c r="FG68" s="447"/>
      <c r="FH68" s="447"/>
      <c r="FI68" s="447"/>
      <c r="FJ68" s="447"/>
      <c r="FK68" s="447"/>
      <c r="FL68" s="447"/>
      <c r="FM68" s="447"/>
      <c r="FN68" s="447"/>
      <c r="FO68" s="447"/>
      <c r="FP68" s="447"/>
      <c r="FQ68" s="447"/>
      <c r="FR68" s="447"/>
      <c r="FS68" s="447"/>
      <c r="FT68" s="447"/>
      <c r="FU68" s="447"/>
      <c r="FV68" s="447"/>
      <c r="FW68" s="447"/>
      <c r="FX68" s="447"/>
      <c r="FY68" s="447"/>
      <c r="FZ68" s="447"/>
      <c r="GA68" s="447"/>
      <c r="GB68" s="447"/>
      <c r="GC68" s="447"/>
      <c r="GD68" s="447"/>
      <c r="GE68" s="447"/>
      <c r="GF68" s="447"/>
      <c r="GG68" s="447"/>
      <c r="GH68" s="447"/>
      <c r="GI68" s="447"/>
      <c r="GJ68" s="447"/>
      <c r="GK68" s="447"/>
      <c r="GL68" s="447"/>
      <c r="GM68" s="447"/>
      <c r="GN68" s="447"/>
      <c r="GO68" s="447"/>
      <c r="GP68" s="447"/>
      <c r="GQ68" s="447"/>
      <c r="GR68" s="447"/>
      <c r="GS68" s="447"/>
      <c r="GT68" s="447"/>
      <c r="GU68" s="447"/>
      <c r="GV68" s="447"/>
      <c r="GW68" s="447"/>
      <c r="GX68" s="447"/>
      <c r="GY68" s="447"/>
      <c r="GZ68" s="447"/>
      <c r="HA68" s="447"/>
      <c r="HB68" s="447"/>
      <c r="HC68" s="447"/>
      <c r="HD68" s="447"/>
      <c r="HE68" s="447"/>
      <c r="HF68" s="447"/>
      <c r="HG68" s="447"/>
      <c r="HH68" s="447"/>
      <c r="HI68" s="447"/>
      <c r="HJ68" s="447"/>
      <c r="HK68" s="447"/>
      <c r="HL68" s="447"/>
      <c r="HM68" s="447"/>
      <c r="HN68" s="447"/>
      <c r="HO68" s="447"/>
      <c r="HP68" s="447"/>
      <c r="HQ68" s="447"/>
      <c r="HR68" s="447"/>
      <c r="HS68" s="447"/>
      <c r="HT68" s="447"/>
      <c r="HU68" s="447"/>
      <c r="HV68" s="447"/>
      <c r="HW68" s="447"/>
      <c r="HX68" s="447"/>
      <c r="HY68" s="447"/>
      <c r="HZ68" s="447"/>
      <c r="IA68" s="447"/>
      <c r="IB68" s="447"/>
      <c r="IC68" s="447"/>
      <c r="ID68" s="447"/>
      <c r="IE68" s="447"/>
      <c r="IF68" s="447"/>
      <c r="IG68" s="447"/>
      <c r="IH68" s="447"/>
      <c r="II68" s="447"/>
      <c r="IJ68" s="447"/>
      <c r="IK68" s="447"/>
      <c r="IL68" s="447"/>
      <c r="IM68" s="447"/>
      <c r="IN68" s="447"/>
      <c r="IO68" s="447"/>
      <c r="IP68" s="447"/>
      <c r="IQ68" s="447"/>
      <c r="IR68" s="447"/>
      <c r="IS68" s="447"/>
      <c r="IT68" s="447"/>
      <c r="IU68" s="447"/>
      <c r="IV68" s="447"/>
    </row>
    <row r="69" spans="1:256" s="448" customFormat="1" ht="21" customHeight="1" outlineLevel="2" x14ac:dyDescent="0.35">
      <c r="A69" s="449" t="str">
        <f t="shared" ca="1" si="33"/>
        <v>1.3.3.1</v>
      </c>
      <c r="B69" s="473" t="s">
        <v>276</v>
      </c>
      <c r="C69" s="541"/>
      <c r="D69" s="541"/>
      <c r="E69" s="542"/>
      <c r="F69" s="453">
        <f>NETWORKDAYS(G69,H69)</f>
        <v>5</v>
      </c>
      <c r="G69" s="454">
        <v>44585</v>
      </c>
      <c r="H69" s="454">
        <v>44589</v>
      </c>
      <c r="I69" s="451">
        <v>1</v>
      </c>
      <c r="J69" s="458">
        <f t="shared" si="22"/>
        <v>5</v>
      </c>
      <c r="K69" s="474">
        <f t="shared" si="23"/>
        <v>5</v>
      </c>
      <c r="L69" s="458">
        <f t="shared" si="24"/>
        <v>0</v>
      </c>
      <c r="M69" s="421"/>
      <c r="N69" s="425"/>
      <c r="O69" s="459" t="str">
        <f t="shared" si="25"/>
        <v>NA</v>
      </c>
      <c r="P69" s="404" t="str">
        <f t="shared" si="26"/>
        <v>Closed</v>
      </c>
      <c r="Q69" s="405" t="str">
        <f t="shared" si="27"/>
        <v>Complete</v>
      </c>
      <c r="R69" s="455">
        <f t="shared" si="34"/>
        <v>1</v>
      </c>
      <c r="S69" s="443"/>
      <c r="T69" s="444"/>
      <c r="U69" s="338"/>
      <c r="V69" s="338"/>
      <c r="W69" s="445"/>
      <c r="X69" s="445"/>
      <c r="Y69" s="445"/>
      <c r="Z69" s="445"/>
      <c r="AA69" s="445"/>
      <c r="AB69" s="445"/>
      <c r="AC69" s="445"/>
      <c r="AD69" s="445"/>
      <c r="AE69" s="445"/>
      <c r="AF69" s="445"/>
      <c r="AG69" s="445"/>
      <c r="AH69" s="445"/>
      <c r="AI69" s="445"/>
      <c r="AJ69" s="445"/>
      <c r="AK69" s="445"/>
      <c r="AL69" s="445"/>
      <c r="AM69" s="445"/>
      <c r="AN69" s="445"/>
      <c r="AO69" s="445"/>
      <c r="AP69" s="445"/>
      <c r="AQ69" s="445"/>
      <c r="AR69" s="445"/>
      <c r="AS69" s="445"/>
      <c r="AT69" s="445"/>
      <c r="AU69" s="445"/>
      <c r="AV69" s="445"/>
      <c r="AW69" s="445"/>
      <c r="AX69" s="445"/>
      <c r="AY69" s="445"/>
      <c r="AZ69" s="445"/>
      <c r="BA69" s="445"/>
      <c r="BB69" s="445"/>
      <c r="BC69" s="445"/>
      <c r="BD69" s="445"/>
      <c r="BE69" s="445"/>
      <c r="BF69" s="445"/>
      <c r="BG69" s="445"/>
      <c r="BH69" s="445"/>
      <c r="BI69" s="445"/>
      <c r="BJ69" s="445"/>
      <c r="BK69" s="445"/>
      <c r="BL69" s="445"/>
      <c r="BM69" s="445"/>
      <c r="BN69" s="445"/>
      <c r="BO69" s="445"/>
      <c r="BP69" s="445"/>
      <c r="BQ69" s="445"/>
      <c r="BR69" s="445"/>
      <c r="BS69" s="445"/>
      <c r="BT69" s="445"/>
      <c r="BU69" s="445"/>
      <c r="BV69" s="445"/>
      <c r="BW69" s="445"/>
      <c r="BX69" s="445"/>
      <c r="BY69" s="445"/>
      <c r="BZ69" s="445"/>
      <c r="CA69" s="445"/>
      <c r="CB69" s="445"/>
      <c r="CC69" s="445"/>
      <c r="CD69" s="445"/>
      <c r="CE69" s="445"/>
      <c r="CF69" s="445"/>
      <c r="CG69" s="445"/>
      <c r="CH69" s="445"/>
      <c r="CI69" s="445"/>
      <c r="CJ69" s="445"/>
      <c r="CK69" s="445"/>
      <c r="CL69" s="445"/>
      <c r="CM69" s="445"/>
      <c r="CN69" s="445"/>
      <c r="CO69" s="445"/>
      <c r="CP69" s="445"/>
      <c r="CQ69" s="445"/>
      <c r="CR69" s="445"/>
      <c r="CS69" s="445"/>
      <c r="CT69" s="445"/>
      <c r="CU69" s="445"/>
      <c r="CV69" s="445"/>
      <c r="CW69" s="445"/>
      <c r="CX69" s="445"/>
      <c r="CY69" s="445"/>
      <c r="CZ69" s="445"/>
      <c r="DA69" s="445"/>
      <c r="DB69" s="445"/>
      <c r="DC69" s="445"/>
      <c r="DD69" s="445"/>
      <c r="DE69" s="445"/>
      <c r="DF69" s="445"/>
      <c r="DG69" s="445"/>
      <c r="DH69" s="445"/>
      <c r="DI69" s="446"/>
      <c r="DJ69" s="447"/>
      <c r="DK69" s="447"/>
      <c r="DL69" s="447"/>
      <c r="DM69" s="447"/>
      <c r="DN69" s="447"/>
      <c r="DO69" s="447"/>
      <c r="DP69" s="447"/>
      <c r="DQ69" s="447"/>
      <c r="DR69" s="447"/>
      <c r="DS69" s="447"/>
      <c r="DT69" s="447"/>
      <c r="DU69" s="447"/>
      <c r="DV69" s="447"/>
      <c r="DW69" s="447"/>
      <c r="DX69" s="447"/>
      <c r="DY69" s="447"/>
      <c r="DZ69" s="447"/>
      <c r="EA69" s="447"/>
      <c r="EB69" s="447"/>
      <c r="EC69" s="447"/>
      <c r="ED69" s="447"/>
      <c r="EE69" s="447"/>
      <c r="EF69" s="447"/>
      <c r="EG69" s="447"/>
      <c r="EH69" s="447"/>
      <c r="EI69" s="447"/>
      <c r="EJ69" s="447"/>
      <c r="EK69" s="447"/>
      <c r="EL69" s="447"/>
      <c r="EM69" s="447"/>
      <c r="EN69" s="447"/>
      <c r="EO69" s="447"/>
      <c r="EP69" s="447"/>
      <c r="EQ69" s="447"/>
      <c r="ER69" s="447"/>
      <c r="ES69" s="447"/>
      <c r="ET69" s="447"/>
      <c r="EU69" s="447"/>
      <c r="EV69" s="447"/>
      <c r="EW69" s="447"/>
      <c r="EX69" s="447"/>
      <c r="EY69" s="447"/>
      <c r="EZ69" s="447"/>
      <c r="FA69" s="447"/>
      <c r="FB69" s="447"/>
      <c r="FC69" s="447"/>
      <c r="FD69" s="447"/>
      <c r="FE69" s="447"/>
      <c r="FF69" s="447"/>
      <c r="FG69" s="447"/>
      <c r="FH69" s="447"/>
      <c r="FI69" s="447"/>
      <c r="FJ69" s="447"/>
      <c r="FK69" s="447"/>
      <c r="FL69" s="447"/>
      <c r="FM69" s="447"/>
      <c r="FN69" s="447"/>
      <c r="FO69" s="447"/>
      <c r="FP69" s="447"/>
      <c r="FQ69" s="447"/>
      <c r="FR69" s="447"/>
      <c r="FS69" s="447"/>
      <c r="FT69" s="447"/>
      <c r="FU69" s="447"/>
      <c r="FV69" s="447"/>
      <c r="FW69" s="447"/>
      <c r="FX69" s="447"/>
      <c r="FY69" s="447"/>
      <c r="FZ69" s="447"/>
      <c r="GA69" s="447"/>
      <c r="GB69" s="447"/>
      <c r="GC69" s="447"/>
      <c r="GD69" s="447"/>
      <c r="GE69" s="447"/>
      <c r="GF69" s="447"/>
      <c r="GG69" s="447"/>
      <c r="GH69" s="447"/>
      <c r="GI69" s="447"/>
      <c r="GJ69" s="447"/>
      <c r="GK69" s="447"/>
      <c r="GL69" s="447"/>
      <c r="GM69" s="447"/>
      <c r="GN69" s="447"/>
      <c r="GO69" s="447"/>
      <c r="GP69" s="447"/>
      <c r="GQ69" s="447"/>
      <c r="GR69" s="447"/>
      <c r="GS69" s="447"/>
      <c r="GT69" s="447"/>
      <c r="GU69" s="447"/>
      <c r="GV69" s="447"/>
      <c r="GW69" s="447"/>
      <c r="GX69" s="447"/>
      <c r="GY69" s="447"/>
      <c r="GZ69" s="447"/>
      <c r="HA69" s="447"/>
      <c r="HB69" s="447"/>
      <c r="HC69" s="447"/>
      <c r="HD69" s="447"/>
      <c r="HE69" s="447"/>
      <c r="HF69" s="447"/>
      <c r="HG69" s="447"/>
      <c r="HH69" s="447"/>
      <c r="HI69" s="447"/>
      <c r="HJ69" s="447"/>
      <c r="HK69" s="447"/>
      <c r="HL69" s="447"/>
      <c r="HM69" s="447"/>
      <c r="HN69" s="447"/>
      <c r="HO69" s="447"/>
      <c r="HP69" s="447"/>
      <c r="HQ69" s="447"/>
      <c r="HR69" s="447"/>
      <c r="HS69" s="447"/>
      <c r="HT69" s="447"/>
      <c r="HU69" s="447"/>
      <c r="HV69" s="447"/>
      <c r="HW69" s="447"/>
      <c r="HX69" s="447"/>
      <c r="HY69" s="447"/>
      <c r="HZ69" s="447"/>
      <c r="IA69" s="447"/>
      <c r="IB69" s="447"/>
      <c r="IC69" s="447"/>
      <c r="ID69" s="447"/>
      <c r="IE69" s="447"/>
      <c r="IF69" s="447"/>
      <c r="IG69" s="447"/>
      <c r="IH69" s="447"/>
      <c r="II69" s="447"/>
      <c r="IJ69" s="447"/>
      <c r="IK69" s="447"/>
      <c r="IL69" s="447"/>
      <c r="IM69" s="447"/>
      <c r="IN69" s="447"/>
      <c r="IO69" s="447"/>
      <c r="IP69" s="447"/>
      <c r="IQ69" s="447"/>
      <c r="IR69" s="447"/>
      <c r="IS69" s="447"/>
      <c r="IT69" s="447"/>
      <c r="IU69" s="447"/>
      <c r="IV69" s="447"/>
    </row>
    <row r="70" spans="1:256" s="448" customFormat="1" ht="21" customHeight="1" outlineLevel="2" x14ac:dyDescent="0.35">
      <c r="A70" s="449" t="str">
        <f t="shared" ca="1" si="33"/>
        <v>1.3.3.2</v>
      </c>
      <c r="B70" s="473" t="s">
        <v>205</v>
      </c>
      <c r="C70" s="451"/>
      <c r="D70" s="451"/>
      <c r="E70" s="452"/>
      <c r="F70" s="453">
        <f>NETWORKDAYS(G70,H70)</f>
        <v>5</v>
      </c>
      <c r="G70" s="454">
        <v>44585</v>
      </c>
      <c r="H70" s="454">
        <v>44589</v>
      </c>
      <c r="I70" s="451">
        <v>1</v>
      </c>
      <c r="J70" s="475">
        <f t="shared" si="22"/>
        <v>5</v>
      </c>
      <c r="K70" s="543">
        <f t="shared" si="23"/>
        <v>5</v>
      </c>
      <c r="L70" s="475">
        <f t="shared" si="24"/>
        <v>0</v>
      </c>
      <c r="M70" s="458"/>
      <c r="N70" s="459"/>
      <c r="O70" s="476" t="str">
        <f t="shared" si="25"/>
        <v>NA</v>
      </c>
      <c r="P70" s="404" t="str">
        <f t="shared" si="26"/>
        <v>Closed</v>
      </c>
      <c r="Q70" s="405" t="str">
        <f t="shared" si="27"/>
        <v>Complete</v>
      </c>
      <c r="R70" s="455">
        <f t="shared" si="34"/>
        <v>1</v>
      </c>
      <c r="S70" s="443"/>
      <c r="T70" s="444"/>
      <c r="U70" s="338"/>
      <c r="V70" s="338"/>
      <c r="W70" s="445"/>
      <c r="X70" s="445"/>
      <c r="Y70" s="445"/>
      <c r="Z70" s="445"/>
      <c r="AA70" s="445"/>
      <c r="AB70" s="445"/>
      <c r="AC70" s="445"/>
      <c r="AD70" s="445"/>
      <c r="AE70" s="445"/>
      <c r="AF70" s="445"/>
      <c r="AG70" s="445"/>
      <c r="AH70" s="445"/>
      <c r="AI70" s="445"/>
      <c r="AJ70" s="445"/>
      <c r="AK70" s="445"/>
      <c r="AL70" s="445"/>
      <c r="AM70" s="445"/>
      <c r="AN70" s="445"/>
      <c r="AO70" s="445"/>
      <c r="AP70" s="445"/>
      <c r="AQ70" s="445"/>
      <c r="AR70" s="445"/>
      <c r="AS70" s="445"/>
      <c r="AT70" s="445"/>
      <c r="AU70" s="445"/>
      <c r="AV70" s="445"/>
      <c r="AW70" s="445"/>
      <c r="AX70" s="445"/>
      <c r="AY70" s="445"/>
      <c r="AZ70" s="445"/>
      <c r="BA70" s="445"/>
      <c r="BB70" s="445"/>
      <c r="BC70" s="445"/>
      <c r="BD70" s="445"/>
      <c r="BE70" s="445"/>
      <c r="BF70" s="445"/>
      <c r="BG70" s="445"/>
      <c r="BH70" s="445"/>
      <c r="BI70" s="445"/>
      <c r="BJ70" s="445"/>
      <c r="BK70" s="445"/>
      <c r="BL70" s="445"/>
      <c r="BM70" s="445"/>
      <c r="BN70" s="445"/>
      <c r="BO70" s="445"/>
      <c r="BP70" s="445"/>
      <c r="BQ70" s="445"/>
      <c r="BR70" s="445"/>
      <c r="BS70" s="445"/>
      <c r="BT70" s="445"/>
      <c r="BU70" s="445"/>
      <c r="BV70" s="445"/>
      <c r="BW70" s="445"/>
      <c r="BX70" s="445"/>
      <c r="BY70" s="445"/>
      <c r="BZ70" s="445"/>
      <c r="CA70" s="445"/>
      <c r="CB70" s="445"/>
      <c r="CC70" s="445"/>
      <c r="CD70" s="445"/>
      <c r="CE70" s="445"/>
      <c r="CF70" s="445"/>
      <c r="CG70" s="445"/>
      <c r="CH70" s="445"/>
      <c r="CI70" s="445"/>
      <c r="CJ70" s="445"/>
      <c r="CK70" s="445"/>
      <c r="CL70" s="445"/>
      <c r="CM70" s="445"/>
      <c r="CN70" s="445"/>
      <c r="CO70" s="445"/>
      <c r="CP70" s="445"/>
      <c r="CQ70" s="445"/>
      <c r="CR70" s="445"/>
      <c r="CS70" s="445"/>
      <c r="CT70" s="445"/>
      <c r="CU70" s="445"/>
      <c r="CV70" s="445"/>
      <c r="CW70" s="445"/>
      <c r="CX70" s="445"/>
      <c r="CY70" s="445"/>
      <c r="CZ70" s="445"/>
      <c r="DA70" s="445"/>
      <c r="DB70" s="445"/>
      <c r="DC70" s="445"/>
      <c r="DD70" s="445"/>
      <c r="DE70" s="445"/>
      <c r="DF70" s="445"/>
      <c r="DG70" s="445"/>
      <c r="DH70" s="445"/>
      <c r="DI70" s="446"/>
      <c r="DJ70" s="447"/>
      <c r="DK70" s="447"/>
      <c r="DL70" s="447"/>
      <c r="DM70" s="447"/>
      <c r="DN70" s="447"/>
      <c r="DO70" s="447"/>
      <c r="DP70" s="447"/>
      <c r="DQ70" s="447"/>
      <c r="DR70" s="447"/>
      <c r="DS70" s="447"/>
      <c r="DT70" s="447"/>
      <c r="DU70" s="447"/>
      <c r="DV70" s="447"/>
      <c r="DW70" s="447"/>
      <c r="DX70" s="447"/>
      <c r="DY70" s="447"/>
      <c r="DZ70" s="447"/>
      <c r="EA70" s="447"/>
      <c r="EB70" s="447"/>
      <c r="EC70" s="447"/>
      <c r="ED70" s="447"/>
      <c r="EE70" s="447"/>
      <c r="EF70" s="447"/>
      <c r="EG70" s="447"/>
      <c r="EH70" s="447"/>
      <c r="EI70" s="447"/>
      <c r="EJ70" s="447"/>
      <c r="EK70" s="447"/>
      <c r="EL70" s="447"/>
      <c r="EM70" s="447"/>
      <c r="EN70" s="447"/>
      <c r="EO70" s="447"/>
      <c r="EP70" s="447"/>
      <c r="EQ70" s="447"/>
      <c r="ER70" s="447"/>
      <c r="ES70" s="447"/>
      <c r="ET70" s="447"/>
      <c r="EU70" s="447"/>
      <c r="EV70" s="447"/>
      <c r="EW70" s="447"/>
      <c r="EX70" s="447"/>
      <c r="EY70" s="447"/>
      <c r="EZ70" s="447"/>
      <c r="FA70" s="447"/>
      <c r="FB70" s="447"/>
      <c r="FC70" s="447"/>
      <c r="FD70" s="447"/>
      <c r="FE70" s="447"/>
      <c r="FF70" s="447"/>
      <c r="FG70" s="447"/>
      <c r="FH70" s="447"/>
      <c r="FI70" s="447"/>
      <c r="FJ70" s="447"/>
      <c r="FK70" s="447"/>
      <c r="FL70" s="447"/>
      <c r="FM70" s="447"/>
      <c r="FN70" s="447"/>
      <c r="FO70" s="447"/>
      <c r="FP70" s="447"/>
      <c r="FQ70" s="447"/>
      <c r="FR70" s="447"/>
      <c r="FS70" s="447"/>
      <c r="FT70" s="447"/>
      <c r="FU70" s="447"/>
      <c r="FV70" s="447"/>
      <c r="FW70" s="447"/>
      <c r="FX70" s="447"/>
      <c r="FY70" s="447"/>
      <c r="FZ70" s="447"/>
      <c r="GA70" s="447"/>
      <c r="GB70" s="447"/>
      <c r="GC70" s="447"/>
      <c r="GD70" s="447"/>
      <c r="GE70" s="447"/>
      <c r="GF70" s="447"/>
      <c r="GG70" s="447"/>
      <c r="GH70" s="447"/>
      <c r="GI70" s="447"/>
      <c r="GJ70" s="447"/>
      <c r="GK70" s="447"/>
      <c r="GL70" s="447"/>
      <c r="GM70" s="447"/>
      <c r="GN70" s="447"/>
      <c r="GO70" s="447"/>
      <c r="GP70" s="447"/>
      <c r="GQ70" s="447"/>
      <c r="GR70" s="447"/>
      <c r="GS70" s="447"/>
      <c r="GT70" s="447"/>
      <c r="GU70" s="447"/>
      <c r="GV70" s="447"/>
      <c r="GW70" s="447"/>
      <c r="GX70" s="447"/>
      <c r="GY70" s="447"/>
      <c r="GZ70" s="447"/>
      <c r="HA70" s="447"/>
      <c r="HB70" s="447"/>
      <c r="HC70" s="447"/>
      <c r="HD70" s="447"/>
      <c r="HE70" s="447"/>
      <c r="HF70" s="447"/>
      <c r="HG70" s="447"/>
      <c r="HH70" s="447"/>
      <c r="HI70" s="447"/>
      <c r="HJ70" s="447"/>
      <c r="HK70" s="447"/>
      <c r="HL70" s="447"/>
      <c r="HM70" s="447"/>
      <c r="HN70" s="447"/>
      <c r="HO70" s="447"/>
      <c r="HP70" s="447"/>
      <c r="HQ70" s="447"/>
      <c r="HR70" s="447"/>
      <c r="HS70" s="447"/>
      <c r="HT70" s="447"/>
      <c r="HU70" s="447"/>
      <c r="HV70" s="447"/>
      <c r="HW70" s="447"/>
      <c r="HX70" s="447"/>
      <c r="HY70" s="447"/>
      <c r="HZ70" s="447"/>
      <c r="IA70" s="447"/>
      <c r="IB70" s="447"/>
      <c r="IC70" s="447"/>
      <c r="ID70" s="447"/>
      <c r="IE70" s="447"/>
      <c r="IF70" s="447"/>
      <c r="IG70" s="447"/>
      <c r="IH70" s="447"/>
      <c r="II70" s="447"/>
      <c r="IJ70" s="447"/>
      <c r="IK70" s="447"/>
      <c r="IL70" s="447"/>
      <c r="IM70" s="447"/>
      <c r="IN70" s="447"/>
      <c r="IO70" s="447"/>
      <c r="IP70" s="447"/>
      <c r="IQ70" s="447"/>
      <c r="IR70" s="447"/>
      <c r="IS70" s="447"/>
      <c r="IT70" s="447"/>
      <c r="IU70" s="447"/>
      <c r="IV70" s="447"/>
    </row>
    <row r="71" spans="1:256" s="432" customFormat="1" ht="31.5" customHeight="1" outlineLevel="2" x14ac:dyDescent="0.35">
      <c r="A71" s="449" t="str">
        <f t="shared" ca="1" si="33"/>
        <v>1.3.3.3</v>
      </c>
      <c r="B71" s="473" t="s">
        <v>206</v>
      </c>
      <c r="C71" s="451"/>
      <c r="D71" s="451"/>
      <c r="E71" s="452"/>
      <c r="F71" s="453">
        <f t="shared" ref="F71:F77" si="35">IF(AND(ISBLANK(G71),ISBLANK(H71))=FALSE,NETWORKDAYS(G71,H71),"")</f>
        <v>5</v>
      </c>
      <c r="G71" s="454">
        <v>44585</v>
      </c>
      <c r="H71" s="454">
        <v>44589</v>
      </c>
      <c r="I71" s="451">
        <v>1</v>
      </c>
      <c r="J71" s="439">
        <f t="shared" si="22"/>
        <v>5</v>
      </c>
      <c r="K71" s="440">
        <f t="shared" si="23"/>
        <v>5</v>
      </c>
      <c r="L71" s="439">
        <f t="shared" si="24"/>
        <v>0</v>
      </c>
      <c r="M71" s="423">
        <f t="shared" ref="M71:M77" si="36">F71</f>
        <v>5</v>
      </c>
      <c r="N71" s="424">
        <f t="shared" ref="N71:N77" si="37">IF(I71&gt;=100%,100%,IF(I71&lt;=0%,0%,I71))</f>
        <v>1</v>
      </c>
      <c r="O71" s="441" t="str">
        <f t="shared" si="25"/>
        <v>NA</v>
      </c>
      <c r="P71" s="404" t="str">
        <f t="shared" si="26"/>
        <v>Closed</v>
      </c>
      <c r="Q71" s="405" t="str">
        <f t="shared" si="27"/>
        <v>Complete</v>
      </c>
      <c r="R71" s="455">
        <f t="shared" si="34"/>
        <v>1</v>
      </c>
      <c r="S71" s="443">
        <f t="shared" ref="S71:S77" si="38">F71</f>
        <v>5</v>
      </c>
      <c r="T71" s="444">
        <f t="shared" ref="T71:T77" si="39">R71</f>
        <v>1</v>
      </c>
      <c r="U71" s="338"/>
      <c r="V71" s="338"/>
      <c r="W71" s="429"/>
      <c r="X71" s="429"/>
      <c r="Y71" s="429"/>
      <c r="Z71" s="429"/>
      <c r="AA71" s="429"/>
      <c r="AB71" s="429"/>
      <c r="AC71" s="429"/>
      <c r="AD71" s="429"/>
      <c r="AE71" s="429"/>
      <c r="AF71" s="429"/>
      <c r="AG71" s="429"/>
      <c r="AH71" s="429"/>
      <c r="AI71" s="429"/>
      <c r="AJ71" s="429"/>
      <c r="AK71" s="429"/>
      <c r="AL71" s="429"/>
      <c r="AM71" s="429"/>
      <c r="AN71" s="429"/>
      <c r="AO71" s="429"/>
      <c r="AP71" s="429"/>
      <c r="AQ71" s="429"/>
      <c r="AR71" s="429"/>
      <c r="AS71" s="429"/>
      <c r="AT71" s="429"/>
      <c r="AU71" s="429"/>
      <c r="AV71" s="429"/>
      <c r="AW71" s="429"/>
      <c r="AX71" s="429"/>
      <c r="AY71" s="429"/>
      <c r="AZ71" s="429"/>
      <c r="BA71" s="429"/>
      <c r="BB71" s="429"/>
      <c r="BC71" s="429"/>
      <c r="BD71" s="429"/>
      <c r="BE71" s="429"/>
      <c r="BF71" s="429"/>
      <c r="BG71" s="429"/>
      <c r="BH71" s="429"/>
      <c r="BI71" s="429"/>
      <c r="BJ71" s="429"/>
      <c r="BK71" s="429"/>
      <c r="BL71" s="429"/>
      <c r="BM71" s="429"/>
      <c r="BN71" s="429"/>
      <c r="BO71" s="429"/>
      <c r="BP71" s="429"/>
      <c r="BQ71" s="429"/>
      <c r="BR71" s="429"/>
      <c r="BS71" s="429"/>
      <c r="BT71" s="429"/>
      <c r="BU71" s="429"/>
      <c r="BV71" s="429"/>
      <c r="BW71" s="429"/>
      <c r="BX71" s="429"/>
      <c r="BY71" s="429"/>
      <c r="BZ71" s="429"/>
      <c r="CA71" s="429"/>
      <c r="CB71" s="429"/>
      <c r="CC71" s="429"/>
      <c r="CD71" s="429"/>
      <c r="CE71" s="429"/>
      <c r="CF71" s="429"/>
      <c r="CG71" s="429"/>
      <c r="CH71" s="429"/>
      <c r="CI71" s="429"/>
      <c r="CJ71" s="429"/>
      <c r="CK71" s="429"/>
      <c r="CL71" s="429"/>
      <c r="CM71" s="429"/>
      <c r="CN71" s="429"/>
      <c r="CO71" s="429"/>
      <c r="CP71" s="429"/>
      <c r="CQ71" s="429"/>
      <c r="CR71" s="429"/>
      <c r="CS71" s="429"/>
      <c r="CT71" s="429"/>
      <c r="CU71" s="429"/>
      <c r="CV71" s="429"/>
      <c r="CW71" s="429"/>
      <c r="CX71" s="429"/>
      <c r="CY71" s="429"/>
      <c r="CZ71" s="429"/>
      <c r="DA71" s="429"/>
      <c r="DB71" s="429"/>
      <c r="DC71" s="429"/>
      <c r="DD71" s="429"/>
      <c r="DE71" s="429"/>
      <c r="DF71" s="429"/>
      <c r="DG71" s="429"/>
      <c r="DH71" s="429"/>
      <c r="DI71" s="430"/>
      <c r="DJ71" s="431"/>
      <c r="DK71" s="431"/>
      <c r="DL71" s="431"/>
      <c r="DM71" s="431"/>
      <c r="DN71" s="431"/>
      <c r="DO71" s="431"/>
      <c r="DP71" s="431"/>
      <c r="DQ71" s="431"/>
      <c r="DR71" s="431"/>
      <c r="DS71" s="431"/>
      <c r="DT71" s="431"/>
      <c r="DU71" s="431"/>
      <c r="DV71" s="431"/>
      <c r="DW71" s="431"/>
      <c r="DX71" s="431"/>
      <c r="DY71" s="431"/>
      <c r="DZ71" s="431"/>
      <c r="EA71" s="431"/>
      <c r="EB71" s="431"/>
      <c r="EC71" s="431"/>
      <c r="ED71" s="431"/>
      <c r="EE71" s="431"/>
      <c r="EF71" s="431"/>
      <c r="EG71" s="431"/>
      <c r="EH71" s="431"/>
      <c r="EI71" s="431"/>
      <c r="EJ71" s="431"/>
      <c r="EK71" s="431"/>
      <c r="EL71" s="431"/>
      <c r="EM71" s="431"/>
      <c r="EN71" s="431"/>
      <c r="EO71" s="431"/>
      <c r="EP71" s="431"/>
      <c r="EQ71" s="431"/>
      <c r="ER71" s="431"/>
      <c r="ES71" s="431"/>
      <c r="ET71" s="431"/>
      <c r="EU71" s="431"/>
      <c r="EV71" s="431"/>
      <c r="EW71" s="431"/>
      <c r="EX71" s="431"/>
      <c r="EY71" s="431"/>
      <c r="EZ71" s="431"/>
      <c r="FA71" s="431"/>
      <c r="FB71" s="431"/>
      <c r="FC71" s="431"/>
      <c r="FD71" s="431"/>
      <c r="FE71" s="431"/>
      <c r="FF71" s="431"/>
      <c r="FG71" s="431"/>
      <c r="FH71" s="431"/>
      <c r="FI71" s="431"/>
      <c r="FJ71" s="431"/>
      <c r="FK71" s="431"/>
      <c r="FL71" s="431"/>
      <c r="FM71" s="431"/>
      <c r="FN71" s="431"/>
      <c r="FO71" s="431"/>
      <c r="FP71" s="431"/>
      <c r="FQ71" s="431"/>
      <c r="FR71" s="431"/>
      <c r="FS71" s="431"/>
      <c r="FT71" s="431"/>
      <c r="FU71" s="431"/>
      <c r="FV71" s="431"/>
      <c r="FW71" s="431"/>
      <c r="FX71" s="431"/>
      <c r="FY71" s="431"/>
      <c r="FZ71" s="431"/>
      <c r="GA71" s="431"/>
      <c r="GB71" s="431"/>
      <c r="GC71" s="431"/>
      <c r="GD71" s="431"/>
      <c r="GE71" s="431"/>
      <c r="GF71" s="431"/>
      <c r="GG71" s="431"/>
      <c r="GH71" s="431"/>
      <c r="GI71" s="431"/>
      <c r="GJ71" s="431"/>
      <c r="GK71" s="431"/>
      <c r="GL71" s="431"/>
      <c r="GM71" s="431"/>
      <c r="GN71" s="431"/>
      <c r="GO71" s="431"/>
      <c r="GP71" s="431"/>
      <c r="GQ71" s="431"/>
      <c r="GR71" s="431"/>
      <c r="GS71" s="431"/>
      <c r="GT71" s="431"/>
      <c r="GU71" s="431"/>
      <c r="GV71" s="431"/>
      <c r="GW71" s="431"/>
      <c r="GX71" s="431"/>
      <c r="GY71" s="431"/>
      <c r="GZ71" s="431"/>
      <c r="HA71" s="431"/>
      <c r="HB71" s="431"/>
      <c r="HC71" s="431"/>
      <c r="HD71" s="431"/>
      <c r="HE71" s="431"/>
      <c r="HF71" s="431"/>
      <c r="HG71" s="431"/>
      <c r="HH71" s="431"/>
      <c r="HI71" s="431"/>
      <c r="HJ71" s="431"/>
      <c r="HK71" s="431"/>
      <c r="HL71" s="431"/>
      <c r="HM71" s="431"/>
      <c r="HN71" s="431"/>
      <c r="HO71" s="431"/>
      <c r="HP71" s="431"/>
      <c r="HQ71" s="431"/>
      <c r="HR71" s="431"/>
      <c r="HS71" s="431"/>
      <c r="HT71" s="431"/>
      <c r="HU71" s="431"/>
      <c r="HV71" s="431"/>
      <c r="HW71" s="431"/>
      <c r="HX71" s="431"/>
      <c r="HY71" s="431"/>
      <c r="HZ71" s="431"/>
      <c r="IA71" s="431"/>
      <c r="IB71" s="431"/>
      <c r="IC71" s="431"/>
      <c r="ID71" s="431"/>
      <c r="IE71" s="431"/>
      <c r="IF71" s="431"/>
      <c r="IG71" s="431"/>
      <c r="IH71" s="431"/>
      <c r="II71" s="431"/>
      <c r="IJ71" s="431"/>
      <c r="IK71" s="431"/>
      <c r="IL71" s="431"/>
      <c r="IM71" s="431"/>
      <c r="IN71" s="431"/>
      <c r="IO71" s="431"/>
      <c r="IP71" s="431"/>
      <c r="IQ71" s="431"/>
      <c r="IR71" s="431"/>
      <c r="IS71" s="431"/>
      <c r="IT71" s="431"/>
      <c r="IU71" s="431"/>
      <c r="IV71" s="431"/>
    </row>
    <row r="72" spans="1:256" s="448" customFormat="1" ht="21" customHeight="1" outlineLevel="2" x14ac:dyDescent="0.35">
      <c r="A72" s="460" t="str">
        <f ca="1">IF(ISERROR(VALUE(SUBSTITUTE(OFFSET(A72,-1,0,1,1),".",""))),"0.0.1",IF(ISERROR(FIND("`",SUBSTITUTE(OFFSET(A72,-1,0,1,1),".","`",2))),OFFSET(A72,-1,0,1,1)&amp;".1",LEFT(OFFSET(A72,-1,0,1,1),FIND("`",SUBSTITUTE(OFFSET(A72,-1,0,1,1),".","`",2)))&amp;IF(ISERROR(FIND("`",SUBSTITUTE(OFFSET(A72,-1,0,1,1),".","`",3))),VALUE(RIGHT(OFFSET(A72,-1,0,1,1),LEN(OFFSET(A72,-1,0,1,1))-FIND("`",SUBSTITUTE(OFFSET(A72,-1,0,1,1),".","`",2))))+1,VALUE(MID(OFFSET(A72,-1,0,1,1),FIND("`",SUBSTITUTE(OFFSET(A72,-1,0,1,1),".","`",2))+1,(FIND("`",SUBSTITUTE(OFFSET(A72,-1,0,1,1),".","`",3))-FIND("`",SUBSTITUTE(OFFSET(A72,-1,0,1,1),".","`",2))-1)))+1)))</f>
        <v>1.3.4</v>
      </c>
      <c r="B72" s="507" t="s">
        <v>207</v>
      </c>
      <c r="C72" s="435"/>
      <c r="D72" s="435"/>
      <c r="E72" s="436"/>
      <c r="F72" s="437">
        <f t="shared" si="35"/>
        <v>5</v>
      </c>
      <c r="G72" s="508">
        <f>MIN(G73:G75)</f>
        <v>44585</v>
      </c>
      <c r="H72" s="508">
        <f>MAX(H73:H75)</f>
        <v>44589</v>
      </c>
      <c r="I72" s="435">
        <f>SUMPRODUCT(M73:M75,N73:N75)/SUM(M73:M75)</f>
        <v>1</v>
      </c>
      <c r="J72" s="439">
        <f t="shared" si="22"/>
        <v>5</v>
      </c>
      <c r="K72" s="440">
        <f t="shared" si="23"/>
        <v>5</v>
      </c>
      <c r="L72" s="439">
        <f t="shared" si="24"/>
        <v>0</v>
      </c>
      <c r="M72" s="423">
        <f t="shared" si="36"/>
        <v>5</v>
      </c>
      <c r="N72" s="424">
        <f t="shared" si="37"/>
        <v>1</v>
      </c>
      <c r="O72" s="441" t="str">
        <f t="shared" si="25"/>
        <v>NA</v>
      </c>
      <c r="P72" s="404" t="str">
        <f t="shared" si="26"/>
        <v>Closed</v>
      </c>
      <c r="Q72" s="405" t="str">
        <f t="shared" si="27"/>
        <v>Complete</v>
      </c>
      <c r="R72" s="442">
        <f>SUMPRODUCT(S73:S75,T73:T75)/SUM(S73:S75)</f>
        <v>1</v>
      </c>
      <c r="S72" s="443">
        <f t="shared" si="38"/>
        <v>5</v>
      </c>
      <c r="T72" s="444">
        <f t="shared" si="39"/>
        <v>1</v>
      </c>
      <c r="U72" s="338"/>
      <c r="V72" s="338"/>
      <c r="W72" s="445"/>
      <c r="X72" s="445"/>
      <c r="Y72" s="445"/>
      <c r="Z72" s="445"/>
      <c r="AA72" s="445"/>
      <c r="AB72" s="445"/>
      <c r="AC72" s="445"/>
      <c r="AD72" s="445"/>
      <c r="AE72" s="445"/>
      <c r="AF72" s="445"/>
      <c r="AG72" s="445"/>
      <c r="AH72" s="445"/>
      <c r="AI72" s="445"/>
      <c r="AJ72" s="445"/>
      <c r="AK72" s="445"/>
      <c r="AL72" s="445"/>
      <c r="AM72" s="445"/>
      <c r="AN72" s="445"/>
      <c r="AO72" s="445"/>
      <c r="AP72" s="445"/>
      <c r="AQ72" s="445"/>
      <c r="AR72" s="445"/>
      <c r="AS72" s="445"/>
      <c r="AT72" s="445"/>
      <c r="AU72" s="445"/>
      <c r="AV72" s="445"/>
      <c r="AW72" s="445"/>
      <c r="AX72" s="445"/>
      <c r="AY72" s="445"/>
      <c r="AZ72" s="445"/>
      <c r="BA72" s="445"/>
      <c r="BB72" s="445"/>
      <c r="BC72" s="445"/>
      <c r="BD72" s="445"/>
      <c r="BE72" s="445"/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445"/>
      <c r="CB72" s="445"/>
      <c r="CC72" s="445"/>
      <c r="CD72" s="445"/>
      <c r="CE72" s="445"/>
      <c r="CF72" s="445"/>
      <c r="CG72" s="445"/>
      <c r="CH72" s="445"/>
      <c r="CI72" s="445"/>
      <c r="CJ72" s="445"/>
      <c r="CK72" s="445"/>
      <c r="CL72" s="445"/>
      <c r="CM72" s="445"/>
      <c r="CN72" s="445"/>
      <c r="CO72" s="445"/>
      <c r="CP72" s="445"/>
      <c r="CQ72" s="445"/>
      <c r="CR72" s="445"/>
      <c r="CS72" s="445"/>
      <c r="CT72" s="445"/>
      <c r="CU72" s="445"/>
      <c r="CV72" s="445"/>
      <c r="CW72" s="445"/>
      <c r="CX72" s="445"/>
      <c r="CY72" s="445"/>
      <c r="CZ72" s="445"/>
      <c r="DA72" s="445"/>
      <c r="DB72" s="445"/>
      <c r="DC72" s="445"/>
      <c r="DD72" s="445"/>
      <c r="DE72" s="445"/>
      <c r="DF72" s="445"/>
      <c r="DG72" s="445"/>
      <c r="DH72" s="445"/>
      <c r="DI72" s="446"/>
      <c r="DJ72" s="447"/>
      <c r="DK72" s="447"/>
      <c r="DL72" s="447"/>
      <c r="DM72" s="447"/>
      <c r="DN72" s="447"/>
      <c r="DO72" s="447"/>
      <c r="DP72" s="447"/>
      <c r="DQ72" s="447"/>
      <c r="DR72" s="447"/>
      <c r="DS72" s="447"/>
      <c r="DT72" s="447"/>
      <c r="DU72" s="447"/>
      <c r="DV72" s="447"/>
      <c r="DW72" s="447"/>
      <c r="DX72" s="447"/>
      <c r="DY72" s="447"/>
      <c r="DZ72" s="447"/>
      <c r="EA72" s="447"/>
      <c r="EB72" s="447"/>
      <c r="EC72" s="447"/>
      <c r="ED72" s="447"/>
      <c r="EE72" s="447"/>
      <c r="EF72" s="447"/>
      <c r="EG72" s="447"/>
      <c r="EH72" s="447"/>
      <c r="EI72" s="447"/>
      <c r="EJ72" s="447"/>
      <c r="EK72" s="447"/>
      <c r="EL72" s="447"/>
      <c r="EM72" s="447"/>
      <c r="EN72" s="447"/>
      <c r="EO72" s="447"/>
      <c r="EP72" s="447"/>
      <c r="EQ72" s="447"/>
      <c r="ER72" s="447"/>
      <c r="ES72" s="447"/>
      <c r="ET72" s="447"/>
      <c r="EU72" s="447"/>
      <c r="EV72" s="447"/>
      <c r="EW72" s="447"/>
      <c r="EX72" s="447"/>
      <c r="EY72" s="447"/>
      <c r="EZ72" s="447"/>
      <c r="FA72" s="447"/>
      <c r="FB72" s="447"/>
      <c r="FC72" s="447"/>
      <c r="FD72" s="447"/>
      <c r="FE72" s="447"/>
      <c r="FF72" s="447"/>
      <c r="FG72" s="447"/>
      <c r="FH72" s="447"/>
      <c r="FI72" s="447"/>
      <c r="FJ72" s="447"/>
      <c r="FK72" s="447"/>
      <c r="FL72" s="447"/>
      <c r="FM72" s="447"/>
      <c r="FN72" s="447"/>
      <c r="FO72" s="447"/>
      <c r="FP72" s="447"/>
      <c r="FQ72" s="447"/>
      <c r="FR72" s="447"/>
      <c r="FS72" s="447"/>
      <c r="FT72" s="447"/>
      <c r="FU72" s="447"/>
      <c r="FV72" s="447"/>
      <c r="FW72" s="447"/>
      <c r="FX72" s="447"/>
      <c r="FY72" s="447"/>
      <c r="FZ72" s="447"/>
      <c r="GA72" s="447"/>
      <c r="GB72" s="447"/>
      <c r="GC72" s="447"/>
      <c r="GD72" s="447"/>
      <c r="GE72" s="447"/>
      <c r="GF72" s="447"/>
      <c r="GG72" s="447"/>
      <c r="GH72" s="447"/>
      <c r="GI72" s="447"/>
      <c r="GJ72" s="447"/>
      <c r="GK72" s="447"/>
      <c r="GL72" s="447"/>
      <c r="GM72" s="447"/>
      <c r="GN72" s="447"/>
      <c r="GO72" s="447"/>
      <c r="GP72" s="447"/>
      <c r="GQ72" s="447"/>
      <c r="GR72" s="447"/>
      <c r="GS72" s="447"/>
      <c r="GT72" s="447"/>
      <c r="GU72" s="447"/>
      <c r="GV72" s="447"/>
      <c r="GW72" s="447"/>
      <c r="GX72" s="447"/>
      <c r="GY72" s="447"/>
      <c r="GZ72" s="447"/>
      <c r="HA72" s="447"/>
      <c r="HB72" s="447"/>
      <c r="HC72" s="447"/>
      <c r="HD72" s="447"/>
      <c r="HE72" s="447"/>
      <c r="HF72" s="447"/>
      <c r="HG72" s="447"/>
      <c r="HH72" s="447"/>
      <c r="HI72" s="447"/>
      <c r="HJ72" s="447"/>
      <c r="HK72" s="447"/>
      <c r="HL72" s="447"/>
      <c r="HM72" s="447"/>
      <c r="HN72" s="447"/>
      <c r="HO72" s="447"/>
      <c r="HP72" s="447"/>
      <c r="HQ72" s="447"/>
      <c r="HR72" s="447"/>
      <c r="HS72" s="447"/>
      <c r="HT72" s="447"/>
      <c r="HU72" s="447"/>
      <c r="HV72" s="447"/>
      <c r="HW72" s="447"/>
      <c r="HX72" s="447"/>
      <c r="HY72" s="447"/>
      <c r="HZ72" s="447"/>
      <c r="IA72" s="447"/>
      <c r="IB72" s="447"/>
      <c r="IC72" s="447"/>
      <c r="ID72" s="447"/>
      <c r="IE72" s="447"/>
      <c r="IF72" s="447"/>
      <c r="IG72" s="447"/>
      <c r="IH72" s="447"/>
      <c r="II72" s="447"/>
      <c r="IJ72" s="447"/>
      <c r="IK72" s="447"/>
      <c r="IL72" s="447"/>
      <c r="IM72" s="447"/>
      <c r="IN72" s="447"/>
      <c r="IO72" s="447"/>
      <c r="IP72" s="447"/>
      <c r="IQ72" s="447"/>
      <c r="IR72" s="447"/>
      <c r="IS72" s="447"/>
      <c r="IT72" s="447"/>
      <c r="IU72" s="447"/>
      <c r="IV72" s="447"/>
    </row>
    <row r="73" spans="1:256" s="448" customFormat="1" ht="21" customHeight="1" outlineLevel="2" x14ac:dyDescent="0.35">
      <c r="A73" s="449" t="str">
        <f t="shared" ca="1" si="33"/>
        <v>1.3.4.1</v>
      </c>
      <c r="B73" s="473" t="s">
        <v>208</v>
      </c>
      <c r="C73" s="451"/>
      <c r="D73" s="451"/>
      <c r="E73" s="452"/>
      <c r="F73" s="453">
        <f t="shared" si="35"/>
        <v>5</v>
      </c>
      <c r="G73" s="454">
        <v>44585</v>
      </c>
      <c r="H73" s="454">
        <v>44589</v>
      </c>
      <c r="I73" s="451">
        <v>1</v>
      </c>
      <c r="J73" s="439">
        <f t="shared" si="22"/>
        <v>5</v>
      </c>
      <c r="K73" s="440">
        <f t="shared" si="23"/>
        <v>5</v>
      </c>
      <c r="L73" s="439">
        <f t="shared" si="24"/>
        <v>0</v>
      </c>
      <c r="M73" s="423">
        <f t="shared" si="36"/>
        <v>5</v>
      </c>
      <c r="N73" s="424">
        <f t="shared" si="37"/>
        <v>1</v>
      </c>
      <c r="O73" s="441" t="str">
        <f t="shared" si="25"/>
        <v>NA</v>
      </c>
      <c r="P73" s="404" t="str">
        <f t="shared" si="26"/>
        <v>Closed</v>
      </c>
      <c r="Q73" s="405" t="str">
        <f t="shared" si="27"/>
        <v>Complete</v>
      </c>
      <c r="R73" s="455">
        <f>IF(O73="NA",100%,(100%-O73))</f>
        <v>1</v>
      </c>
      <c r="S73" s="443">
        <f t="shared" si="38"/>
        <v>5</v>
      </c>
      <c r="T73" s="444">
        <f t="shared" si="39"/>
        <v>1</v>
      </c>
      <c r="U73" s="338"/>
      <c r="V73" s="338"/>
      <c r="W73" s="445"/>
      <c r="X73" s="445"/>
      <c r="Y73" s="445"/>
      <c r="Z73" s="445"/>
      <c r="AA73" s="445"/>
      <c r="AB73" s="445"/>
      <c r="AC73" s="445"/>
      <c r="AD73" s="445"/>
      <c r="AE73" s="445"/>
      <c r="AF73" s="445"/>
      <c r="AG73" s="445"/>
      <c r="AH73" s="445"/>
      <c r="AI73" s="445"/>
      <c r="AJ73" s="445"/>
      <c r="AK73" s="445"/>
      <c r="AL73" s="445"/>
      <c r="AM73" s="445"/>
      <c r="AN73" s="445"/>
      <c r="AO73" s="445"/>
      <c r="AP73" s="445"/>
      <c r="AQ73" s="445"/>
      <c r="AR73" s="445"/>
      <c r="AS73" s="445"/>
      <c r="AT73" s="445"/>
      <c r="AU73" s="445"/>
      <c r="AV73" s="445"/>
      <c r="AW73" s="445"/>
      <c r="AX73" s="445"/>
      <c r="AY73" s="445"/>
      <c r="AZ73" s="445"/>
      <c r="BA73" s="445"/>
      <c r="BB73" s="445"/>
      <c r="BC73" s="445"/>
      <c r="BD73" s="445"/>
      <c r="BE73" s="445"/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445"/>
      <c r="CB73" s="445"/>
      <c r="CC73" s="445"/>
      <c r="CD73" s="445"/>
      <c r="CE73" s="445"/>
      <c r="CF73" s="445"/>
      <c r="CG73" s="445"/>
      <c r="CH73" s="445"/>
      <c r="CI73" s="445"/>
      <c r="CJ73" s="445"/>
      <c r="CK73" s="445"/>
      <c r="CL73" s="445"/>
      <c r="CM73" s="445"/>
      <c r="CN73" s="445"/>
      <c r="CO73" s="445"/>
      <c r="CP73" s="445"/>
      <c r="CQ73" s="445"/>
      <c r="CR73" s="445"/>
      <c r="CS73" s="445"/>
      <c r="CT73" s="445"/>
      <c r="CU73" s="445"/>
      <c r="CV73" s="445"/>
      <c r="CW73" s="445"/>
      <c r="CX73" s="445"/>
      <c r="CY73" s="445"/>
      <c r="CZ73" s="445"/>
      <c r="DA73" s="445"/>
      <c r="DB73" s="445"/>
      <c r="DC73" s="445"/>
      <c r="DD73" s="445"/>
      <c r="DE73" s="445"/>
      <c r="DF73" s="445"/>
      <c r="DG73" s="445"/>
      <c r="DH73" s="445"/>
      <c r="DI73" s="446"/>
      <c r="DJ73" s="447"/>
      <c r="DK73" s="447"/>
      <c r="DL73" s="447"/>
      <c r="DM73" s="447"/>
      <c r="DN73" s="447"/>
      <c r="DO73" s="447"/>
      <c r="DP73" s="447"/>
      <c r="DQ73" s="447"/>
      <c r="DR73" s="447"/>
      <c r="DS73" s="447"/>
      <c r="DT73" s="447"/>
      <c r="DU73" s="447"/>
      <c r="DV73" s="447"/>
      <c r="DW73" s="447"/>
      <c r="DX73" s="447"/>
      <c r="DY73" s="447"/>
      <c r="DZ73" s="447"/>
      <c r="EA73" s="447"/>
      <c r="EB73" s="447"/>
      <c r="EC73" s="447"/>
      <c r="ED73" s="447"/>
      <c r="EE73" s="447"/>
      <c r="EF73" s="447"/>
      <c r="EG73" s="447"/>
      <c r="EH73" s="447"/>
      <c r="EI73" s="447"/>
      <c r="EJ73" s="447"/>
      <c r="EK73" s="447"/>
      <c r="EL73" s="447"/>
      <c r="EM73" s="447"/>
      <c r="EN73" s="447"/>
      <c r="EO73" s="447"/>
      <c r="EP73" s="447"/>
      <c r="EQ73" s="447"/>
      <c r="ER73" s="447"/>
      <c r="ES73" s="447"/>
      <c r="ET73" s="447"/>
      <c r="EU73" s="447"/>
      <c r="EV73" s="447"/>
      <c r="EW73" s="447"/>
      <c r="EX73" s="447"/>
      <c r="EY73" s="447"/>
      <c r="EZ73" s="447"/>
      <c r="FA73" s="447"/>
      <c r="FB73" s="447"/>
      <c r="FC73" s="447"/>
      <c r="FD73" s="447"/>
      <c r="FE73" s="447"/>
      <c r="FF73" s="447"/>
      <c r="FG73" s="447"/>
      <c r="FH73" s="447"/>
      <c r="FI73" s="447"/>
      <c r="FJ73" s="447"/>
      <c r="FK73" s="447"/>
      <c r="FL73" s="447"/>
      <c r="FM73" s="447"/>
      <c r="FN73" s="447"/>
      <c r="FO73" s="447"/>
      <c r="FP73" s="447"/>
      <c r="FQ73" s="447"/>
      <c r="FR73" s="447"/>
      <c r="FS73" s="447"/>
      <c r="FT73" s="447"/>
      <c r="FU73" s="447"/>
      <c r="FV73" s="447"/>
      <c r="FW73" s="447"/>
      <c r="FX73" s="447"/>
      <c r="FY73" s="447"/>
      <c r="FZ73" s="447"/>
      <c r="GA73" s="447"/>
      <c r="GB73" s="447"/>
      <c r="GC73" s="447"/>
      <c r="GD73" s="447"/>
      <c r="GE73" s="447"/>
      <c r="GF73" s="447"/>
      <c r="GG73" s="447"/>
      <c r="GH73" s="447"/>
      <c r="GI73" s="447"/>
      <c r="GJ73" s="447"/>
      <c r="GK73" s="447"/>
      <c r="GL73" s="447"/>
      <c r="GM73" s="447"/>
      <c r="GN73" s="447"/>
      <c r="GO73" s="447"/>
      <c r="GP73" s="447"/>
      <c r="GQ73" s="447"/>
      <c r="GR73" s="447"/>
      <c r="GS73" s="447"/>
      <c r="GT73" s="447"/>
      <c r="GU73" s="447"/>
      <c r="GV73" s="447"/>
      <c r="GW73" s="447"/>
      <c r="GX73" s="447"/>
      <c r="GY73" s="447"/>
      <c r="GZ73" s="447"/>
      <c r="HA73" s="447"/>
      <c r="HB73" s="447"/>
      <c r="HC73" s="447"/>
      <c r="HD73" s="447"/>
      <c r="HE73" s="447"/>
      <c r="HF73" s="447"/>
      <c r="HG73" s="447"/>
      <c r="HH73" s="447"/>
      <c r="HI73" s="447"/>
      <c r="HJ73" s="447"/>
      <c r="HK73" s="447"/>
      <c r="HL73" s="447"/>
      <c r="HM73" s="447"/>
      <c r="HN73" s="447"/>
      <c r="HO73" s="447"/>
      <c r="HP73" s="447"/>
      <c r="HQ73" s="447"/>
      <c r="HR73" s="447"/>
      <c r="HS73" s="447"/>
      <c r="HT73" s="447"/>
      <c r="HU73" s="447"/>
      <c r="HV73" s="447"/>
      <c r="HW73" s="447"/>
      <c r="HX73" s="447"/>
      <c r="HY73" s="447"/>
      <c r="HZ73" s="447"/>
      <c r="IA73" s="447"/>
      <c r="IB73" s="447"/>
      <c r="IC73" s="447"/>
      <c r="ID73" s="447"/>
      <c r="IE73" s="447"/>
      <c r="IF73" s="447"/>
      <c r="IG73" s="447"/>
      <c r="IH73" s="447"/>
      <c r="II73" s="447"/>
      <c r="IJ73" s="447"/>
      <c r="IK73" s="447"/>
      <c r="IL73" s="447"/>
      <c r="IM73" s="447"/>
      <c r="IN73" s="447"/>
      <c r="IO73" s="447"/>
      <c r="IP73" s="447"/>
      <c r="IQ73" s="447"/>
      <c r="IR73" s="447"/>
      <c r="IS73" s="447"/>
      <c r="IT73" s="447"/>
      <c r="IU73" s="447"/>
      <c r="IV73" s="447"/>
    </row>
    <row r="74" spans="1:256" s="448" customFormat="1" ht="21" customHeight="1" outlineLevel="2" x14ac:dyDescent="0.35">
      <c r="A74" s="449" t="str">
        <f t="shared" ca="1" si="33"/>
        <v>1.3.4.2</v>
      </c>
      <c r="B74" s="473" t="s">
        <v>209</v>
      </c>
      <c r="C74" s="451"/>
      <c r="D74" s="451"/>
      <c r="E74" s="452"/>
      <c r="F74" s="453">
        <f t="shared" si="35"/>
        <v>5</v>
      </c>
      <c r="G74" s="454">
        <v>44585</v>
      </c>
      <c r="H74" s="454">
        <v>44589</v>
      </c>
      <c r="I74" s="451">
        <v>1</v>
      </c>
      <c r="J74" s="439">
        <f t="shared" si="22"/>
        <v>5</v>
      </c>
      <c r="K74" s="440">
        <f t="shared" si="23"/>
        <v>5</v>
      </c>
      <c r="L74" s="439">
        <f t="shared" si="24"/>
        <v>0</v>
      </c>
      <c r="M74" s="423">
        <f t="shared" si="36"/>
        <v>5</v>
      </c>
      <c r="N74" s="424">
        <f t="shared" si="37"/>
        <v>1</v>
      </c>
      <c r="O74" s="441" t="str">
        <f t="shared" si="25"/>
        <v>NA</v>
      </c>
      <c r="P74" s="404" t="str">
        <f t="shared" si="26"/>
        <v>Closed</v>
      </c>
      <c r="Q74" s="405" t="str">
        <f t="shared" si="27"/>
        <v>Complete</v>
      </c>
      <c r="R74" s="455">
        <f>IF(O74="NA",100%,(100%-O74))</f>
        <v>1</v>
      </c>
      <c r="S74" s="443">
        <f t="shared" si="38"/>
        <v>5</v>
      </c>
      <c r="T74" s="444">
        <f t="shared" si="39"/>
        <v>1</v>
      </c>
      <c r="U74" s="338"/>
      <c r="V74" s="338"/>
      <c r="W74" s="445"/>
      <c r="X74" s="445"/>
      <c r="Y74" s="445"/>
      <c r="Z74" s="445"/>
      <c r="AA74" s="445"/>
      <c r="AB74" s="445"/>
      <c r="AC74" s="445"/>
      <c r="AD74" s="445"/>
      <c r="AE74" s="445"/>
      <c r="AF74" s="445"/>
      <c r="AG74" s="445"/>
      <c r="AH74" s="445"/>
      <c r="AI74" s="445"/>
      <c r="AJ74" s="445"/>
      <c r="AK74" s="445"/>
      <c r="AL74" s="445"/>
      <c r="AM74" s="445"/>
      <c r="AN74" s="445"/>
      <c r="AO74" s="445"/>
      <c r="AP74" s="445"/>
      <c r="AQ74" s="445"/>
      <c r="AR74" s="445"/>
      <c r="AS74" s="445"/>
      <c r="AT74" s="445"/>
      <c r="AU74" s="445"/>
      <c r="AV74" s="445"/>
      <c r="AW74" s="445"/>
      <c r="AX74" s="445"/>
      <c r="AY74" s="445"/>
      <c r="AZ74" s="445"/>
      <c r="BA74" s="445"/>
      <c r="BB74" s="445"/>
      <c r="BC74" s="445"/>
      <c r="BD74" s="445"/>
      <c r="BE74" s="445"/>
      <c r="BF74" s="445"/>
      <c r="BG74" s="445"/>
      <c r="BH74" s="445"/>
      <c r="BI74" s="445"/>
      <c r="BJ74" s="445"/>
      <c r="BK74" s="445"/>
      <c r="BL74" s="445"/>
      <c r="BM74" s="445"/>
      <c r="BN74" s="445"/>
      <c r="BO74" s="445"/>
      <c r="BP74" s="445"/>
      <c r="BQ74" s="445"/>
      <c r="BR74" s="445"/>
      <c r="BS74" s="445"/>
      <c r="BT74" s="445"/>
      <c r="BU74" s="445"/>
      <c r="BV74" s="445"/>
      <c r="BW74" s="445"/>
      <c r="BX74" s="445"/>
      <c r="BY74" s="445"/>
      <c r="BZ74" s="445"/>
      <c r="CA74" s="445"/>
      <c r="CB74" s="445"/>
      <c r="CC74" s="445"/>
      <c r="CD74" s="445"/>
      <c r="CE74" s="445"/>
      <c r="CF74" s="445"/>
      <c r="CG74" s="445"/>
      <c r="CH74" s="445"/>
      <c r="CI74" s="445"/>
      <c r="CJ74" s="445"/>
      <c r="CK74" s="445"/>
      <c r="CL74" s="445"/>
      <c r="CM74" s="445"/>
      <c r="CN74" s="445"/>
      <c r="CO74" s="445"/>
      <c r="CP74" s="445"/>
      <c r="CQ74" s="445"/>
      <c r="CR74" s="445"/>
      <c r="CS74" s="445"/>
      <c r="CT74" s="445"/>
      <c r="CU74" s="445"/>
      <c r="CV74" s="445"/>
      <c r="CW74" s="445"/>
      <c r="CX74" s="445"/>
      <c r="CY74" s="445"/>
      <c r="CZ74" s="445"/>
      <c r="DA74" s="445"/>
      <c r="DB74" s="445"/>
      <c r="DC74" s="445"/>
      <c r="DD74" s="445"/>
      <c r="DE74" s="445"/>
      <c r="DF74" s="445"/>
      <c r="DG74" s="445"/>
      <c r="DH74" s="445"/>
      <c r="DI74" s="446"/>
      <c r="DJ74" s="447"/>
      <c r="DK74" s="447"/>
      <c r="DL74" s="447"/>
      <c r="DM74" s="447"/>
      <c r="DN74" s="447"/>
      <c r="DO74" s="447"/>
      <c r="DP74" s="447"/>
      <c r="DQ74" s="447"/>
      <c r="DR74" s="447"/>
      <c r="DS74" s="447"/>
      <c r="DT74" s="447"/>
      <c r="DU74" s="447"/>
      <c r="DV74" s="447"/>
      <c r="DW74" s="447"/>
      <c r="DX74" s="447"/>
      <c r="DY74" s="447"/>
      <c r="DZ74" s="447"/>
      <c r="EA74" s="447"/>
      <c r="EB74" s="447"/>
      <c r="EC74" s="447"/>
      <c r="ED74" s="447"/>
      <c r="EE74" s="447"/>
      <c r="EF74" s="447"/>
      <c r="EG74" s="447"/>
      <c r="EH74" s="447"/>
      <c r="EI74" s="447"/>
      <c r="EJ74" s="447"/>
      <c r="EK74" s="447"/>
      <c r="EL74" s="447"/>
      <c r="EM74" s="447"/>
      <c r="EN74" s="447"/>
      <c r="EO74" s="447"/>
      <c r="EP74" s="447"/>
      <c r="EQ74" s="447"/>
      <c r="ER74" s="447"/>
      <c r="ES74" s="447"/>
      <c r="ET74" s="447"/>
      <c r="EU74" s="447"/>
      <c r="EV74" s="447"/>
      <c r="EW74" s="447"/>
      <c r="EX74" s="447"/>
      <c r="EY74" s="447"/>
      <c r="EZ74" s="447"/>
      <c r="FA74" s="447"/>
      <c r="FB74" s="447"/>
      <c r="FC74" s="447"/>
      <c r="FD74" s="447"/>
      <c r="FE74" s="447"/>
      <c r="FF74" s="447"/>
      <c r="FG74" s="447"/>
      <c r="FH74" s="447"/>
      <c r="FI74" s="447"/>
      <c r="FJ74" s="447"/>
      <c r="FK74" s="447"/>
      <c r="FL74" s="447"/>
      <c r="FM74" s="447"/>
      <c r="FN74" s="447"/>
      <c r="FO74" s="447"/>
      <c r="FP74" s="447"/>
      <c r="FQ74" s="447"/>
      <c r="FR74" s="447"/>
      <c r="FS74" s="447"/>
      <c r="FT74" s="447"/>
      <c r="FU74" s="447"/>
      <c r="FV74" s="447"/>
      <c r="FW74" s="447"/>
      <c r="FX74" s="447"/>
      <c r="FY74" s="447"/>
      <c r="FZ74" s="447"/>
      <c r="GA74" s="447"/>
      <c r="GB74" s="447"/>
      <c r="GC74" s="447"/>
      <c r="GD74" s="447"/>
      <c r="GE74" s="447"/>
      <c r="GF74" s="447"/>
      <c r="GG74" s="447"/>
      <c r="GH74" s="447"/>
      <c r="GI74" s="447"/>
      <c r="GJ74" s="447"/>
      <c r="GK74" s="447"/>
      <c r="GL74" s="447"/>
      <c r="GM74" s="447"/>
      <c r="GN74" s="447"/>
      <c r="GO74" s="447"/>
      <c r="GP74" s="447"/>
      <c r="GQ74" s="447"/>
      <c r="GR74" s="447"/>
      <c r="GS74" s="447"/>
      <c r="GT74" s="447"/>
      <c r="GU74" s="447"/>
      <c r="GV74" s="447"/>
      <c r="GW74" s="447"/>
      <c r="GX74" s="447"/>
      <c r="GY74" s="447"/>
      <c r="GZ74" s="447"/>
      <c r="HA74" s="447"/>
      <c r="HB74" s="447"/>
      <c r="HC74" s="447"/>
      <c r="HD74" s="447"/>
      <c r="HE74" s="447"/>
      <c r="HF74" s="447"/>
      <c r="HG74" s="447"/>
      <c r="HH74" s="447"/>
      <c r="HI74" s="447"/>
      <c r="HJ74" s="447"/>
      <c r="HK74" s="447"/>
      <c r="HL74" s="447"/>
      <c r="HM74" s="447"/>
      <c r="HN74" s="447"/>
      <c r="HO74" s="447"/>
      <c r="HP74" s="447"/>
      <c r="HQ74" s="447"/>
      <c r="HR74" s="447"/>
      <c r="HS74" s="447"/>
      <c r="HT74" s="447"/>
      <c r="HU74" s="447"/>
      <c r="HV74" s="447"/>
      <c r="HW74" s="447"/>
      <c r="HX74" s="447"/>
      <c r="HY74" s="447"/>
      <c r="HZ74" s="447"/>
      <c r="IA74" s="447"/>
      <c r="IB74" s="447"/>
      <c r="IC74" s="447"/>
      <c r="ID74" s="447"/>
      <c r="IE74" s="447"/>
      <c r="IF74" s="447"/>
      <c r="IG74" s="447"/>
      <c r="IH74" s="447"/>
      <c r="II74" s="447"/>
      <c r="IJ74" s="447"/>
      <c r="IK74" s="447"/>
      <c r="IL74" s="447"/>
      <c r="IM74" s="447"/>
      <c r="IN74" s="447"/>
      <c r="IO74" s="447"/>
      <c r="IP74" s="447"/>
      <c r="IQ74" s="447"/>
      <c r="IR74" s="447"/>
      <c r="IS74" s="447"/>
      <c r="IT74" s="447"/>
      <c r="IU74" s="447"/>
      <c r="IV74" s="447"/>
    </row>
    <row r="75" spans="1:256" s="432" customFormat="1" ht="21" customHeight="1" outlineLevel="2" x14ac:dyDescent="0.35">
      <c r="A75" s="449" t="str">
        <f t="shared" ca="1" si="33"/>
        <v>1.3.4.3</v>
      </c>
      <c r="B75" s="519" t="s">
        <v>210</v>
      </c>
      <c r="C75" s="451"/>
      <c r="D75" s="451"/>
      <c r="E75" s="452"/>
      <c r="F75" s="544">
        <f t="shared" si="35"/>
        <v>5</v>
      </c>
      <c r="G75" s="545">
        <v>44585</v>
      </c>
      <c r="H75" s="545">
        <v>44589</v>
      </c>
      <c r="I75" s="546">
        <v>1</v>
      </c>
      <c r="J75" s="439">
        <f t="shared" si="22"/>
        <v>5</v>
      </c>
      <c r="K75" s="440">
        <f t="shared" si="23"/>
        <v>5</v>
      </c>
      <c r="L75" s="439">
        <f t="shared" si="24"/>
        <v>0</v>
      </c>
      <c r="M75" s="423">
        <f t="shared" si="36"/>
        <v>5</v>
      </c>
      <c r="N75" s="424">
        <f t="shared" si="37"/>
        <v>1</v>
      </c>
      <c r="O75" s="441" t="str">
        <f t="shared" si="25"/>
        <v>NA</v>
      </c>
      <c r="P75" s="404" t="str">
        <f t="shared" si="26"/>
        <v>Closed</v>
      </c>
      <c r="Q75" s="405" t="str">
        <f t="shared" si="27"/>
        <v>Complete</v>
      </c>
      <c r="R75" s="525">
        <f>IF(O75="NA",100%,(100%-O75))</f>
        <v>1</v>
      </c>
      <c r="S75" s="443">
        <f t="shared" si="38"/>
        <v>5</v>
      </c>
      <c r="T75" s="444">
        <f t="shared" si="39"/>
        <v>1</v>
      </c>
      <c r="U75" s="338"/>
      <c r="V75" s="338"/>
      <c r="W75" s="429"/>
      <c r="X75" s="429"/>
      <c r="Y75" s="429"/>
      <c r="Z75" s="429"/>
      <c r="AA75" s="429"/>
      <c r="AB75" s="429"/>
      <c r="AC75" s="429"/>
      <c r="AD75" s="429"/>
      <c r="AE75" s="429"/>
      <c r="AF75" s="429"/>
      <c r="AG75" s="429"/>
      <c r="AH75" s="429"/>
      <c r="AI75" s="429"/>
      <c r="AJ75" s="429"/>
      <c r="AK75" s="429"/>
      <c r="AL75" s="429"/>
      <c r="AM75" s="429"/>
      <c r="AN75" s="429"/>
      <c r="AO75" s="429"/>
      <c r="AP75" s="429"/>
      <c r="AQ75" s="429"/>
      <c r="AR75" s="429"/>
      <c r="AS75" s="429"/>
      <c r="AT75" s="429"/>
      <c r="AU75" s="429"/>
      <c r="AV75" s="429"/>
      <c r="AW75" s="429"/>
      <c r="AX75" s="429"/>
      <c r="AY75" s="429"/>
      <c r="AZ75" s="429"/>
      <c r="BA75" s="429"/>
      <c r="BB75" s="429"/>
      <c r="BC75" s="429"/>
      <c r="BD75" s="429"/>
      <c r="BE75" s="429"/>
      <c r="BF75" s="429"/>
      <c r="BG75" s="429"/>
      <c r="BH75" s="429"/>
      <c r="BI75" s="429"/>
      <c r="BJ75" s="429"/>
      <c r="BK75" s="429"/>
      <c r="BL75" s="429"/>
      <c r="BM75" s="429"/>
      <c r="BN75" s="429"/>
      <c r="BO75" s="429"/>
      <c r="BP75" s="429"/>
      <c r="BQ75" s="429"/>
      <c r="BR75" s="429"/>
      <c r="BS75" s="429"/>
      <c r="BT75" s="429"/>
      <c r="BU75" s="429"/>
      <c r="BV75" s="429"/>
      <c r="BW75" s="429"/>
      <c r="BX75" s="429"/>
      <c r="BY75" s="429"/>
      <c r="BZ75" s="429"/>
      <c r="CA75" s="429"/>
      <c r="CB75" s="429"/>
      <c r="CC75" s="429"/>
      <c r="CD75" s="429"/>
      <c r="CE75" s="429"/>
      <c r="CF75" s="429"/>
      <c r="CG75" s="429"/>
      <c r="CH75" s="429"/>
      <c r="CI75" s="429"/>
      <c r="CJ75" s="429"/>
      <c r="CK75" s="429"/>
      <c r="CL75" s="429"/>
      <c r="CM75" s="429"/>
      <c r="CN75" s="429"/>
      <c r="CO75" s="429"/>
      <c r="CP75" s="429"/>
      <c r="CQ75" s="429"/>
      <c r="CR75" s="429"/>
      <c r="CS75" s="429"/>
      <c r="CT75" s="429"/>
      <c r="CU75" s="429"/>
      <c r="CV75" s="429"/>
      <c r="CW75" s="429"/>
      <c r="CX75" s="429"/>
      <c r="CY75" s="429"/>
      <c r="CZ75" s="429"/>
      <c r="DA75" s="429"/>
      <c r="DB75" s="429"/>
      <c r="DC75" s="429"/>
      <c r="DD75" s="429"/>
      <c r="DE75" s="429"/>
      <c r="DF75" s="429"/>
      <c r="DG75" s="429"/>
      <c r="DH75" s="429"/>
      <c r="DI75" s="430"/>
      <c r="DJ75" s="431"/>
      <c r="DK75" s="431"/>
      <c r="DL75" s="431"/>
      <c r="DM75" s="431"/>
      <c r="DN75" s="431"/>
      <c r="DO75" s="431"/>
      <c r="DP75" s="431"/>
      <c r="DQ75" s="431"/>
      <c r="DR75" s="431"/>
      <c r="DS75" s="431"/>
      <c r="DT75" s="431"/>
      <c r="DU75" s="431"/>
      <c r="DV75" s="431"/>
      <c r="DW75" s="431"/>
      <c r="DX75" s="431"/>
      <c r="DY75" s="431"/>
      <c r="DZ75" s="431"/>
      <c r="EA75" s="431"/>
      <c r="EB75" s="431"/>
      <c r="EC75" s="431"/>
      <c r="ED75" s="431"/>
      <c r="EE75" s="431"/>
      <c r="EF75" s="431"/>
      <c r="EG75" s="431"/>
      <c r="EH75" s="431"/>
      <c r="EI75" s="431"/>
      <c r="EJ75" s="431"/>
      <c r="EK75" s="431"/>
      <c r="EL75" s="431"/>
      <c r="EM75" s="431"/>
      <c r="EN75" s="431"/>
      <c r="EO75" s="431"/>
      <c r="EP75" s="431"/>
      <c r="EQ75" s="431"/>
      <c r="ER75" s="431"/>
      <c r="ES75" s="431"/>
      <c r="ET75" s="431"/>
      <c r="EU75" s="431"/>
      <c r="EV75" s="431"/>
      <c r="EW75" s="431"/>
      <c r="EX75" s="431"/>
      <c r="EY75" s="431"/>
      <c r="EZ75" s="431"/>
      <c r="FA75" s="431"/>
      <c r="FB75" s="431"/>
      <c r="FC75" s="431"/>
      <c r="FD75" s="431"/>
      <c r="FE75" s="431"/>
      <c r="FF75" s="431"/>
      <c r="FG75" s="431"/>
      <c r="FH75" s="431"/>
      <c r="FI75" s="431"/>
      <c r="FJ75" s="431"/>
      <c r="FK75" s="431"/>
      <c r="FL75" s="431"/>
      <c r="FM75" s="431"/>
      <c r="FN75" s="431"/>
      <c r="FO75" s="431"/>
      <c r="FP75" s="431"/>
      <c r="FQ75" s="431"/>
      <c r="FR75" s="431"/>
      <c r="FS75" s="431"/>
      <c r="FT75" s="431"/>
      <c r="FU75" s="431"/>
      <c r="FV75" s="431"/>
      <c r="FW75" s="431"/>
      <c r="FX75" s="431"/>
      <c r="FY75" s="431"/>
      <c r="FZ75" s="431"/>
      <c r="GA75" s="431"/>
      <c r="GB75" s="431"/>
      <c r="GC75" s="431"/>
      <c r="GD75" s="431"/>
      <c r="GE75" s="431"/>
      <c r="GF75" s="431"/>
      <c r="GG75" s="431"/>
      <c r="GH75" s="431"/>
      <c r="GI75" s="431"/>
      <c r="GJ75" s="431"/>
      <c r="GK75" s="431"/>
      <c r="GL75" s="431"/>
      <c r="GM75" s="431"/>
      <c r="GN75" s="431"/>
      <c r="GO75" s="431"/>
      <c r="GP75" s="431"/>
      <c r="GQ75" s="431"/>
      <c r="GR75" s="431"/>
      <c r="GS75" s="431"/>
      <c r="GT75" s="431"/>
      <c r="GU75" s="431"/>
      <c r="GV75" s="431"/>
      <c r="GW75" s="431"/>
      <c r="GX75" s="431"/>
      <c r="GY75" s="431"/>
      <c r="GZ75" s="431"/>
      <c r="HA75" s="431"/>
      <c r="HB75" s="431"/>
      <c r="HC75" s="431"/>
      <c r="HD75" s="431"/>
      <c r="HE75" s="431"/>
      <c r="HF75" s="431"/>
      <c r="HG75" s="431"/>
      <c r="HH75" s="431"/>
      <c r="HI75" s="431"/>
      <c r="HJ75" s="431"/>
      <c r="HK75" s="431"/>
      <c r="HL75" s="431"/>
      <c r="HM75" s="431"/>
      <c r="HN75" s="431"/>
      <c r="HO75" s="431"/>
      <c r="HP75" s="431"/>
      <c r="HQ75" s="431"/>
      <c r="HR75" s="431"/>
      <c r="HS75" s="431"/>
      <c r="HT75" s="431"/>
      <c r="HU75" s="431"/>
      <c r="HV75" s="431"/>
      <c r="HW75" s="431"/>
      <c r="HX75" s="431"/>
      <c r="HY75" s="431"/>
      <c r="HZ75" s="431"/>
      <c r="IA75" s="431"/>
      <c r="IB75" s="431"/>
      <c r="IC75" s="431"/>
      <c r="ID75" s="431"/>
      <c r="IE75" s="431"/>
      <c r="IF75" s="431"/>
      <c r="IG75" s="431"/>
      <c r="IH75" s="431"/>
      <c r="II75" s="431"/>
      <c r="IJ75" s="431"/>
      <c r="IK75" s="431"/>
      <c r="IL75" s="431"/>
      <c r="IM75" s="431"/>
      <c r="IN75" s="431"/>
      <c r="IO75" s="431"/>
      <c r="IP75" s="431"/>
      <c r="IQ75" s="431"/>
      <c r="IR75" s="431"/>
      <c r="IS75" s="431"/>
      <c r="IT75" s="431"/>
      <c r="IU75" s="431"/>
      <c r="IV75" s="431"/>
    </row>
    <row r="76" spans="1:256" s="448" customFormat="1" ht="21" customHeight="1" outlineLevel="2" x14ac:dyDescent="0.35">
      <c r="A76" s="415">
        <v>1.4</v>
      </c>
      <c r="B76" s="416" t="s">
        <v>142</v>
      </c>
      <c r="C76" s="485"/>
      <c r="D76" s="485"/>
      <c r="E76" s="485"/>
      <c r="F76" s="486">
        <f t="shared" si="35"/>
        <v>55</v>
      </c>
      <c r="G76" s="487">
        <f>MIN(G77:G127)</f>
        <v>44571</v>
      </c>
      <c r="H76" s="487">
        <f>MAX(H77:H127)</f>
        <v>44645</v>
      </c>
      <c r="I76" s="488">
        <f>SUMPRODUCT(M77:M127,N77:N127)/SUM(M77:M127)</f>
        <v>0.74839743589743579</v>
      </c>
      <c r="J76" s="439">
        <f t="shared" si="22"/>
        <v>55</v>
      </c>
      <c r="K76" s="440">
        <f t="shared" si="23"/>
        <v>41</v>
      </c>
      <c r="L76" s="439">
        <f t="shared" si="24"/>
        <v>14</v>
      </c>
      <c r="M76" s="423">
        <f t="shared" si="36"/>
        <v>55</v>
      </c>
      <c r="N76" s="424">
        <f t="shared" si="37"/>
        <v>0.74839743589743579</v>
      </c>
      <c r="O76" s="441">
        <f t="shared" si="25"/>
        <v>1</v>
      </c>
      <c r="P76" s="404" t="str">
        <f t="shared" si="26"/>
        <v>WIP</v>
      </c>
      <c r="Q76" s="405" t="str">
        <f t="shared" si="27"/>
        <v>On Schedule</v>
      </c>
      <c r="R76" s="489">
        <f>SUMPRODUCT(S77:S113,T77:T113)/SUM(S77:S113)</f>
        <v>0.68830128205128205</v>
      </c>
      <c r="S76" s="443">
        <f t="shared" si="38"/>
        <v>55</v>
      </c>
      <c r="T76" s="444">
        <f t="shared" si="39"/>
        <v>0.68830128205128205</v>
      </c>
      <c r="U76" s="338"/>
      <c r="V76" s="338"/>
      <c r="W76" s="445"/>
      <c r="X76" s="445"/>
      <c r="Y76" s="445"/>
      <c r="Z76" s="445"/>
      <c r="AA76" s="445"/>
      <c r="AB76" s="445"/>
      <c r="AC76" s="445"/>
      <c r="AD76" s="445"/>
      <c r="AE76" s="445"/>
      <c r="AF76" s="445"/>
      <c r="AG76" s="445"/>
      <c r="AH76" s="445"/>
      <c r="AI76" s="445"/>
      <c r="AJ76" s="445"/>
      <c r="AK76" s="445"/>
      <c r="AL76" s="445"/>
      <c r="AM76" s="445"/>
      <c r="AN76" s="445"/>
      <c r="AO76" s="445"/>
      <c r="AP76" s="445"/>
      <c r="AQ76" s="445"/>
      <c r="AR76" s="445"/>
      <c r="AS76" s="445"/>
      <c r="AT76" s="445"/>
      <c r="AU76" s="445"/>
      <c r="AV76" s="445"/>
      <c r="AW76" s="445"/>
      <c r="AX76" s="445"/>
      <c r="AY76" s="445"/>
      <c r="AZ76" s="445"/>
      <c r="BA76" s="445"/>
      <c r="BB76" s="445"/>
      <c r="BC76" s="445"/>
      <c r="BD76" s="445"/>
      <c r="BE76" s="445"/>
      <c r="BF76" s="445"/>
      <c r="BG76" s="445"/>
      <c r="BH76" s="445"/>
      <c r="BI76" s="445"/>
      <c r="BJ76" s="445"/>
      <c r="BK76" s="445"/>
      <c r="BL76" s="445"/>
      <c r="BM76" s="445"/>
      <c r="BN76" s="445"/>
      <c r="BO76" s="445"/>
      <c r="BP76" s="445"/>
      <c r="BQ76" s="445"/>
      <c r="BR76" s="445"/>
      <c r="BS76" s="445"/>
      <c r="BT76" s="445"/>
      <c r="BU76" s="445"/>
      <c r="BV76" s="445"/>
      <c r="BW76" s="445"/>
      <c r="BX76" s="445"/>
      <c r="BY76" s="445"/>
      <c r="BZ76" s="445"/>
      <c r="CA76" s="445"/>
      <c r="CB76" s="445"/>
      <c r="CC76" s="445"/>
      <c r="CD76" s="445"/>
      <c r="CE76" s="445"/>
      <c r="CF76" s="445"/>
      <c r="CG76" s="445"/>
      <c r="CH76" s="445"/>
      <c r="CI76" s="445"/>
      <c r="CJ76" s="445"/>
      <c r="CK76" s="445"/>
      <c r="CL76" s="445"/>
      <c r="CM76" s="445"/>
      <c r="CN76" s="445"/>
      <c r="CO76" s="445"/>
      <c r="CP76" s="445"/>
      <c r="CQ76" s="445"/>
      <c r="CR76" s="445"/>
      <c r="CS76" s="445"/>
      <c r="CT76" s="445"/>
      <c r="CU76" s="445"/>
      <c r="CV76" s="445"/>
      <c r="CW76" s="445"/>
      <c r="CX76" s="445"/>
      <c r="CY76" s="445"/>
      <c r="CZ76" s="445"/>
      <c r="DA76" s="445"/>
      <c r="DB76" s="445"/>
      <c r="DC76" s="445"/>
      <c r="DD76" s="445"/>
      <c r="DE76" s="445"/>
      <c r="DF76" s="445"/>
      <c r="DG76" s="445"/>
      <c r="DH76" s="445"/>
      <c r="DI76" s="446"/>
      <c r="DJ76" s="447"/>
      <c r="DK76" s="447"/>
      <c r="DL76" s="447"/>
      <c r="DM76" s="447"/>
      <c r="DN76" s="447"/>
      <c r="DO76" s="447"/>
      <c r="DP76" s="447"/>
      <c r="DQ76" s="447"/>
      <c r="DR76" s="447"/>
      <c r="DS76" s="447"/>
      <c r="DT76" s="447"/>
      <c r="DU76" s="447"/>
      <c r="DV76" s="447"/>
      <c r="DW76" s="447"/>
      <c r="DX76" s="447"/>
      <c r="DY76" s="447"/>
      <c r="DZ76" s="447"/>
      <c r="EA76" s="447"/>
      <c r="EB76" s="447"/>
      <c r="EC76" s="447"/>
      <c r="ED76" s="447"/>
      <c r="EE76" s="447"/>
      <c r="EF76" s="447"/>
      <c r="EG76" s="447"/>
      <c r="EH76" s="447"/>
      <c r="EI76" s="447"/>
      <c r="EJ76" s="447"/>
      <c r="EK76" s="447"/>
      <c r="EL76" s="447"/>
      <c r="EM76" s="447"/>
      <c r="EN76" s="447"/>
      <c r="EO76" s="447"/>
      <c r="EP76" s="447"/>
      <c r="EQ76" s="447"/>
      <c r="ER76" s="447"/>
      <c r="ES76" s="447"/>
      <c r="ET76" s="447"/>
      <c r="EU76" s="447"/>
      <c r="EV76" s="447"/>
      <c r="EW76" s="447"/>
      <c r="EX76" s="447"/>
      <c r="EY76" s="447"/>
      <c r="EZ76" s="447"/>
      <c r="FA76" s="447"/>
      <c r="FB76" s="447"/>
      <c r="FC76" s="447"/>
      <c r="FD76" s="447"/>
      <c r="FE76" s="447"/>
      <c r="FF76" s="447"/>
      <c r="FG76" s="447"/>
      <c r="FH76" s="447"/>
      <c r="FI76" s="447"/>
      <c r="FJ76" s="447"/>
      <c r="FK76" s="447"/>
      <c r="FL76" s="447"/>
      <c r="FM76" s="447"/>
      <c r="FN76" s="447"/>
      <c r="FO76" s="447"/>
      <c r="FP76" s="447"/>
      <c r="FQ76" s="447"/>
      <c r="FR76" s="447"/>
      <c r="FS76" s="447"/>
      <c r="FT76" s="447"/>
      <c r="FU76" s="447"/>
      <c r="FV76" s="447"/>
      <c r="FW76" s="447"/>
      <c r="FX76" s="447"/>
      <c r="FY76" s="447"/>
      <c r="FZ76" s="447"/>
      <c r="GA76" s="447"/>
      <c r="GB76" s="447"/>
      <c r="GC76" s="447"/>
      <c r="GD76" s="447"/>
      <c r="GE76" s="447"/>
      <c r="GF76" s="447"/>
      <c r="GG76" s="447"/>
      <c r="GH76" s="447"/>
      <c r="GI76" s="447"/>
      <c r="GJ76" s="447"/>
      <c r="GK76" s="447"/>
      <c r="GL76" s="447"/>
      <c r="GM76" s="447"/>
      <c r="GN76" s="447"/>
      <c r="GO76" s="447"/>
      <c r="GP76" s="447"/>
      <c r="GQ76" s="447"/>
      <c r="GR76" s="447"/>
      <c r="GS76" s="447"/>
      <c r="GT76" s="447"/>
      <c r="GU76" s="447"/>
      <c r="GV76" s="447"/>
      <c r="GW76" s="447"/>
      <c r="GX76" s="447"/>
      <c r="GY76" s="447"/>
      <c r="GZ76" s="447"/>
      <c r="HA76" s="447"/>
      <c r="HB76" s="447"/>
      <c r="HC76" s="447"/>
      <c r="HD76" s="447"/>
      <c r="HE76" s="447"/>
      <c r="HF76" s="447"/>
      <c r="HG76" s="447"/>
      <c r="HH76" s="447"/>
      <c r="HI76" s="447"/>
      <c r="HJ76" s="447"/>
      <c r="HK76" s="447"/>
      <c r="HL76" s="447"/>
      <c r="HM76" s="447"/>
      <c r="HN76" s="447"/>
      <c r="HO76" s="447"/>
      <c r="HP76" s="447"/>
      <c r="HQ76" s="447"/>
      <c r="HR76" s="447"/>
      <c r="HS76" s="447"/>
      <c r="HT76" s="447"/>
      <c r="HU76" s="447"/>
      <c r="HV76" s="447"/>
      <c r="HW76" s="447"/>
      <c r="HX76" s="447"/>
      <c r="HY76" s="447"/>
      <c r="HZ76" s="447"/>
      <c r="IA76" s="447"/>
      <c r="IB76" s="447"/>
      <c r="IC76" s="447"/>
      <c r="ID76" s="447"/>
      <c r="IE76" s="447"/>
      <c r="IF76" s="447"/>
      <c r="IG76" s="447"/>
      <c r="IH76" s="447"/>
      <c r="II76" s="447"/>
      <c r="IJ76" s="447"/>
      <c r="IK76" s="447"/>
      <c r="IL76" s="447"/>
      <c r="IM76" s="447"/>
      <c r="IN76" s="447"/>
      <c r="IO76" s="447"/>
      <c r="IP76" s="447"/>
      <c r="IQ76" s="447"/>
      <c r="IR76" s="447"/>
      <c r="IS76" s="447"/>
      <c r="IT76" s="447"/>
      <c r="IU76" s="447"/>
      <c r="IV76" s="447"/>
    </row>
    <row r="77" spans="1:256" s="448" customFormat="1" ht="21" customHeight="1" outlineLevel="2" x14ac:dyDescent="0.35">
      <c r="A77" s="460" t="str">
        <f ca="1">IF(ISERROR(VALUE(SUBSTITUTE(OFFSET(A77,-1,0,1,1),".",""))),"0.0.1",IF(ISERROR(FIND("`",SUBSTITUTE(OFFSET(A77,-1,0,1,1),".","`",2))),OFFSET(A77,-1,0,1,1)&amp;".1",LEFT(OFFSET(A77,-1,0,1,1),FIND("`",SUBSTITUTE(OFFSET(A77,-1,0,1,1),".","`",2)))&amp;IF(ISERROR(FIND("`",SUBSTITUTE(OFFSET(A77,-1,0,1,1),".","`",3))),VALUE(RIGHT(OFFSET(A77,-1,0,1,1),LEN(OFFSET(A77,-1,0,1,1))-FIND("`",SUBSTITUTE(OFFSET(A77,-1,0,1,1),".","`",2))))+1,VALUE(MID(OFFSET(A77,-1,0,1,1),FIND("`",SUBSTITUTE(OFFSET(A77,-1,0,1,1),".","`",2))+1,(FIND("`",SUBSTITUTE(OFFSET(A77,-1,0,1,1),".","`",3))-FIND("`",SUBSTITUTE(OFFSET(A77,-1,0,1,1),".","`",2))-1)))+1)))</f>
        <v>1.4.1</v>
      </c>
      <c r="B77" s="461" t="s">
        <v>211</v>
      </c>
      <c r="C77" s="435"/>
      <c r="D77" s="435"/>
      <c r="E77" s="436"/>
      <c r="F77" s="437">
        <f t="shared" si="35"/>
        <v>11</v>
      </c>
      <c r="G77" s="508">
        <f>MIN(G78:G81)</f>
        <v>44578</v>
      </c>
      <c r="H77" s="508">
        <f>MAX(H78:H81)</f>
        <v>44592</v>
      </c>
      <c r="I77" s="435">
        <f>SUMPRODUCT(M78:M81,N78:N81)/SUM(M78:M81)</f>
        <v>1</v>
      </c>
      <c r="J77" s="439">
        <f t="shared" si="22"/>
        <v>11</v>
      </c>
      <c r="K77" s="440">
        <f t="shared" si="23"/>
        <v>11</v>
      </c>
      <c r="L77" s="439">
        <f t="shared" si="24"/>
        <v>0</v>
      </c>
      <c r="M77" s="423">
        <f t="shared" si="36"/>
        <v>11</v>
      </c>
      <c r="N77" s="424">
        <f t="shared" si="37"/>
        <v>1</v>
      </c>
      <c r="O77" s="441" t="str">
        <f t="shared" si="25"/>
        <v>NA</v>
      </c>
      <c r="P77" s="404" t="str">
        <f t="shared" si="26"/>
        <v>Closed</v>
      </c>
      <c r="Q77" s="405" t="str">
        <f t="shared" si="27"/>
        <v>Complete</v>
      </c>
      <c r="R77" s="442">
        <f>SUMPRODUCT(S78:S81,T78:T81)/SUM(S78:S81)</f>
        <v>1</v>
      </c>
      <c r="S77" s="443">
        <f t="shared" si="38"/>
        <v>11</v>
      </c>
      <c r="T77" s="444">
        <f t="shared" si="39"/>
        <v>1</v>
      </c>
      <c r="U77" s="338"/>
      <c r="V77" s="338"/>
      <c r="W77" s="445"/>
      <c r="X77" s="445"/>
      <c r="Y77" s="445"/>
      <c r="Z77" s="445"/>
      <c r="AA77" s="445"/>
      <c r="AB77" s="445"/>
      <c r="AC77" s="445"/>
      <c r="AD77" s="445"/>
      <c r="AE77" s="445"/>
      <c r="AF77" s="445"/>
      <c r="AG77" s="445"/>
      <c r="AH77" s="445"/>
      <c r="AI77" s="445"/>
      <c r="AJ77" s="445"/>
      <c r="AK77" s="445"/>
      <c r="AL77" s="445"/>
      <c r="AM77" s="445"/>
      <c r="AN77" s="445"/>
      <c r="AO77" s="445"/>
      <c r="AP77" s="445"/>
      <c r="AQ77" s="445"/>
      <c r="AR77" s="445"/>
      <c r="AS77" s="445"/>
      <c r="AT77" s="445"/>
      <c r="AU77" s="445"/>
      <c r="AV77" s="445"/>
      <c r="AW77" s="445"/>
      <c r="AX77" s="445"/>
      <c r="AY77" s="445"/>
      <c r="AZ77" s="445"/>
      <c r="BA77" s="445"/>
      <c r="BB77" s="445"/>
      <c r="BC77" s="445"/>
      <c r="BD77" s="445"/>
      <c r="BE77" s="445"/>
      <c r="BF77" s="445"/>
      <c r="BG77" s="445"/>
      <c r="BH77" s="445"/>
      <c r="BI77" s="445"/>
      <c r="BJ77" s="445"/>
      <c r="BK77" s="445"/>
      <c r="BL77" s="445"/>
      <c r="BM77" s="445"/>
      <c r="BN77" s="445"/>
      <c r="BO77" s="445"/>
      <c r="BP77" s="445"/>
      <c r="BQ77" s="445"/>
      <c r="BR77" s="445"/>
      <c r="BS77" s="445"/>
      <c r="BT77" s="445"/>
      <c r="BU77" s="445"/>
      <c r="BV77" s="445"/>
      <c r="BW77" s="445"/>
      <c r="BX77" s="445"/>
      <c r="BY77" s="445"/>
      <c r="BZ77" s="445"/>
      <c r="CA77" s="445"/>
      <c r="CB77" s="445"/>
      <c r="CC77" s="445"/>
      <c r="CD77" s="445"/>
      <c r="CE77" s="445"/>
      <c r="CF77" s="445"/>
      <c r="CG77" s="445"/>
      <c r="CH77" s="445"/>
      <c r="CI77" s="445"/>
      <c r="CJ77" s="445"/>
      <c r="CK77" s="445"/>
      <c r="CL77" s="445"/>
      <c r="CM77" s="445"/>
      <c r="CN77" s="445"/>
      <c r="CO77" s="445"/>
      <c r="CP77" s="445"/>
      <c r="CQ77" s="445"/>
      <c r="CR77" s="445"/>
      <c r="CS77" s="445"/>
      <c r="CT77" s="445"/>
      <c r="CU77" s="445"/>
      <c r="CV77" s="445"/>
      <c r="CW77" s="445"/>
      <c r="CX77" s="445"/>
      <c r="CY77" s="445"/>
      <c r="CZ77" s="445"/>
      <c r="DA77" s="445"/>
      <c r="DB77" s="445"/>
      <c r="DC77" s="445"/>
      <c r="DD77" s="445"/>
      <c r="DE77" s="445"/>
      <c r="DF77" s="445"/>
      <c r="DG77" s="445"/>
      <c r="DH77" s="445"/>
      <c r="DI77" s="446"/>
      <c r="DJ77" s="447"/>
      <c r="DK77" s="447"/>
      <c r="DL77" s="447"/>
      <c r="DM77" s="447"/>
      <c r="DN77" s="447"/>
      <c r="DO77" s="447"/>
      <c r="DP77" s="447"/>
      <c r="DQ77" s="447"/>
      <c r="DR77" s="447"/>
      <c r="DS77" s="447"/>
      <c r="DT77" s="447"/>
      <c r="DU77" s="447"/>
      <c r="DV77" s="447"/>
      <c r="DW77" s="447"/>
      <c r="DX77" s="447"/>
      <c r="DY77" s="447"/>
      <c r="DZ77" s="447"/>
      <c r="EA77" s="447"/>
      <c r="EB77" s="447"/>
      <c r="EC77" s="447"/>
      <c r="ED77" s="447"/>
      <c r="EE77" s="447"/>
      <c r="EF77" s="447"/>
      <c r="EG77" s="447"/>
      <c r="EH77" s="447"/>
      <c r="EI77" s="447"/>
      <c r="EJ77" s="447"/>
      <c r="EK77" s="447"/>
      <c r="EL77" s="447"/>
      <c r="EM77" s="447"/>
      <c r="EN77" s="447"/>
      <c r="EO77" s="447"/>
      <c r="EP77" s="447"/>
      <c r="EQ77" s="447"/>
      <c r="ER77" s="447"/>
      <c r="ES77" s="447"/>
      <c r="ET77" s="447"/>
      <c r="EU77" s="447"/>
      <c r="EV77" s="447"/>
      <c r="EW77" s="447"/>
      <c r="EX77" s="447"/>
      <c r="EY77" s="447"/>
      <c r="EZ77" s="447"/>
      <c r="FA77" s="447"/>
      <c r="FB77" s="447"/>
      <c r="FC77" s="447"/>
      <c r="FD77" s="447"/>
      <c r="FE77" s="447"/>
      <c r="FF77" s="447"/>
      <c r="FG77" s="447"/>
      <c r="FH77" s="447"/>
      <c r="FI77" s="447"/>
      <c r="FJ77" s="447"/>
      <c r="FK77" s="447"/>
      <c r="FL77" s="447"/>
      <c r="FM77" s="447"/>
      <c r="FN77" s="447"/>
      <c r="FO77" s="447"/>
      <c r="FP77" s="447"/>
      <c r="FQ77" s="447"/>
      <c r="FR77" s="447"/>
      <c r="FS77" s="447"/>
      <c r="FT77" s="447"/>
      <c r="FU77" s="447"/>
      <c r="FV77" s="447"/>
      <c r="FW77" s="447"/>
      <c r="FX77" s="447"/>
      <c r="FY77" s="447"/>
      <c r="FZ77" s="447"/>
      <c r="GA77" s="447"/>
      <c r="GB77" s="447"/>
      <c r="GC77" s="447"/>
      <c r="GD77" s="447"/>
      <c r="GE77" s="447"/>
      <c r="GF77" s="447"/>
      <c r="GG77" s="447"/>
      <c r="GH77" s="447"/>
      <c r="GI77" s="447"/>
      <c r="GJ77" s="447"/>
      <c r="GK77" s="447"/>
      <c r="GL77" s="447"/>
      <c r="GM77" s="447"/>
      <c r="GN77" s="447"/>
      <c r="GO77" s="447"/>
      <c r="GP77" s="447"/>
      <c r="GQ77" s="447"/>
      <c r="GR77" s="447"/>
      <c r="GS77" s="447"/>
      <c r="GT77" s="447"/>
      <c r="GU77" s="447"/>
      <c r="GV77" s="447"/>
      <c r="GW77" s="447"/>
      <c r="GX77" s="447"/>
      <c r="GY77" s="447"/>
      <c r="GZ77" s="447"/>
      <c r="HA77" s="447"/>
      <c r="HB77" s="447"/>
      <c r="HC77" s="447"/>
      <c r="HD77" s="447"/>
      <c r="HE77" s="447"/>
      <c r="HF77" s="447"/>
      <c r="HG77" s="447"/>
      <c r="HH77" s="447"/>
      <c r="HI77" s="447"/>
      <c r="HJ77" s="447"/>
      <c r="HK77" s="447"/>
      <c r="HL77" s="447"/>
      <c r="HM77" s="447"/>
      <c r="HN77" s="447"/>
      <c r="HO77" s="447"/>
      <c r="HP77" s="447"/>
      <c r="HQ77" s="447"/>
      <c r="HR77" s="447"/>
      <c r="HS77" s="447"/>
      <c r="HT77" s="447"/>
      <c r="HU77" s="447"/>
      <c r="HV77" s="447"/>
      <c r="HW77" s="447"/>
      <c r="HX77" s="447"/>
      <c r="HY77" s="447"/>
      <c r="HZ77" s="447"/>
      <c r="IA77" s="447"/>
      <c r="IB77" s="447"/>
      <c r="IC77" s="447"/>
      <c r="ID77" s="447"/>
      <c r="IE77" s="447"/>
      <c r="IF77" s="447"/>
      <c r="IG77" s="447"/>
      <c r="IH77" s="447"/>
      <c r="II77" s="447"/>
      <c r="IJ77" s="447"/>
      <c r="IK77" s="447"/>
      <c r="IL77" s="447"/>
      <c r="IM77" s="447"/>
      <c r="IN77" s="447"/>
      <c r="IO77" s="447"/>
      <c r="IP77" s="447"/>
      <c r="IQ77" s="447"/>
      <c r="IR77" s="447"/>
      <c r="IS77" s="447"/>
      <c r="IT77" s="447"/>
      <c r="IU77" s="447"/>
      <c r="IV77" s="447"/>
    </row>
    <row r="78" spans="1:256" s="448" customFormat="1" ht="21" customHeight="1" outlineLevel="2" x14ac:dyDescent="0.35">
      <c r="A78" s="449" t="str">
        <f t="shared" ref="A78:A127" ca="1" si="40">IF(ISERROR(VALUE(SUBSTITUTE(OFFSET(A78,-1,0,1,1),".",""))),"0.0.0.1",IF(ISERROR(FIND("`",SUBSTITUTE(OFFSET(A78,-1,0,1,1),".","`",3))),OFFSET(A78,-1,0,1,1)&amp;".1",LEFT(OFFSET(A78,-1,0,1,1),FIND("`",SUBSTITUTE(OFFSET(A78,-1,0,1,1),".","`",3)))&amp;IF(ISERROR(FIND("`",SUBSTITUTE(OFFSET(A78,-1,0,1,1),".","`",4))),VALUE(RIGHT(OFFSET(A78,-1,0,1,1),LEN(OFFSET(A78,-1,0,1,1))-FIND("`",SUBSTITUTE(OFFSET(A78,-1,0,1,1),".","`",3))))+1,VALUE(MID(OFFSET(A78,-1,0,1,1),FIND("`",SUBSTITUTE(OFFSET(A78,-1,0,1,1),".","`",3))+1,(FIND("`",SUBSTITUTE(OFFSET(A78,-1,0,1,1),".","`",4))-FIND("`",SUBSTITUTE(OFFSET(A78,-1,0,1,1),".","`",3))-1)))+1)))</f>
        <v>1.4.1.1</v>
      </c>
      <c r="B78" s="497" t="s">
        <v>212</v>
      </c>
      <c r="C78" s="451"/>
      <c r="D78" s="451"/>
      <c r="E78" s="452"/>
      <c r="F78" s="453">
        <f>IF(AND(ISBLANK(G78),ISBLANK(H78))=FALSE,NETWORKDAYS(G78,H78),"")</f>
        <v>11</v>
      </c>
      <c r="G78" s="454">
        <v>44578</v>
      </c>
      <c r="H78" s="454">
        <v>44592</v>
      </c>
      <c r="I78" s="451">
        <v>1</v>
      </c>
      <c r="J78" s="439">
        <f>NETWORKDAYS(G78,H78)</f>
        <v>11</v>
      </c>
      <c r="K78" s="440">
        <f>ROUNDDOWN(I78*F78,0)</f>
        <v>11</v>
      </c>
      <c r="L78" s="439">
        <f>F78-K78</f>
        <v>0</v>
      </c>
      <c r="M78" s="423">
        <f>F78</f>
        <v>11</v>
      </c>
      <c r="N78" s="424">
        <f>IF(I78&gt;=100%,100%,IF(I78&lt;=0%,0%,I78))</f>
        <v>1</v>
      </c>
      <c r="O78" s="441" t="str">
        <f>IF(P78="Closed","NA",IF((NETWORKDAYS($H$4,$H78)/(NETWORKDAYS(G78,H78)))&gt;=100%,100%,IF((NETWORKDAYS($H$4,$H78)/(NETWORKDAYS(G78,H78)))&lt;=0%,0%,((NETWORKDAYS($H$4,$H78)/(NETWORKDAYS(G78,H78)))))))</f>
        <v>NA</v>
      </c>
      <c r="P78" s="404" t="str">
        <f>IF(I78&gt;=100%,"Closed",IF(I78=0%,"Not Started",IF(AND(I78&gt;0%,I78&lt;100%),"WIP","Error")))</f>
        <v>Closed</v>
      </c>
      <c r="Q78" s="405" t="str">
        <f>IF(I78&gt;=100%,"Complete",IF(AND(I78&lt;0%,R78&gt;0%),"Error",IF(AND(I78&lt;=0%,R78&lt;=0%),"Not Due",IF(I78&gt;=(R78*0.95),"On Schedule",IF(AND(I78&gt;=(R78*0.85),I78&lt;(R78*0.95)),"At Risk",IF(I78&lt;(R78*0.85),"Delayed"," "))))))</f>
        <v>Complete</v>
      </c>
      <c r="R78" s="455">
        <f>IF(O78="NA",100%,(100%-O78))</f>
        <v>1</v>
      </c>
      <c r="S78" s="443">
        <f>F78</f>
        <v>11</v>
      </c>
      <c r="T78" s="444">
        <f>R78</f>
        <v>1</v>
      </c>
      <c r="U78" s="338"/>
      <c r="V78" s="338"/>
      <c r="W78" s="445"/>
      <c r="X78" s="445"/>
      <c r="Y78" s="445"/>
      <c r="Z78" s="445"/>
      <c r="AA78" s="445"/>
      <c r="AB78" s="445"/>
      <c r="AC78" s="445"/>
      <c r="AD78" s="445"/>
      <c r="AE78" s="445"/>
      <c r="AF78" s="445"/>
      <c r="AG78" s="445"/>
      <c r="AH78" s="445"/>
      <c r="AI78" s="445"/>
      <c r="AJ78" s="445"/>
      <c r="AK78" s="445"/>
      <c r="AL78" s="445"/>
      <c r="AM78" s="445"/>
      <c r="AN78" s="445"/>
      <c r="AO78" s="445"/>
      <c r="AP78" s="445"/>
      <c r="AQ78" s="445"/>
      <c r="AR78" s="445"/>
      <c r="AS78" s="445"/>
      <c r="AT78" s="445"/>
      <c r="AU78" s="445"/>
      <c r="AV78" s="445"/>
      <c r="AW78" s="445"/>
      <c r="AX78" s="445"/>
      <c r="AY78" s="445"/>
      <c r="AZ78" s="445"/>
      <c r="BA78" s="445"/>
      <c r="BB78" s="445"/>
      <c r="BC78" s="445"/>
      <c r="BD78" s="445"/>
      <c r="BE78" s="445"/>
      <c r="BF78" s="445"/>
      <c r="BG78" s="445"/>
      <c r="BH78" s="445"/>
      <c r="BI78" s="445"/>
      <c r="BJ78" s="445"/>
      <c r="BK78" s="445"/>
      <c r="BL78" s="445"/>
      <c r="BM78" s="445"/>
      <c r="BN78" s="445"/>
      <c r="BO78" s="445"/>
      <c r="BP78" s="445"/>
      <c r="BQ78" s="445"/>
      <c r="BR78" s="445"/>
      <c r="BS78" s="445"/>
      <c r="BT78" s="445"/>
      <c r="BU78" s="445"/>
      <c r="BV78" s="445"/>
      <c r="BW78" s="445"/>
      <c r="BX78" s="445"/>
      <c r="BY78" s="445"/>
      <c r="BZ78" s="445"/>
      <c r="CA78" s="445"/>
      <c r="CB78" s="445"/>
      <c r="CC78" s="445"/>
      <c r="CD78" s="445"/>
      <c r="CE78" s="445"/>
      <c r="CF78" s="445"/>
      <c r="CG78" s="445"/>
      <c r="CH78" s="445"/>
      <c r="CI78" s="445"/>
      <c r="CJ78" s="445"/>
      <c r="CK78" s="445"/>
      <c r="CL78" s="445"/>
      <c r="CM78" s="445"/>
      <c r="CN78" s="445"/>
      <c r="CO78" s="445"/>
      <c r="CP78" s="445"/>
      <c r="CQ78" s="445"/>
      <c r="CR78" s="445"/>
      <c r="CS78" s="445"/>
      <c r="CT78" s="445"/>
      <c r="CU78" s="445"/>
      <c r="CV78" s="445"/>
      <c r="CW78" s="445"/>
      <c r="CX78" s="445"/>
      <c r="CY78" s="445"/>
      <c r="CZ78" s="445"/>
      <c r="DA78" s="445"/>
      <c r="DB78" s="445"/>
      <c r="DC78" s="445"/>
      <c r="DD78" s="445"/>
      <c r="DE78" s="445"/>
      <c r="DF78" s="445"/>
      <c r="DG78" s="445"/>
      <c r="DH78" s="445"/>
      <c r="DI78" s="446"/>
      <c r="DJ78" s="447"/>
      <c r="DK78" s="447"/>
      <c r="DL78" s="447"/>
      <c r="DM78" s="447"/>
      <c r="DN78" s="447"/>
      <c r="DO78" s="447"/>
      <c r="DP78" s="447"/>
      <c r="DQ78" s="447"/>
      <c r="DR78" s="447"/>
      <c r="DS78" s="447"/>
      <c r="DT78" s="447"/>
      <c r="DU78" s="447"/>
      <c r="DV78" s="447"/>
      <c r="DW78" s="447"/>
      <c r="DX78" s="447"/>
      <c r="DY78" s="447"/>
      <c r="DZ78" s="447"/>
      <c r="EA78" s="447"/>
      <c r="EB78" s="447"/>
      <c r="EC78" s="447"/>
      <c r="ED78" s="447"/>
      <c r="EE78" s="447"/>
      <c r="EF78" s="447"/>
      <c r="EG78" s="447"/>
      <c r="EH78" s="447"/>
      <c r="EI78" s="447"/>
      <c r="EJ78" s="447"/>
      <c r="EK78" s="447"/>
      <c r="EL78" s="447"/>
      <c r="EM78" s="447"/>
      <c r="EN78" s="447"/>
      <c r="EO78" s="447"/>
      <c r="EP78" s="447"/>
      <c r="EQ78" s="447"/>
      <c r="ER78" s="447"/>
      <c r="ES78" s="447"/>
      <c r="ET78" s="447"/>
      <c r="EU78" s="447"/>
      <c r="EV78" s="447"/>
      <c r="EW78" s="447"/>
      <c r="EX78" s="447"/>
      <c r="EY78" s="447"/>
      <c r="EZ78" s="447"/>
      <c r="FA78" s="447"/>
      <c r="FB78" s="447"/>
      <c r="FC78" s="447"/>
      <c r="FD78" s="447"/>
      <c r="FE78" s="447"/>
      <c r="FF78" s="447"/>
      <c r="FG78" s="447"/>
      <c r="FH78" s="447"/>
      <c r="FI78" s="447"/>
      <c r="FJ78" s="447"/>
      <c r="FK78" s="447"/>
      <c r="FL78" s="447"/>
      <c r="FM78" s="447"/>
      <c r="FN78" s="447"/>
      <c r="FO78" s="447"/>
      <c r="FP78" s="447"/>
      <c r="FQ78" s="447"/>
      <c r="FR78" s="447"/>
      <c r="FS78" s="447"/>
      <c r="FT78" s="447"/>
      <c r="FU78" s="447"/>
      <c r="FV78" s="447"/>
      <c r="FW78" s="447"/>
      <c r="FX78" s="447"/>
      <c r="FY78" s="447"/>
      <c r="FZ78" s="447"/>
      <c r="GA78" s="447"/>
      <c r="GB78" s="447"/>
      <c r="GC78" s="447"/>
      <c r="GD78" s="447"/>
      <c r="GE78" s="447"/>
      <c r="GF78" s="447"/>
      <c r="GG78" s="447"/>
      <c r="GH78" s="447"/>
      <c r="GI78" s="447"/>
      <c r="GJ78" s="447"/>
      <c r="GK78" s="447"/>
      <c r="GL78" s="447"/>
      <c r="GM78" s="447"/>
      <c r="GN78" s="447"/>
      <c r="GO78" s="447"/>
      <c r="GP78" s="447"/>
      <c r="GQ78" s="447"/>
      <c r="GR78" s="447"/>
      <c r="GS78" s="447"/>
      <c r="GT78" s="447"/>
      <c r="GU78" s="447"/>
      <c r="GV78" s="447"/>
      <c r="GW78" s="447"/>
      <c r="GX78" s="447"/>
      <c r="GY78" s="447"/>
      <c r="GZ78" s="447"/>
      <c r="HA78" s="447"/>
      <c r="HB78" s="447"/>
      <c r="HC78" s="447"/>
      <c r="HD78" s="447"/>
      <c r="HE78" s="447"/>
      <c r="HF78" s="447"/>
      <c r="HG78" s="447"/>
      <c r="HH78" s="447"/>
      <c r="HI78" s="447"/>
      <c r="HJ78" s="447"/>
      <c r="HK78" s="447"/>
      <c r="HL78" s="447"/>
      <c r="HM78" s="447"/>
      <c r="HN78" s="447"/>
      <c r="HO78" s="447"/>
      <c r="HP78" s="447"/>
      <c r="HQ78" s="447"/>
      <c r="HR78" s="447"/>
      <c r="HS78" s="447"/>
      <c r="HT78" s="447"/>
      <c r="HU78" s="447"/>
      <c r="HV78" s="447"/>
      <c r="HW78" s="447"/>
      <c r="HX78" s="447"/>
      <c r="HY78" s="447"/>
      <c r="HZ78" s="447"/>
      <c r="IA78" s="447"/>
      <c r="IB78" s="447"/>
      <c r="IC78" s="447"/>
      <c r="ID78" s="447"/>
      <c r="IE78" s="447"/>
      <c r="IF78" s="447"/>
      <c r="IG78" s="447"/>
      <c r="IH78" s="447"/>
      <c r="II78" s="447"/>
      <c r="IJ78" s="447"/>
      <c r="IK78" s="447"/>
      <c r="IL78" s="447"/>
      <c r="IM78" s="447"/>
      <c r="IN78" s="447"/>
      <c r="IO78" s="447"/>
      <c r="IP78" s="447"/>
      <c r="IQ78" s="447"/>
      <c r="IR78" s="447"/>
      <c r="IS78" s="447"/>
      <c r="IT78" s="447"/>
      <c r="IU78" s="447"/>
      <c r="IV78" s="447"/>
    </row>
    <row r="79" spans="1:256" s="448" customFormat="1" ht="21" customHeight="1" outlineLevel="2" x14ac:dyDescent="0.35">
      <c r="A79" s="449" t="str">
        <f t="shared" ca="1" si="40"/>
        <v>1.4.1.2</v>
      </c>
      <c r="B79" s="497" t="s">
        <v>285</v>
      </c>
      <c r="C79" s="451"/>
      <c r="D79" s="451"/>
      <c r="E79" s="452"/>
      <c r="F79" s="453">
        <f>IF(AND(ISBLANK(G79),ISBLANK(H79))=FALSE,NETWORKDAYS(G79,H79),"")</f>
        <v>11</v>
      </c>
      <c r="G79" s="454">
        <v>44578</v>
      </c>
      <c r="H79" s="454">
        <v>44592</v>
      </c>
      <c r="I79" s="501">
        <v>1</v>
      </c>
      <c r="J79" s="439">
        <f t="shared" si="22"/>
        <v>11</v>
      </c>
      <c r="K79" s="440">
        <f t="shared" si="23"/>
        <v>11</v>
      </c>
      <c r="L79" s="439">
        <f t="shared" si="24"/>
        <v>0</v>
      </c>
      <c r="M79" s="423">
        <f>F79</f>
        <v>11</v>
      </c>
      <c r="N79" s="424">
        <f t="shared" ref="N79:N83" si="41">IF(I79&gt;=100%,100%,IF(I79&lt;=0%,0%,I79))</f>
        <v>1</v>
      </c>
      <c r="O79" s="441" t="str">
        <f t="shared" si="25"/>
        <v>NA</v>
      </c>
      <c r="P79" s="404" t="str">
        <f t="shared" si="26"/>
        <v>Closed</v>
      </c>
      <c r="Q79" s="405" t="str">
        <f t="shared" si="27"/>
        <v>Complete</v>
      </c>
      <c r="R79" s="455">
        <f t="shared" ref="R79:R108" si="42">IF(O79="NA",100%,(100%-O79))</f>
        <v>1</v>
      </c>
      <c r="S79" s="443">
        <f>F79</f>
        <v>11</v>
      </c>
      <c r="T79" s="444">
        <f>R79</f>
        <v>1</v>
      </c>
      <c r="U79" s="338"/>
      <c r="V79" s="338"/>
      <c r="W79" s="445"/>
      <c r="X79" s="445"/>
      <c r="Y79" s="445"/>
      <c r="Z79" s="445"/>
      <c r="AA79" s="445"/>
      <c r="AB79" s="445"/>
      <c r="AC79" s="445"/>
      <c r="AD79" s="445"/>
      <c r="AE79" s="445"/>
      <c r="AF79" s="445"/>
      <c r="AG79" s="445"/>
      <c r="AH79" s="445"/>
      <c r="AI79" s="445"/>
      <c r="AJ79" s="445"/>
      <c r="AK79" s="445"/>
      <c r="AL79" s="445"/>
      <c r="AM79" s="445"/>
      <c r="AN79" s="445"/>
      <c r="AO79" s="445"/>
      <c r="AP79" s="445"/>
      <c r="AQ79" s="445"/>
      <c r="AR79" s="445"/>
      <c r="AS79" s="445"/>
      <c r="AT79" s="445"/>
      <c r="AU79" s="445"/>
      <c r="AV79" s="445"/>
      <c r="AW79" s="445"/>
      <c r="AX79" s="445"/>
      <c r="AY79" s="445"/>
      <c r="AZ79" s="445"/>
      <c r="BA79" s="445"/>
      <c r="BB79" s="445"/>
      <c r="BC79" s="445"/>
      <c r="BD79" s="445"/>
      <c r="BE79" s="445"/>
      <c r="BF79" s="445"/>
      <c r="BG79" s="445"/>
      <c r="BH79" s="445"/>
      <c r="BI79" s="445"/>
      <c r="BJ79" s="445"/>
      <c r="BK79" s="445"/>
      <c r="BL79" s="445"/>
      <c r="BM79" s="445"/>
      <c r="BN79" s="445"/>
      <c r="BO79" s="445"/>
      <c r="BP79" s="445"/>
      <c r="BQ79" s="445"/>
      <c r="BR79" s="445"/>
      <c r="BS79" s="445"/>
      <c r="BT79" s="445"/>
      <c r="BU79" s="445"/>
      <c r="BV79" s="445"/>
      <c r="BW79" s="445"/>
      <c r="BX79" s="445"/>
      <c r="BY79" s="445"/>
      <c r="BZ79" s="445"/>
      <c r="CA79" s="445"/>
      <c r="CB79" s="445"/>
      <c r="CC79" s="445"/>
      <c r="CD79" s="445"/>
      <c r="CE79" s="445"/>
      <c r="CF79" s="445"/>
      <c r="CG79" s="445"/>
      <c r="CH79" s="445"/>
      <c r="CI79" s="445"/>
      <c r="CJ79" s="445"/>
      <c r="CK79" s="445"/>
      <c r="CL79" s="445"/>
      <c r="CM79" s="445"/>
      <c r="CN79" s="445"/>
      <c r="CO79" s="445"/>
      <c r="CP79" s="445"/>
      <c r="CQ79" s="445"/>
      <c r="CR79" s="445"/>
      <c r="CS79" s="445"/>
      <c r="CT79" s="445"/>
      <c r="CU79" s="445"/>
      <c r="CV79" s="445"/>
      <c r="CW79" s="445"/>
      <c r="CX79" s="445"/>
      <c r="CY79" s="445"/>
      <c r="CZ79" s="445"/>
      <c r="DA79" s="445"/>
      <c r="DB79" s="445"/>
      <c r="DC79" s="445"/>
      <c r="DD79" s="445"/>
      <c r="DE79" s="445"/>
      <c r="DF79" s="445"/>
      <c r="DG79" s="445"/>
      <c r="DH79" s="445"/>
      <c r="DI79" s="446"/>
      <c r="DJ79" s="447"/>
      <c r="DK79" s="447"/>
      <c r="DL79" s="447"/>
      <c r="DM79" s="447"/>
      <c r="DN79" s="447"/>
      <c r="DO79" s="447"/>
      <c r="DP79" s="447"/>
      <c r="DQ79" s="447"/>
      <c r="DR79" s="447"/>
      <c r="DS79" s="447"/>
      <c r="DT79" s="447"/>
      <c r="DU79" s="447"/>
      <c r="DV79" s="447"/>
      <c r="DW79" s="447"/>
      <c r="DX79" s="447"/>
      <c r="DY79" s="447"/>
      <c r="DZ79" s="447"/>
      <c r="EA79" s="447"/>
      <c r="EB79" s="447"/>
      <c r="EC79" s="447"/>
      <c r="ED79" s="447"/>
      <c r="EE79" s="447"/>
      <c r="EF79" s="447"/>
      <c r="EG79" s="447"/>
      <c r="EH79" s="447"/>
      <c r="EI79" s="447"/>
      <c r="EJ79" s="447"/>
      <c r="EK79" s="447"/>
      <c r="EL79" s="447"/>
      <c r="EM79" s="447"/>
      <c r="EN79" s="447"/>
      <c r="EO79" s="447"/>
      <c r="EP79" s="447"/>
      <c r="EQ79" s="447"/>
      <c r="ER79" s="447"/>
      <c r="ES79" s="447"/>
      <c r="ET79" s="447"/>
      <c r="EU79" s="447"/>
      <c r="EV79" s="447"/>
      <c r="EW79" s="447"/>
      <c r="EX79" s="447"/>
      <c r="EY79" s="447"/>
      <c r="EZ79" s="447"/>
      <c r="FA79" s="447"/>
      <c r="FB79" s="447"/>
      <c r="FC79" s="447"/>
      <c r="FD79" s="447"/>
      <c r="FE79" s="447"/>
      <c r="FF79" s="447"/>
      <c r="FG79" s="447"/>
      <c r="FH79" s="447"/>
      <c r="FI79" s="447"/>
      <c r="FJ79" s="447"/>
      <c r="FK79" s="447"/>
      <c r="FL79" s="447"/>
      <c r="FM79" s="447"/>
      <c r="FN79" s="447"/>
      <c r="FO79" s="447"/>
      <c r="FP79" s="447"/>
      <c r="FQ79" s="447"/>
      <c r="FR79" s="447"/>
      <c r="FS79" s="447"/>
      <c r="FT79" s="447"/>
      <c r="FU79" s="447"/>
      <c r="FV79" s="447"/>
      <c r="FW79" s="447"/>
      <c r="FX79" s="447"/>
      <c r="FY79" s="447"/>
      <c r="FZ79" s="447"/>
      <c r="GA79" s="447"/>
      <c r="GB79" s="447"/>
      <c r="GC79" s="447"/>
      <c r="GD79" s="447"/>
      <c r="GE79" s="447"/>
      <c r="GF79" s="447"/>
      <c r="GG79" s="447"/>
      <c r="GH79" s="447"/>
      <c r="GI79" s="447"/>
      <c r="GJ79" s="447"/>
      <c r="GK79" s="447"/>
      <c r="GL79" s="447"/>
      <c r="GM79" s="447"/>
      <c r="GN79" s="447"/>
      <c r="GO79" s="447"/>
      <c r="GP79" s="447"/>
      <c r="GQ79" s="447"/>
      <c r="GR79" s="447"/>
      <c r="GS79" s="447"/>
      <c r="GT79" s="447"/>
      <c r="GU79" s="447"/>
      <c r="GV79" s="447"/>
      <c r="GW79" s="447"/>
      <c r="GX79" s="447"/>
      <c r="GY79" s="447"/>
      <c r="GZ79" s="447"/>
      <c r="HA79" s="447"/>
      <c r="HB79" s="447"/>
      <c r="HC79" s="447"/>
      <c r="HD79" s="447"/>
      <c r="HE79" s="447"/>
      <c r="HF79" s="447"/>
      <c r="HG79" s="447"/>
      <c r="HH79" s="447"/>
      <c r="HI79" s="447"/>
      <c r="HJ79" s="447"/>
      <c r="HK79" s="447"/>
      <c r="HL79" s="447"/>
      <c r="HM79" s="447"/>
      <c r="HN79" s="447"/>
      <c r="HO79" s="447"/>
      <c r="HP79" s="447"/>
      <c r="HQ79" s="447"/>
      <c r="HR79" s="447"/>
      <c r="HS79" s="447"/>
      <c r="HT79" s="447"/>
      <c r="HU79" s="447"/>
      <c r="HV79" s="447"/>
      <c r="HW79" s="447"/>
      <c r="HX79" s="447"/>
      <c r="HY79" s="447"/>
      <c r="HZ79" s="447"/>
      <c r="IA79" s="447"/>
      <c r="IB79" s="447"/>
      <c r="IC79" s="447"/>
      <c r="ID79" s="447"/>
      <c r="IE79" s="447"/>
      <c r="IF79" s="447"/>
      <c r="IG79" s="447"/>
      <c r="IH79" s="447"/>
      <c r="II79" s="447"/>
      <c r="IJ79" s="447"/>
      <c r="IK79" s="447"/>
      <c r="IL79" s="447"/>
      <c r="IM79" s="447"/>
      <c r="IN79" s="447"/>
      <c r="IO79" s="447"/>
      <c r="IP79" s="447"/>
      <c r="IQ79" s="447"/>
      <c r="IR79" s="447"/>
      <c r="IS79" s="447"/>
      <c r="IT79" s="447"/>
      <c r="IU79" s="447"/>
      <c r="IV79" s="447"/>
    </row>
    <row r="80" spans="1:256" s="448" customFormat="1" ht="21" customHeight="1" outlineLevel="2" x14ac:dyDescent="0.35">
      <c r="A80" s="449" t="str">
        <f t="shared" ca="1" si="40"/>
        <v>1.4.1.3</v>
      </c>
      <c r="B80" s="497" t="s">
        <v>213</v>
      </c>
      <c r="C80" s="451"/>
      <c r="D80" s="451"/>
      <c r="E80" s="452"/>
      <c r="F80" s="453">
        <f>IF(AND(ISBLANK(G80),ISBLANK(H80))=FALSE,NETWORKDAYS(G80,H80),"")</f>
        <v>11</v>
      </c>
      <c r="G80" s="454">
        <v>44578</v>
      </c>
      <c r="H80" s="454">
        <v>44592</v>
      </c>
      <c r="I80" s="501">
        <v>1</v>
      </c>
      <c r="J80" s="439">
        <f t="shared" si="22"/>
        <v>11</v>
      </c>
      <c r="K80" s="440">
        <f t="shared" si="23"/>
        <v>11</v>
      </c>
      <c r="L80" s="439">
        <f t="shared" si="24"/>
        <v>0</v>
      </c>
      <c r="M80" s="423">
        <f>F80</f>
        <v>11</v>
      </c>
      <c r="N80" s="424">
        <f t="shared" si="41"/>
        <v>1</v>
      </c>
      <c r="O80" s="441" t="str">
        <f t="shared" si="25"/>
        <v>NA</v>
      </c>
      <c r="P80" s="404" t="str">
        <f t="shared" si="26"/>
        <v>Closed</v>
      </c>
      <c r="Q80" s="405" t="str">
        <f t="shared" si="27"/>
        <v>Complete</v>
      </c>
      <c r="R80" s="455">
        <f t="shared" si="42"/>
        <v>1</v>
      </c>
      <c r="S80" s="443">
        <f>F80</f>
        <v>11</v>
      </c>
      <c r="T80" s="444">
        <f>R80</f>
        <v>1</v>
      </c>
      <c r="U80" s="338"/>
      <c r="V80" s="338"/>
      <c r="W80" s="445"/>
      <c r="X80" s="445"/>
      <c r="Y80" s="445"/>
      <c r="Z80" s="445"/>
      <c r="AA80" s="445"/>
      <c r="AB80" s="445"/>
      <c r="AC80" s="445"/>
      <c r="AD80" s="445"/>
      <c r="AE80" s="445"/>
      <c r="AF80" s="445"/>
      <c r="AG80" s="445"/>
      <c r="AH80" s="445"/>
      <c r="AI80" s="445"/>
      <c r="AJ80" s="445"/>
      <c r="AK80" s="445"/>
      <c r="AL80" s="445"/>
      <c r="AM80" s="445"/>
      <c r="AN80" s="445"/>
      <c r="AO80" s="445"/>
      <c r="AP80" s="445"/>
      <c r="AQ80" s="445"/>
      <c r="AR80" s="445"/>
      <c r="AS80" s="445"/>
      <c r="AT80" s="445"/>
      <c r="AU80" s="445"/>
      <c r="AV80" s="445"/>
      <c r="AW80" s="445"/>
      <c r="AX80" s="445"/>
      <c r="AY80" s="445"/>
      <c r="AZ80" s="445"/>
      <c r="BA80" s="445"/>
      <c r="BB80" s="445"/>
      <c r="BC80" s="445"/>
      <c r="BD80" s="445"/>
      <c r="BE80" s="445"/>
      <c r="BF80" s="445"/>
      <c r="BG80" s="445"/>
      <c r="BH80" s="445"/>
      <c r="BI80" s="445"/>
      <c r="BJ80" s="445"/>
      <c r="BK80" s="445"/>
      <c r="BL80" s="445"/>
      <c r="BM80" s="445"/>
      <c r="BN80" s="445"/>
      <c r="BO80" s="445"/>
      <c r="BP80" s="445"/>
      <c r="BQ80" s="445"/>
      <c r="BR80" s="445"/>
      <c r="BS80" s="445"/>
      <c r="BT80" s="445"/>
      <c r="BU80" s="445"/>
      <c r="BV80" s="445"/>
      <c r="BW80" s="445"/>
      <c r="BX80" s="445"/>
      <c r="BY80" s="445"/>
      <c r="BZ80" s="445"/>
      <c r="CA80" s="445"/>
      <c r="CB80" s="445"/>
      <c r="CC80" s="445"/>
      <c r="CD80" s="445"/>
      <c r="CE80" s="445"/>
      <c r="CF80" s="445"/>
      <c r="CG80" s="445"/>
      <c r="CH80" s="445"/>
      <c r="CI80" s="445"/>
      <c r="CJ80" s="445"/>
      <c r="CK80" s="445"/>
      <c r="CL80" s="445"/>
      <c r="CM80" s="445"/>
      <c r="CN80" s="445"/>
      <c r="CO80" s="445"/>
      <c r="CP80" s="445"/>
      <c r="CQ80" s="445"/>
      <c r="CR80" s="445"/>
      <c r="CS80" s="445"/>
      <c r="CT80" s="445"/>
      <c r="CU80" s="445"/>
      <c r="CV80" s="445"/>
      <c r="CW80" s="445"/>
      <c r="CX80" s="445"/>
      <c r="CY80" s="445"/>
      <c r="CZ80" s="445"/>
      <c r="DA80" s="445"/>
      <c r="DB80" s="445"/>
      <c r="DC80" s="445"/>
      <c r="DD80" s="445"/>
      <c r="DE80" s="445"/>
      <c r="DF80" s="445"/>
      <c r="DG80" s="445"/>
      <c r="DH80" s="445"/>
      <c r="DI80" s="446"/>
      <c r="DJ80" s="447"/>
      <c r="DK80" s="447"/>
      <c r="DL80" s="447"/>
      <c r="DM80" s="447"/>
      <c r="DN80" s="447"/>
      <c r="DO80" s="447"/>
      <c r="DP80" s="447"/>
      <c r="DQ80" s="447"/>
      <c r="DR80" s="447"/>
      <c r="DS80" s="447"/>
      <c r="DT80" s="447"/>
      <c r="DU80" s="447"/>
      <c r="DV80" s="447"/>
      <c r="DW80" s="447"/>
      <c r="DX80" s="447"/>
      <c r="DY80" s="447"/>
      <c r="DZ80" s="447"/>
      <c r="EA80" s="447"/>
      <c r="EB80" s="447"/>
      <c r="EC80" s="447"/>
      <c r="ED80" s="447"/>
      <c r="EE80" s="447"/>
      <c r="EF80" s="447"/>
      <c r="EG80" s="447"/>
      <c r="EH80" s="447"/>
      <c r="EI80" s="447"/>
      <c r="EJ80" s="447"/>
      <c r="EK80" s="447"/>
      <c r="EL80" s="447"/>
      <c r="EM80" s="447"/>
      <c r="EN80" s="447"/>
      <c r="EO80" s="447"/>
      <c r="EP80" s="447"/>
      <c r="EQ80" s="447"/>
      <c r="ER80" s="447"/>
      <c r="ES80" s="447"/>
      <c r="ET80" s="447"/>
      <c r="EU80" s="447"/>
      <c r="EV80" s="447"/>
      <c r="EW80" s="447"/>
      <c r="EX80" s="447"/>
      <c r="EY80" s="447"/>
      <c r="EZ80" s="447"/>
      <c r="FA80" s="447"/>
      <c r="FB80" s="447"/>
      <c r="FC80" s="447"/>
      <c r="FD80" s="447"/>
      <c r="FE80" s="447"/>
      <c r="FF80" s="447"/>
      <c r="FG80" s="447"/>
      <c r="FH80" s="447"/>
      <c r="FI80" s="447"/>
      <c r="FJ80" s="447"/>
      <c r="FK80" s="447"/>
      <c r="FL80" s="447"/>
      <c r="FM80" s="447"/>
      <c r="FN80" s="447"/>
      <c r="FO80" s="447"/>
      <c r="FP80" s="447"/>
      <c r="FQ80" s="447"/>
      <c r="FR80" s="447"/>
      <c r="FS80" s="447"/>
      <c r="FT80" s="447"/>
      <c r="FU80" s="447"/>
      <c r="FV80" s="447"/>
      <c r="FW80" s="447"/>
      <c r="FX80" s="447"/>
      <c r="FY80" s="447"/>
      <c r="FZ80" s="447"/>
      <c r="GA80" s="447"/>
      <c r="GB80" s="447"/>
      <c r="GC80" s="447"/>
      <c r="GD80" s="447"/>
      <c r="GE80" s="447"/>
      <c r="GF80" s="447"/>
      <c r="GG80" s="447"/>
      <c r="GH80" s="447"/>
      <c r="GI80" s="447"/>
      <c r="GJ80" s="447"/>
      <c r="GK80" s="447"/>
      <c r="GL80" s="447"/>
      <c r="GM80" s="447"/>
      <c r="GN80" s="447"/>
      <c r="GO80" s="447"/>
      <c r="GP80" s="447"/>
      <c r="GQ80" s="447"/>
      <c r="GR80" s="447"/>
      <c r="GS80" s="447"/>
      <c r="GT80" s="447"/>
      <c r="GU80" s="447"/>
      <c r="GV80" s="447"/>
      <c r="GW80" s="447"/>
      <c r="GX80" s="447"/>
      <c r="GY80" s="447"/>
      <c r="GZ80" s="447"/>
      <c r="HA80" s="447"/>
      <c r="HB80" s="447"/>
      <c r="HC80" s="447"/>
      <c r="HD80" s="447"/>
      <c r="HE80" s="447"/>
      <c r="HF80" s="447"/>
      <c r="HG80" s="447"/>
      <c r="HH80" s="447"/>
      <c r="HI80" s="447"/>
      <c r="HJ80" s="447"/>
      <c r="HK80" s="447"/>
      <c r="HL80" s="447"/>
      <c r="HM80" s="447"/>
      <c r="HN80" s="447"/>
      <c r="HO80" s="447"/>
      <c r="HP80" s="447"/>
      <c r="HQ80" s="447"/>
      <c r="HR80" s="447"/>
      <c r="HS80" s="447"/>
      <c r="HT80" s="447"/>
      <c r="HU80" s="447"/>
      <c r="HV80" s="447"/>
      <c r="HW80" s="447"/>
      <c r="HX80" s="447"/>
      <c r="HY80" s="447"/>
      <c r="HZ80" s="447"/>
      <c r="IA80" s="447"/>
      <c r="IB80" s="447"/>
      <c r="IC80" s="447"/>
      <c r="ID80" s="447"/>
      <c r="IE80" s="447"/>
      <c r="IF80" s="447"/>
      <c r="IG80" s="447"/>
      <c r="IH80" s="447"/>
      <c r="II80" s="447"/>
      <c r="IJ80" s="447"/>
      <c r="IK80" s="447"/>
      <c r="IL80" s="447"/>
      <c r="IM80" s="447"/>
      <c r="IN80" s="447"/>
      <c r="IO80" s="447"/>
      <c r="IP80" s="447"/>
      <c r="IQ80" s="447"/>
      <c r="IR80" s="447"/>
      <c r="IS80" s="447"/>
      <c r="IT80" s="447"/>
      <c r="IU80" s="447"/>
      <c r="IV80" s="447"/>
    </row>
    <row r="81" spans="1:256" s="432" customFormat="1" ht="21" customHeight="1" outlineLevel="2" x14ac:dyDescent="0.35">
      <c r="A81" s="449" t="str">
        <f t="shared" ca="1" si="40"/>
        <v>1.4.1.4</v>
      </c>
      <c r="B81" s="549" t="s">
        <v>214</v>
      </c>
      <c r="C81" s="550"/>
      <c r="D81" s="550"/>
      <c r="E81" s="551"/>
      <c r="F81" s="552">
        <f>NETWORKDAYS(G81,H81)</f>
        <v>11</v>
      </c>
      <c r="G81" s="545">
        <v>44578</v>
      </c>
      <c r="H81" s="545">
        <v>44592</v>
      </c>
      <c r="I81" s="553">
        <v>1</v>
      </c>
      <c r="J81" s="475">
        <f t="shared" si="22"/>
        <v>11</v>
      </c>
      <c r="K81" s="543">
        <f t="shared" si="23"/>
        <v>11</v>
      </c>
      <c r="L81" s="475">
        <f t="shared" si="24"/>
        <v>0</v>
      </c>
      <c r="M81" s="547"/>
      <c r="N81" s="548">
        <f t="shared" si="41"/>
        <v>1</v>
      </c>
      <c r="O81" s="476" t="str">
        <f t="shared" si="25"/>
        <v>NA</v>
      </c>
      <c r="P81" s="404" t="str">
        <f t="shared" si="26"/>
        <v>Closed</v>
      </c>
      <c r="Q81" s="405" t="str">
        <f t="shared" si="27"/>
        <v>Complete</v>
      </c>
      <c r="R81" s="525">
        <f t="shared" si="42"/>
        <v>1</v>
      </c>
      <c r="S81" s="443"/>
      <c r="T81" s="444"/>
      <c r="U81" s="338"/>
      <c r="V81" s="338"/>
      <c r="W81" s="429"/>
      <c r="X81" s="429"/>
      <c r="Y81" s="429"/>
      <c r="Z81" s="429"/>
      <c r="AA81" s="429"/>
      <c r="AB81" s="429"/>
      <c r="AC81" s="429"/>
      <c r="AD81" s="429"/>
      <c r="AE81" s="429"/>
      <c r="AF81" s="429"/>
      <c r="AG81" s="429"/>
      <c r="AH81" s="429"/>
      <c r="AI81" s="429"/>
      <c r="AJ81" s="429"/>
      <c r="AK81" s="429"/>
      <c r="AL81" s="429"/>
      <c r="AM81" s="429"/>
      <c r="AN81" s="429"/>
      <c r="AO81" s="429"/>
      <c r="AP81" s="429"/>
      <c r="AQ81" s="429"/>
      <c r="AR81" s="429"/>
      <c r="AS81" s="429"/>
      <c r="AT81" s="429"/>
      <c r="AU81" s="429"/>
      <c r="AV81" s="429"/>
      <c r="AW81" s="429"/>
      <c r="AX81" s="429"/>
      <c r="AY81" s="429"/>
      <c r="AZ81" s="429"/>
      <c r="BA81" s="429"/>
      <c r="BB81" s="429"/>
      <c r="BC81" s="429"/>
      <c r="BD81" s="429"/>
      <c r="BE81" s="429"/>
      <c r="BF81" s="429"/>
      <c r="BG81" s="429"/>
      <c r="BH81" s="429"/>
      <c r="BI81" s="429"/>
      <c r="BJ81" s="429"/>
      <c r="BK81" s="429"/>
      <c r="BL81" s="429"/>
      <c r="BM81" s="429"/>
      <c r="BN81" s="429"/>
      <c r="BO81" s="429"/>
      <c r="BP81" s="429"/>
      <c r="BQ81" s="429"/>
      <c r="BR81" s="429"/>
      <c r="BS81" s="429"/>
      <c r="BT81" s="429"/>
      <c r="BU81" s="429"/>
      <c r="BV81" s="429"/>
      <c r="BW81" s="429"/>
      <c r="BX81" s="429"/>
      <c r="BY81" s="429"/>
      <c r="BZ81" s="429"/>
      <c r="CA81" s="429"/>
      <c r="CB81" s="429"/>
      <c r="CC81" s="429"/>
      <c r="CD81" s="429"/>
      <c r="CE81" s="429"/>
      <c r="CF81" s="429"/>
      <c r="CG81" s="429"/>
      <c r="CH81" s="429"/>
      <c r="CI81" s="429"/>
      <c r="CJ81" s="429"/>
      <c r="CK81" s="429"/>
      <c r="CL81" s="429"/>
      <c r="CM81" s="429"/>
      <c r="CN81" s="429"/>
      <c r="CO81" s="429"/>
      <c r="CP81" s="429"/>
      <c r="CQ81" s="429"/>
      <c r="CR81" s="429"/>
      <c r="CS81" s="429"/>
      <c r="CT81" s="429"/>
      <c r="CU81" s="429"/>
      <c r="CV81" s="429"/>
      <c r="CW81" s="429"/>
      <c r="CX81" s="429"/>
      <c r="CY81" s="429"/>
      <c r="CZ81" s="429"/>
      <c r="DA81" s="429"/>
      <c r="DB81" s="429"/>
      <c r="DC81" s="429"/>
      <c r="DD81" s="429"/>
      <c r="DE81" s="429"/>
      <c r="DF81" s="429"/>
      <c r="DG81" s="429"/>
      <c r="DH81" s="429"/>
      <c r="DI81" s="430"/>
      <c r="DJ81" s="431"/>
      <c r="DK81" s="431"/>
      <c r="DL81" s="431"/>
      <c r="DM81" s="431"/>
      <c r="DN81" s="431"/>
      <c r="DO81" s="431"/>
      <c r="DP81" s="431"/>
      <c r="DQ81" s="431"/>
      <c r="DR81" s="431"/>
      <c r="DS81" s="431"/>
      <c r="DT81" s="431"/>
      <c r="DU81" s="431"/>
      <c r="DV81" s="431"/>
      <c r="DW81" s="431"/>
      <c r="DX81" s="431"/>
      <c r="DY81" s="431"/>
      <c r="DZ81" s="431"/>
      <c r="EA81" s="431"/>
      <c r="EB81" s="431"/>
      <c r="EC81" s="431"/>
      <c r="ED81" s="431"/>
      <c r="EE81" s="431"/>
      <c r="EF81" s="431"/>
      <c r="EG81" s="431"/>
      <c r="EH81" s="431"/>
      <c r="EI81" s="431"/>
      <c r="EJ81" s="431"/>
      <c r="EK81" s="431"/>
      <c r="EL81" s="431"/>
      <c r="EM81" s="431"/>
      <c r="EN81" s="431"/>
      <c r="EO81" s="431"/>
      <c r="EP81" s="431"/>
      <c r="EQ81" s="431"/>
      <c r="ER81" s="431"/>
      <c r="ES81" s="431"/>
      <c r="ET81" s="431"/>
      <c r="EU81" s="431"/>
      <c r="EV81" s="431"/>
      <c r="EW81" s="431"/>
      <c r="EX81" s="431"/>
      <c r="EY81" s="431"/>
      <c r="EZ81" s="431"/>
      <c r="FA81" s="431"/>
      <c r="FB81" s="431"/>
      <c r="FC81" s="431"/>
      <c r="FD81" s="431"/>
      <c r="FE81" s="431"/>
      <c r="FF81" s="431"/>
      <c r="FG81" s="431"/>
      <c r="FH81" s="431"/>
      <c r="FI81" s="431"/>
      <c r="FJ81" s="431"/>
      <c r="FK81" s="431"/>
      <c r="FL81" s="431"/>
      <c r="FM81" s="431"/>
      <c r="FN81" s="431"/>
      <c r="FO81" s="431"/>
      <c r="FP81" s="431"/>
      <c r="FQ81" s="431"/>
      <c r="FR81" s="431"/>
      <c r="FS81" s="431"/>
      <c r="FT81" s="431"/>
      <c r="FU81" s="431"/>
      <c r="FV81" s="431"/>
      <c r="FW81" s="431"/>
      <c r="FX81" s="431"/>
      <c r="FY81" s="431"/>
      <c r="FZ81" s="431"/>
      <c r="GA81" s="431"/>
      <c r="GB81" s="431"/>
      <c r="GC81" s="431"/>
      <c r="GD81" s="431"/>
      <c r="GE81" s="431"/>
      <c r="GF81" s="431"/>
      <c r="GG81" s="431"/>
      <c r="GH81" s="431"/>
      <c r="GI81" s="431"/>
      <c r="GJ81" s="431"/>
      <c r="GK81" s="431"/>
      <c r="GL81" s="431"/>
      <c r="GM81" s="431"/>
      <c r="GN81" s="431"/>
      <c r="GO81" s="431"/>
      <c r="GP81" s="431"/>
      <c r="GQ81" s="431"/>
      <c r="GR81" s="431"/>
      <c r="GS81" s="431"/>
      <c r="GT81" s="431"/>
      <c r="GU81" s="431"/>
      <c r="GV81" s="431"/>
      <c r="GW81" s="431"/>
      <c r="GX81" s="431"/>
      <c r="GY81" s="431"/>
      <c r="GZ81" s="431"/>
      <c r="HA81" s="431"/>
      <c r="HB81" s="431"/>
      <c r="HC81" s="431"/>
      <c r="HD81" s="431"/>
      <c r="HE81" s="431"/>
      <c r="HF81" s="431"/>
      <c r="HG81" s="431"/>
      <c r="HH81" s="431"/>
      <c r="HI81" s="431"/>
      <c r="HJ81" s="431"/>
      <c r="HK81" s="431"/>
      <c r="HL81" s="431"/>
      <c r="HM81" s="431"/>
      <c r="HN81" s="431"/>
      <c r="HO81" s="431"/>
      <c r="HP81" s="431"/>
      <c r="HQ81" s="431"/>
      <c r="HR81" s="431"/>
      <c r="HS81" s="431"/>
      <c r="HT81" s="431"/>
      <c r="HU81" s="431"/>
      <c r="HV81" s="431"/>
      <c r="HW81" s="431"/>
      <c r="HX81" s="431"/>
      <c r="HY81" s="431"/>
      <c r="HZ81" s="431"/>
      <c r="IA81" s="431"/>
      <c r="IB81" s="431"/>
      <c r="IC81" s="431"/>
      <c r="ID81" s="431"/>
      <c r="IE81" s="431"/>
      <c r="IF81" s="431"/>
      <c r="IG81" s="431"/>
      <c r="IH81" s="431"/>
      <c r="II81" s="431"/>
      <c r="IJ81" s="431"/>
      <c r="IK81" s="431"/>
      <c r="IL81" s="431"/>
      <c r="IM81" s="431"/>
      <c r="IN81" s="431"/>
      <c r="IO81" s="431"/>
      <c r="IP81" s="431"/>
      <c r="IQ81" s="431"/>
      <c r="IR81" s="431"/>
      <c r="IS81" s="431"/>
      <c r="IT81" s="431"/>
      <c r="IU81" s="431"/>
      <c r="IV81" s="431"/>
    </row>
    <row r="82" spans="1:256" s="448" customFormat="1" ht="21" customHeight="1" outlineLevel="2" x14ac:dyDescent="0.35">
      <c r="A82" s="460" t="str">
        <f ca="1">IF(ISERROR(VALUE(SUBSTITUTE(OFFSET(A82,-1,0,1,1),".",""))),"0.0.1",IF(ISERROR(FIND("`",SUBSTITUTE(OFFSET(A82,-1,0,1,1),".","`",2))),OFFSET(A82,-1,0,1,1)&amp;".1",LEFT(OFFSET(A82,-1,0,1,1),FIND("`",SUBSTITUTE(OFFSET(A82,-1,0,1,1),".","`",2)))&amp;IF(ISERROR(FIND("`",SUBSTITUTE(OFFSET(A82,-1,0,1,1),".","`",3))),VALUE(RIGHT(OFFSET(A82,-1,0,1,1),LEN(OFFSET(A82,-1,0,1,1))-FIND("`",SUBSTITUTE(OFFSET(A82,-1,0,1,1),".","`",2))))+1,VALUE(MID(OFFSET(A82,-1,0,1,1),FIND("`",SUBSTITUTE(OFFSET(A82,-1,0,1,1),".","`",2))+1,(FIND("`",SUBSTITUTE(OFFSET(A82,-1,0,1,1),".","`",3))-FIND("`",SUBSTITUTE(OFFSET(A82,-1,0,1,1),".","`",2))-1)))+1)))</f>
        <v>1.4.2</v>
      </c>
      <c r="B82" s="461" t="s">
        <v>215</v>
      </c>
      <c r="C82" s="435"/>
      <c r="D82" s="435"/>
      <c r="E82" s="436"/>
      <c r="F82" s="437">
        <f>IF(AND(ISBLANK(G82),ISBLANK(H82))=FALSE,NETWORKDAYS(G82,H82),"")</f>
        <v>50</v>
      </c>
      <c r="G82" s="508">
        <f>MIN(G83:G108)</f>
        <v>44571</v>
      </c>
      <c r="H82" s="508">
        <f>MAX(H83:H108)</f>
        <v>44638</v>
      </c>
      <c r="I82" s="435">
        <f>SUMPRODUCT(M83:M108,N83:N108)/SUM(M83:M108)</f>
        <v>0.97499999999999998</v>
      </c>
      <c r="J82" s="439">
        <f t="shared" si="22"/>
        <v>50</v>
      </c>
      <c r="K82" s="440">
        <f t="shared" si="23"/>
        <v>48</v>
      </c>
      <c r="L82" s="439">
        <f t="shared" si="24"/>
        <v>2</v>
      </c>
      <c r="M82" s="423">
        <f>F82</f>
        <v>50</v>
      </c>
      <c r="N82" s="424">
        <f t="shared" si="41"/>
        <v>0.97499999999999998</v>
      </c>
      <c r="O82" s="441">
        <f t="shared" si="25"/>
        <v>1</v>
      </c>
      <c r="P82" s="404" t="str">
        <f t="shared" si="26"/>
        <v>WIP</v>
      </c>
      <c r="Q82" s="405" t="str">
        <f t="shared" si="27"/>
        <v>On Schedule</v>
      </c>
      <c r="R82" s="442">
        <f>SUMPRODUCT(S83:S100,T83:T100)/SUM(S83:S100)</f>
        <v>0.9375</v>
      </c>
      <c r="S82" s="443">
        <f>F82</f>
        <v>50</v>
      </c>
      <c r="T82" s="444">
        <f>R82</f>
        <v>0.9375</v>
      </c>
      <c r="U82" s="350"/>
      <c r="V82" s="338"/>
      <c r="W82" s="445"/>
      <c r="X82" s="445"/>
      <c r="Y82" s="445"/>
      <c r="Z82" s="445"/>
      <c r="AA82" s="445"/>
      <c r="AB82" s="445"/>
      <c r="AC82" s="445"/>
      <c r="AD82" s="445"/>
      <c r="AE82" s="445"/>
      <c r="AF82" s="445"/>
      <c r="AG82" s="445"/>
      <c r="AH82" s="445"/>
      <c r="AI82" s="445"/>
      <c r="AJ82" s="445"/>
      <c r="AK82" s="445"/>
      <c r="AL82" s="445"/>
      <c r="AM82" s="445"/>
      <c r="AN82" s="445"/>
      <c r="AO82" s="445"/>
      <c r="AP82" s="445"/>
      <c r="AQ82" s="445"/>
      <c r="AR82" s="445"/>
      <c r="AS82" s="445"/>
      <c r="AT82" s="445"/>
      <c r="AU82" s="445"/>
      <c r="AV82" s="445"/>
      <c r="AW82" s="445"/>
      <c r="AX82" s="445"/>
      <c r="AY82" s="445"/>
      <c r="AZ82" s="445"/>
      <c r="BA82" s="445"/>
      <c r="BB82" s="445"/>
      <c r="BC82" s="445"/>
      <c r="BD82" s="445"/>
      <c r="BE82" s="445"/>
      <c r="BF82" s="445"/>
      <c r="BG82" s="445"/>
      <c r="BH82" s="445"/>
      <c r="BI82" s="445"/>
      <c r="BJ82" s="445"/>
      <c r="BK82" s="445"/>
      <c r="BL82" s="445"/>
      <c r="BM82" s="445"/>
      <c r="BN82" s="445"/>
      <c r="BO82" s="445"/>
      <c r="BP82" s="445"/>
      <c r="BQ82" s="445"/>
      <c r="BR82" s="445"/>
      <c r="BS82" s="445"/>
      <c r="BT82" s="445"/>
      <c r="BU82" s="445"/>
      <c r="BV82" s="445"/>
      <c r="BW82" s="445"/>
      <c r="BX82" s="445"/>
      <c r="BY82" s="445"/>
      <c r="BZ82" s="445"/>
      <c r="CA82" s="445"/>
      <c r="CB82" s="445"/>
      <c r="CC82" s="445"/>
      <c r="CD82" s="445"/>
      <c r="CE82" s="445"/>
      <c r="CF82" s="445"/>
      <c r="CG82" s="445"/>
      <c r="CH82" s="445"/>
      <c r="CI82" s="445"/>
      <c r="CJ82" s="445"/>
      <c r="CK82" s="445"/>
      <c r="CL82" s="445"/>
      <c r="CM82" s="445"/>
      <c r="CN82" s="445"/>
      <c r="CO82" s="445"/>
      <c r="CP82" s="445"/>
      <c r="CQ82" s="445"/>
      <c r="CR82" s="445"/>
      <c r="CS82" s="445"/>
      <c r="CT82" s="445"/>
      <c r="CU82" s="445"/>
      <c r="CV82" s="445"/>
      <c r="CW82" s="445"/>
      <c r="CX82" s="445"/>
      <c r="CY82" s="445"/>
      <c r="CZ82" s="445"/>
      <c r="DA82" s="445"/>
      <c r="DB82" s="445"/>
      <c r="DC82" s="445"/>
      <c r="DD82" s="445"/>
      <c r="DE82" s="445"/>
      <c r="DF82" s="445"/>
      <c r="DG82" s="445"/>
      <c r="DH82" s="445"/>
      <c r="DI82" s="446"/>
      <c r="DJ82" s="447"/>
      <c r="DK82" s="447"/>
      <c r="DL82" s="447"/>
      <c r="DM82" s="447"/>
      <c r="DN82" s="447"/>
      <c r="DO82" s="447"/>
      <c r="DP82" s="447"/>
      <c r="DQ82" s="447"/>
      <c r="DR82" s="447"/>
      <c r="DS82" s="447"/>
      <c r="DT82" s="447"/>
      <c r="DU82" s="447"/>
      <c r="DV82" s="447"/>
      <c r="DW82" s="447"/>
      <c r="DX82" s="447"/>
      <c r="DY82" s="447"/>
      <c r="DZ82" s="447"/>
      <c r="EA82" s="447"/>
      <c r="EB82" s="447"/>
      <c r="EC82" s="447"/>
      <c r="ED82" s="447"/>
      <c r="EE82" s="447"/>
      <c r="EF82" s="447"/>
      <c r="EG82" s="447"/>
      <c r="EH82" s="447"/>
      <c r="EI82" s="447"/>
      <c r="EJ82" s="447"/>
      <c r="EK82" s="447"/>
      <c r="EL82" s="447"/>
      <c r="EM82" s="447"/>
      <c r="EN82" s="447"/>
      <c r="EO82" s="447"/>
      <c r="EP82" s="447"/>
      <c r="EQ82" s="447"/>
      <c r="ER82" s="447"/>
      <c r="ES82" s="447"/>
      <c r="ET82" s="447"/>
      <c r="EU82" s="447"/>
      <c r="EV82" s="447"/>
      <c r="EW82" s="447"/>
      <c r="EX82" s="447"/>
      <c r="EY82" s="447"/>
      <c r="EZ82" s="447"/>
      <c r="FA82" s="447"/>
      <c r="FB82" s="447"/>
      <c r="FC82" s="447"/>
      <c r="FD82" s="447"/>
      <c r="FE82" s="447"/>
      <c r="FF82" s="447"/>
      <c r="FG82" s="447"/>
      <c r="FH82" s="447"/>
      <c r="FI82" s="447"/>
      <c r="FJ82" s="447"/>
      <c r="FK82" s="447"/>
      <c r="FL82" s="447"/>
      <c r="FM82" s="447"/>
      <c r="FN82" s="447"/>
      <c r="FO82" s="447"/>
      <c r="FP82" s="447"/>
      <c r="FQ82" s="447"/>
      <c r="FR82" s="447"/>
      <c r="FS82" s="447"/>
      <c r="FT82" s="447"/>
      <c r="FU82" s="447"/>
      <c r="FV82" s="447"/>
      <c r="FW82" s="447"/>
      <c r="FX82" s="447"/>
      <c r="FY82" s="447"/>
      <c r="FZ82" s="447"/>
      <c r="GA82" s="447"/>
      <c r="GB82" s="447"/>
      <c r="GC82" s="447"/>
      <c r="GD82" s="447"/>
      <c r="GE82" s="447"/>
      <c r="GF82" s="447"/>
      <c r="GG82" s="447"/>
      <c r="GH82" s="447"/>
      <c r="GI82" s="447"/>
      <c r="GJ82" s="447"/>
      <c r="GK82" s="447"/>
      <c r="GL82" s="447"/>
      <c r="GM82" s="447"/>
      <c r="GN82" s="447"/>
      <c r="GO82" s="447"/>
      <c r="GP82" s="447"/>
      <c r="GQ82" s="447"/>
      <c r="GR82" s="447"/>
      <c r="GS82" s="447"/>
      <c r="GT82" s="447"/>
      <c r="GU82" s="447"/>
      <c r="GV82" s="447"/>
      <c r="GW82" s="447"/>
      <c r="GX82" s="447"/>
      <c r="GY82" s="447"/>
      <c r="GZ82" s="447"/>
      <c r="HA82" s="447"/>
      <c r="HB82" s="447"/>
      <c r="HC82" s="447"/>
      <c r="HD82" s="447"/>
      <c r="HE82" s="447"/>
      <c r="HF82" s="447"/>
      <c r="HG82" s="447"/>
      <c r="HH82" s="447"/>
      <c r="HI82" s="447"/>
      <c r="HJ82" s="447"/>
      <c r="HK82" s="447"/>
      <c r="HL82" s="447"/>
      <c r="HM82" s="447"/>
      <c r="HN82" s="447"/>
      <c r="HO82" s="447"/>
      <c r="HP82" s="447"/>
      <c r="HQ82" s="447"/>
      <c r="HR82" s="447"/>
      <c r="HS82" s="447"/>
      <c r="HT82" s="447"/>
      <c r="HU82" s="447"/>
      <c r="HV82" s="447"/>
      <c r="HW82" s="447"/>
      <c r="HX82" s="447"/>
      <c r="HY82" s="447"/>
      <c r="HZ82" s="447"/>
      <c r="IA82" s="447"/>
      <c r="IB82" s="447"/>
      <c r="IC82" s="447"/>
      <c r="ID82" s="447"/>
      <c r="IE82" s="447"/>
      <c r="IF82" s="447"/>
      <c r="IG82" s="447"/>
      <c r="IH82" s="447"/>
      <c r="II82" s="447"/>
      <c r="IJ82" s="447"/>
      <c r="IK82" s="447"/>
      <c r="IL82" s="447"/>
      <c r="IM82" s="447"/>
      <c r="IN82" s="447"/>
      <c r="IO82" s="447"/>
      <c r="IP82" s="447"/>
      <c r="IQ82" s="447"/>
      <c r="IR82" s="447"/>
      <c r="IS82" s="447"/>
      <c r="IT82" s="447"/>
      <c r="IU82" s="447"/>
      <c r="IV82" s="447"/>
    </row>
    <row r="83" spans="1:256" s="432" customFormat="1" ht="21" customHeight="1" outlineLevel="2" x14ac:dyDescent="0.35">
      <c r="A83" s="449" t="str">
        <f t="shared" ca="1" si="40"/>
        <v>1.4.2.1</v>
      </c>
      <c r="B83" s="497" t="s">
        <v>579</v>
      </c>
      <c r="C83" s="554"/>
      <c r="D83" s="554"/>
      <c r="E83" s="555"/>
      <c r="F83" s="453">
        <f>NETWORKDAYS(G83,H83)</f>
        <v>5</v>
      </c>
      <c r="G83" s="454">
        <v>44571</v>
      </c>
      <c r="H83" s="454">
        <v>44575</v>
      </c>
      <c r="I83" s="469">
        <v>1</v>
      </c>
      <c r="J83" s="556">
        <f>NETWORKDAYS(G83,H83)</f>
        <v>5</v>
      </c>
      <c r="K83" s="557">
        <f>ROUNDDOWN(I83*F83,0)</f>
        <v>5</v>
      </c>
      <c r="L83" s="556">
        <f>F83-K83</f>
        <v>0</v>
      </c>
      <c r="M83" s="423">
        <f>F83</f>
        <v>5</v>
      </c>
      <c r="N83" s="424">
        <f t="shared" si="41"/>
        <v>1</v>
      </c>
      <c r="O83" s="558" t="str">
        <f>IF(P83="Closed","NA",IF((NETWORKDAYS($H$4,$H83)/(NETWORKDAYS(G83,H83)))&gt;=100%,100%,IF((NETWORKDAYS($H$4,$H83)/(NETWORKDAYS(G83,H83)))&lt;=0%,0%,((NETWORKDAYS($H$4,$H83)/(NETWORKDAYS(G83,H83)))))))</f>
        <v>NA</v>
      </c>
      <c r="P83" s="404" t="str">
        <f>IF(I83&gt;=100%,"Closed",IF(I83=0%,"Not Started",IF(AND(I83&gt;0%,I83&lt;100%),"WIP","Error")))</f>
        <v>Closed</v>
      </c>
      <c r="Q83" s="405" t="str">
        <f>IF(I83&gt;=100%,"Complete",IF(AND(I83&lt;0%,R83&gt;0%),"Error",IF(AND(I83&lt;=0%,R83&lt;=0%),"Not Due",IF(I83&gt;=(R83*0.95),"On Schedule",IF(AND(I83&gt;=(R83*0.85),I83&lt;(R83*0.95)),"At Risk",IF(I83&lt;(R83*0.85),"Delayed"," "))))))</f>
        <v>Complete</v>
      </c>
      <c r="R83" s="455">
        <f t="shared" si="42"/>
        <v>1</v>
      </c>
      <c r="S83" s="443">
        <f>F83</f>
        <v>5</v>
      </c>
      <c r="T83" s="444">
        <f>R83</f>
        <v>1</v>
      </c>
      <c r="U83" s="338"/>
      <c r="V83" s="338"/>
      <c r="W83" s="429"/>
      <c r="X83" s="429"/>
      <c r="Y83" s="429"/>
      <c r="Z83" s="429"/>
      <c r="AA83" s="429"/>
      <c r="AB83" s="429"/>
      <c r="AC83" s="429"/>
      <c r="AD83" s="429"/>
      <c r="AE83" s="429"/>
      <c r="AF83" s="429"/>
      <c r="AG83" s="429"/>
      <c r="AH83" s="429"/>
      <c r="AI83" s="429"/>
      <c r="AJ83" s="429"/>
      <c r="AK83" s="429"/>
      <c r="AL83" s="429"/>
      <c r="AM83" s="429"/>
      <c r="AN83" s="429"/>
      <c r="AO83" s="429"/>
      <c r="AP83" s="429"/>
      <c r="AQ83" s="429"/>
      <c r="AR83" s="429"/>
      <c r="AS83" s="429"/>
      <c r="AT83" s="429"/>
      <c r="AU83" s="429"/>
      <c r="AV83" s="429"/>
      <c r="AW83" s="429"/>
      <c r="AX83" s="429"/>
      <c r="AY83" s="429"/>
      <c r="AZ83" s="429"/>
      <c r="BA83" s="429"/>
      <c r="BB83" s="429"/>
      <c r="BC83" s="429"/>
      <c r="BD83" s="429"/>
      <c r="BE83" s="429"/>
      <c r="BF83" s="429"/>
      <c r="BG83" s="429"/>
      <c r="BH83" s="429"/>
      <c r="BI83" s="429"/>
      <c r="BJ83" s="429"/>
      <c r="BK83" s="429"/>
      <c r="BL83" s="429"/>
      <c r="BM83" s="429"/>
      <c r="BN83" s="429"/>
      <c r="BO83" s="429"/>
      <c r="BP83" s="429"/>
      <c r="BQ83" s="429"/>
      <c r="BR83" s="429"/>
      <c r="BS83" s="429"/>
      <c r="BT83" s="429"/>
      <c r="BU83" s="429"/>
      <c r="BV83" s="429"/>
      <c r="BW83" s="429"/>
      <c r="BX83" s="429"/>
      <c r="BY83" s="429"/>
      <c r="BZ83" s="429"/>
      <c r="CA83" s="429"/>
      <c r="CB83" s="429"/>
      <c r="CC83" s="429"/>
      <c r="CD83" s="429"/>
      <c r="CE83" s="429"/>
      <c r="CF83" s="429"/>
      <c r="CG83" s="429"/>
      <c r="CH83" s="429"/>
      <c r="CI83" s="429"/>
      <c r="CJ83" s="429"/>
      <c r="CK83" s="429"/>
      <c r="CL83" s="429"/>
      <c r="CM83" s="429"/>
      <c r="CN83" s="429"/>
      <c r="CO83" s="429"/>
      <c r="CP83" s="429"/>
      <c r="CQ83" s="429"/>
      <c r="CR83" s="429"/>
      <c r="CS83" s="429"/>
      <c r="CT83" s="429"/>
      <c r="CU83" s="429"/>
      <c r="CV83" s="429"/>
      <c r="CW83" s="429"/>
      <c r="CX83" s="429"/>
      <c r="CY83" s="429"/>
      <c r="CZ83" s="429"/>
      <c r="DA83" s="429"/>
      <c r="DB83" s="429"/>
      <c r="DC83" s="429"/>
      <c r="DD83" s="429"/>
      <c r="DE83" s="429"/>
      <c r="DF83" s="429"/>
      <c r="DG83" s="429"/>
      <c r="DH83" s="429"/>
      <c r="DI83" s="430"/>
      <c r="DJ83" s="431"/>
      <c r="DK83" s="431"/>
      <c r="DL83" s="431"/>
      <c r="DM83" s="431"/>
      <c r="DN83" s="431"/>
      <c r="DO83" s="431"/>
      <c r="DP83" s="431"/>
      <c r="DQ83" s="431"/>
      <c r="DR83" s="431"/>
      <c r="DS83" s="431"/>
      <c r="DT83" s="431"/>
      <c r="DU83" s="431"/>
      <c r="DV83" s="431"/>
      <c r="DW83" s="431"/>
      <c r="DX83" s="431"/>
      <c r="DY83" s="431"/>
      <c r="DZ83" s="431"/>
      <c r="EA83" s="431"/>
      <c r="EB83" s="431"/>
      <c r="EC83" s="431"/>
      <c r="ED83" s="431"/>
      <c r="EE83" s="431"/>
      <c r="EF83" s="431"/>
      <c r="EG83" s="431"/>
      <c r="EH83" s="431"/>
      <c r="EI83" s="431"/>
      <c r="EJ83" s="431"/>
      <c r="EK83" s="431"/>
      <c r="EL83" s="431"/>
      <c r="EM83" s="431"/>
      <c r="EN83" s="431"/>
      <c r="EO83" s="431"/>
      <c r="EP83" s="431"/>
      <c r="EQ83" s="431"/>
      <c r="ER83" s="431"/>
      <c r="ES83" s="431"/>
      <c r="ET83" s="431"/>
      <c r="EU83" s="431"/>
      <c r="EV83" s="431"/>
      <c r="EW83" s="431"/>
      <c r="EX83" s="431"/>
      <c r="EY83" s="431"/>
      <c r="EZ83" s="431"/>
      <c r="FA83" s="431"/>
      <c r="FB83" s="431"/>
      <c r="FC83" s="431"/>
      <c r="FD83" s="431"/>
      <c r="FE83" s="431"/>
      <c r="FF83" s="431"/>
      <c r="FG83" s="431"/>
      <c r="FH83" s="431"/>
      <c r="FI83" s="431"/>
      <c r="FJ83" s="431"/>
      <c r="FK83" s="431"/>
      <c r="FL83" s="431"/>
      <c r="FM83" s="431"/>
      <c r="FN83" s="431"/>
      <c r="FO83" s="431"/>
      <c r="FP83" s="431"/>
      <c r="FQ83" s="431"/>
      <c r="FR83" s="431"/>
      <c r="FS83" s="431"/>
      <c r="FT83" s="431"/>
      <c r="FU83" s="431"/>
      <c r="FV83" s="431"/>
      <c r="FW83" s="431"/>
      <c r="FX83" s="431"/>
      <c r="FY83" s="431"/>
      <c r="FZ83" s="431"/>
      <c r="GA83" s="431"/>
      <c r="GB83" s="431"/>
      <c r="GC83" s="431"/>
      <c r="GD83" s="431"/>
      <c r="GE83" s="431"/>
      <c r="GF83" s="431"/>
      <c r="GG83" s="431"/>
      <c r="GH83" s="431"/>
      <c r="GI83" s="431"/>
      <c r="GJ83" s="431"/>
      <c r="GK83" s="431"/>
      <c r="GL83" s="431"/>
      <c r="GM83" s="431"/>
      <c r="GN83" s="431"/>
      <c r="GO83" s="431"/>
      <c r="GP83" s="431"/>
      <c r="GQ83" s="431"/>
      <c r="GR83" s="431"/>
      <c r="GS83" s="431"/>
      <c r="GT83" s="431"/>
      <c r="GU83" s="431"/>
      <c r="GV83" s="431"/>
      <c r="GW83" s="431"/>
      <c r="GX83" s="431"/>
      <c r="GY83" s="431"/>
      <c r="GZ83" s="431"/>
      <c r="HA83" s="431"/>
      <c r="HB83" s="431"/>
      <c r="HC83" s="431"/>
      <c r="HD83" s="431"/>
      <c r="HE83" s="431"/>
      <c r="HF83" s="431"/>
      <c r="HG83" s="431"/>
      <c r="HH83" s="431"/>
      <c r="HI83" s="431"/>
      <c r="HJ83" s="431"/>
      <c r="HK83" s="431"/>
      <c r="HL83" s="431"/>
      <c r="HM83" s="431"/>
      <c r="HN83" s="431"/>
      <c r="HO83" s="431"/>
      <c r="HP83" s="431"/>
      <c r="HQ83" s="431"/>
      <c r="HR83" s="431"/>
      <c r="HS83" s="431"/>
      <c r="HT83" s="431"/>
      <c r="HU83" s="431"/>
      <c r="HV83" s="431"/>
      <c r="HW83" s="431"/>
      <c r="HX83" s="431"/>
      <c r="HY83" s="431"/>
      <c r="HZ83" s="431"/>
      <c r="IA83" s="431"/>
      <c r="IB83" s="431"/>
      <c r="IC83" s="431"/>
      <c r="ID83" s="431"/>
      <c r="IE83" s="431"/>
      <c r="IF83" s="431"/>
      <c r="IG83" s="431"/>
      <c r="IH83" s="431"/>
      <c r="II83" s="431"/>
      <c r="IJ83" s="431"/>
      <c r="IK83" s="431"/>
      <c r="IL83" s="431"/>
      <c r="IM83" s="431"/>
      <c r="IN83" s="431"/>
      <c r="IO83" s="431"/>
      <c r="IP83" s="431"/>
      <c r="IQ83" s="431"/>
      <c r="IR83" s="431"/>
      <c r="IS83" s="431"/>
      <c r="IT83" s="431"/>
      <c r="IU83" s="431"/>
      <c r="IV83" s="431"/>
    </row>
    <row r="84" spans="1:256" s="448" customFormat="1" ht="21" customHeight="1" outlineLevel="2" x14ac:dyDescent="0.35">
      <c r="A84" s="449"/>
      <c r="B84" s="497" t="s">
        <v>580</v>
      </c>
      <c r="C84" s="554"/>
      <c r="D84" s="554"/>
      <c r="E84" s="555"/>
      <c r="F84" s="453">
        <f>NETWORKDAYS(G84,H84)</f>
        <v>5</v>
      </c>
      <c r="G84" s="454">
        <v>44592</v>
      </c>
      <c r="H84" s="454">
        <v>44596</v>
      </c>
      <c r="I84" s="469">
        <v>1</v>
      </c>
      <c r="J84" s="556"/>
      <c r="K84" s="557"/>
      <c r="L84" s="556"/>
      <c r="M84" s="423"/>
      <c r="N84" s="424"/>
      <c r="O84" s="558"/>
      <c r="P84" s="404" t="str">
        <f t="shared" ref="P84:P85" si="43">IF(I84&gt;=100%,"Closed",IF(I84=0%,"Not Started",IF(AND(I84&gt;0%,I84&lt;100%),"WIP","Error")))</f>
        <v>Closed</v>
      </c>
      <c r="Q84" s="405"/>
      <c r="R84" s="455"/>
      <c r="S84" s="443"/>
      <c r="T84" s="444"/>
      <c r="U84" s="338"/>
      <c r="V84" s="338"/>
      <c r="W84" s="445"/>
      <c r="X84" s="445"/>
      <c r="Y84" s="445"/>
      <c r="Z84" s="445"/>
      <c r="AA84" s="445"/>
      <c r="AB84" s="445"/>
      <c r="AC84" s="445"/>
      <c r="AD84" s="445"/>
      <c r="AE84" s="445"/>
      <c r="AF84" s="445"/>
      <c r="AG84" s="445"/>
      <c r="AH84" s="445"/>
      <c r="AI84" s="445"/>
      <c r="AJ84" s="445"/>
      <c r="AK84" s="445"/>
      <c r="AL84" s="445"/>
      <c r="AM84" s="445"/>
      <c r="AN84" s="445"/>
      <c r="AO84" s="445"/>
      <c r="AP84" s="445"/>
      <c r="AQ84" s="445"/>
      <c r="AR84" s="445"/>
      <c r="AS84" s="445"/>
      <c r="AT84" s="445"/>
      <c r="AU84" s="445"/>
      <c r="AV84" s="445"/>
      <c r="AW84" s="445"/>
      <c r="AX84" s="445"/>
      <c r="AY84" s="445"/>
      <c r="AZ84" s="445"/>
      <c r="BA84" s="445"/>
      <c r="BB84" s="445"/>
      <c r="BC84" s="445"/>
      <c r="BD84" s="445"/>
      <c r="BE84" s="445"/>
      <c r="BF84" s="445"/>
      <c r="BG84" s="445"/>
      <c r="BH84" s="445"/>
      <c r="BI84" s="445"/>
      <c r="BJ84" s="445"/>
      <c r="BK84" s="445"/>
      <c r="BL84" s="445"/>
      <c r="BM84" s="445"/>
      <c r="BN84" s="445"/>
      <c r="BO84" s="445"/>
      <c r="BP84" s="445"/>
      <c r="BQ84" s="445"/>
      <c r="BR84" s="445"/>
      <c r="BS84" s="445"/>
      <c r="BT84" s="445"/>
      <c r="BU84" s="445"/>
      <c r="BV84" s="445"/>
      <c r="BW84" s="445"/>
      <c r="BX84" s="445"/>
      <c r="BY84" s="445"/>
      <c r="BZ84" s="445"/>
      <c r="CA84" s="445"/>
      <c r="CB84" s="445"/>
      <c r="CC84" s="445"/>
      <c r="CD84" s="445"/>
      <c r="CE84" s="445"/>
      <c r="CF84" s="445"/>
      <c r="CG84" s="445"/>
      <c r="CH84" s="445"/>
      <c r="CI84" s="445"/>
      <c r="CJ84" s="445"/>
      <c r="CK84" s="445"/>
      <c r="CL84" s="445"/>
      <c r="CM84" s="445"/>
      <c r="CN84" s="445"/>
      <c r="CO84" s="445"/>
      <c r="CP84" s="445"/>
      <c r="CQ84" s="445"/>
      <c r="CR84" s="445"/>
      <c r="CS84" s="445"/>
      <c r="CT84" s="445"/>
      <c r="CU84" s="445"/>
      <c r="CV84" s="445"/>
      <c r="CW84" s="445"/>
      <c r="CX84" s="445"/>
      <c r="CY84" s="445"/>
      <c r="CZ84" s="445"/>
      <c r="DA84" s="445"/>
      <c r="DB84" s="445"/>
      <c r="DC84" s="445"/>
      <c r="DD84" s="445"/>
      <c r="DE84" s="445"/>
      <c r="DF84" s="445"/>
      <c r="DG84" s="445"/>
      <c r="DH84" s="445"/>
      <c r="DI84" s="446"/>
      <c r="DJ84" s="447"/>
      <c r="DK84" s="447"/>
      <c r="DL84" s="447"/>
      <c r="DM84" s="447"/>
      <c r="DN84" s="447"/>
      <c r="DO84" s="447"/>
      <c r="DP84" s="447"/>
      <c r="DQ84" s="447"/>
      <c r="DR84" s="447"/>
      <c r="DS84" s="447"/>
      <c r="DT84" s="447"/>
      <c r="DU84" s="447"/>
      <c r="DV84" s="447"/>
      <c r="DW84" s="447"/>
      <c r="DX84" s="447"/>
      <c r="DY84" s="447"/>
      <c r="DZ84" s="447"/>
      <c r="EA84" s="447"/>
      <c r="EB84" s="447"/>
      <c r="EC84" s="447"/>
      <c r="ED84" s="447"/>
      <c r="EE84" s="447"/>
      <c r="EF84" s="447"/>
      <c r="EG84" s="447"/>
      <c r="EH84" s="447"/>
      <c r="EI84" s="447"/>
      <c r="EJ84" s="447"/>
      <c r="EK84" s="447"/>
      <c r="EL84" s="447"/>
      <c r="EM84" s="447"/>
      <c r="EN84" s="447"/>
      <c r="EO84" s="447"/>
      <c r="EP84" s="447"/>
      <c r="EQ84" s="447"/>
      <c r="ER84" s="447"/>
      <c r="ES84" s="447"/>
      <c r="ET84" s="447"/>
      <c r="EU84" s="447"/>
      <c r="EV84" s="447"/>
      <c r="EW84" s="447"/>
      <c r="EX84" s="447"/>
      <c r="EY84" s="447"/>
      <c r="EZ84" s="447"/>
      <c r="FA84" s="447"/>
      <c r="FB84" s="447"/>
      <c r="FC84" s="447"/>
      <c r="FD84" s="447"/>
      <c r="FE84" s="447"/>
      <c r="FF84" s="447"/>
      <c r="FG84" s="447"/>
      <c r="FH84" s="447"/>
      <c r="FI84" s="447"/>
      <c r="FJ84" s="447"/>
      <c r="FK84" s="447"/>
      <c r="FL84" s="447"/>
      <c r="FM84" s="447"/>
      <c r="FN84" s="447"/>
      <c r="FO84" s="447"/>
      <c r="FP84" s="447"/>
      <c r="FQ84" s="447"/>
      <c r="FR84" s="447"/>
      <c r="FS84" s="447"/>
      <c r="FT84" s="447"/>
      <c r="FU84" s="447"/>
      <c r="FV84" s="447"/>
      <c r="FW84" s="447"/>
      <c r="FX84" s="447"/>
      <c r="FY84" s="447"/>
      <c r="FZ84" s="447"/>
      <c r="GA84" s="447"/>
      <c r="GB84" s="447"/>
      <c r="GC84" s="447"/>
      <c r="GD84" s="447"/>
      <c r="GE84" s="447"/>
      <c r="GF84" s="447"/>
      <c r="GG84" s="447"/>
      <c r="GH84" s="447"/>
      <c r="GI84" s="447"/>
      <c r="GJ84" s="447"/>
      <c r="GK84" s="447"/>
      <c r="GL84" s="447"/>
      <c r="GM84" s="447"/>
      <c r="GN84" s="447"/>
      <c r="GO84" s="447"/>
      <c r="GP84" s="447"/>
      <c r="GQ84" s="447"/>
      <c r="GR84" s="447"/>
      <c r="GS84" s="447"/>
      <c r="GT84" s="447"/>
      <c r="GU84" s="447"/>
      <c r="GV84" s="447"/>
      <c r="GW84" s="447"/>
      <c r="GX84" s="447"/>
      <c r="GY84" s="447"/>
      <c r="GZ84" s="447"/>
      <c r="HA84" s="447"/>
      <c r="HB84" s="447"/>
      <c r="HC84" s="447"/>
      <c r="HD84" s="447"/>
      <c r="HE84" s="447"/>
      <c r="HF84" s="447"/>
      <c r="HG84" s="447"/>
      <c r="HH84" s="447"/>
      <c r="HI84" s="447"/>
      <c r="HJ84" s="447"/>
      <c r="HK84" s="447"/>
      <c r="HL84" s="447"/>
      <c r="HM84" s="447"/>
      <c r="HN84" s="447"/>
      <c r="HO84" s="447"/>
      <c r="HP84" s="447"/>
      <c r="HQ84" s="447"/>
      <c r="HR84" s="447"/>
      <c r="HS84" s="447"/>
      <c r="HT84" s="447"/>
      <c r="HU84" s="447"/>
      <c r="HV84" s="447"/>
      <c r="HW84" s="447"/>
      <c r="HX84" s="447"/>
      <c r="HY84" s="447"/>
      <c r="HZ84" s="447"/>
      <c r="IA84" s="447"/>
      <c r="IB84" s="447"/>
      <c r="IC84" s="447"/>
      <c r="ID84" s="447"/>
      <c r="IE84" s="447"/>
      <c r="IF84" s="447"/>
      <c r="IG84" s="447"/>
      <c r="IH84" s="447"/>
      <c r="II84" s="447"/>
      <c r="IJ84" s="447"/>
      <c r="IK84" s="447"/>
      <c r="IL84" s="447"/>
      <c r="IM84" s="447"/>
      <c r="IN84" s="447"/>
      <c r="IO84" s="447"/>
      <c r="IP84" s="447"/>
      <c r="IQ84" s="447"/>
      <c r="IR84" s="447"/>
      <c r="IS84" s="447"/>
      <c r="IT84" s="447"/>
      <c r="IU84" s="447"/>
      <c r="IV84" s="447"/>
    </row>
    <row r="85" spans="1:256" s="448" customFormat="1" ht="21" customHeight="1" outlineLevel="2" x14ac:dyDescent="0.35">
      <c r="A85" s="449"/>
      <c r="B85" s="497" t="s">
        <v>581</v>
      </c>
      <c r="C85" s="554"/>
      <c r="D85" s="554"/>
      <c r="E85" s="555"/>
      <c r="F85" s="453">
        <f>NETWORKDAYS(G85,H85)</f>
        <v>5</v>
      </c>
      <c r="G85" s="454">
        <v>44613</v>
      </c>
      <c r="H85" s="454">
        <v>44617</v>
      </c>
      <c r="I85" s="469">
        <v>1</v>
      </c>
      <c r="J85" s="556"/>
      <c r="K85" s="557"/>
      <c r="L85" s="556"/>
      <c r="M85" s="423"/>
      <c r="N85" s="424"/>
      <c r="O85" s="558"/>
      <c r="P85" s="404" t="str">
        <f t="shared" si="43"/>
        <v>Closed</v>
      </c>
      <c r="Q85" s="405"/>
      <c r="R85" s="455"/>
      <c r="S85" s="443"/>
      <c r="T85" s="444"/>
      <c r="U85" s="338"/>
      <c r="V85" s="338"/>
      <c r="W85" s="445"/>
      <c r="X85" s="445"/>
      <c r="Y85" s="445"/>
      <c r="Z85" s="445"/>
      <c r="AA85" s="445"/>
      <c r="AB85" s="445"/>
      <c r="AC85" s="445"/>
      <c r="AD85" s="445"/>
      <c r="AE85" s="445"/>
      <c r="AF85" s="445"/>
      <c r="AG85" s="445"/>
      <c r="AH85" s="445"/>
      <c r="AI85" s="445"/>
      <c r="AJ85" s="445"/>
      <c r="AK85" s="445"/>
      <c r="AL85" s="445"/>
      <c r="AM85" s="445"/>
      <c r="AN85" s="445"/>
      <c r="AO85" s="445"/>
      <c r="AP85" s="445"/>
      <c r="AQ85" s="445"/>
      <c r="AR85" s="445"/>
      <c r="AS85" s="445"/>
      <c r="AT85" s="445"/>
      <c r="AU85" s="445"/>
      <c r="AV85" s="445"/>
      <c r="AW85" s="445"/>
      <c r="AX85" s="445"/>
      <c r="AY85" s="445"/>
      <c r="AZ85" s="445"/>
      <c r="BA85" s="445"/>
      <c r="BB85" s="445"/>
      <c r="BC85" s="445"/>
      <c r="BD85" s="445"/>
      <c r="BE85" s="445"/>
      <c r="BF85" s="445"/>
      <c r="BG85" s="445"/>
      <c r="BH85" s="445"/>
      <c r="BI85" s="445"/>
      <c r="BJ85" s="445"/>
      <c r="BK85" s="445"/>
      <c r="BL85" s="445"/>
      <c r="BM85" s="445"/>
      <c r="BN85" s="445"/>
      <c r="BO85" s="445"/>
      <c r="BP85" s="445"/>
      <c r="BQ85" s="445"/>
      <c r="BR85" s="445"/>
      <c r="BS85" s="445"/>
      <c r="BT85" s="445"/>
      <c r="BU85" s="445"/>
      <c r="BV85" s="445"/>
      <c r="BW85" s="445"/>
      <c r="BX85" s="445"/>
      <c r="BY85" s="445"/>
      <c r="BZ85" s="445"/>
      <c r="CA85" s="445"/>
      <c r="CB85" s="445"/>
      <c r="CC85" s="445"/>
      <c r="CD85" s="445"/>
      <c r="CE85" s="445"/>
      <c r="CF85" s="445"/>
      <c r="CG85" s="445"/>
      <c r="CH85" s="445"/>
      <c r="CI85" s="445"/>
      <c r="CJ85" s="445"/>
      <c r="CK85" s="445"/>
      <c r="CL85" s="445"/>
      <c r="CM85" s="445"/>
      <c r="CN85" s="445"/>
      <c r="CO85" s="445"/>
      <c r="CP85" s="445"/>
      <c r="CQ85" s="445"/>
      <c r="CR85" s="445"/>
      <c r="CS85" s="445"/>
      <c r="CT85" s="445"/>
      <c r="CU85" s="445"/>
      <c r="CV85" s="445"/>
      <c r="CW85" s="445"/>
      <c r="CX85" s="445"/>
      <c r="CY85" s="445"/>
      <c r="CZ85" s="445"/>
      <c r="DA85" s="445"/>
      <c r="DB85" s="445"/>
      <c r="DC85" s="445"/>
      <c r="DD85" s="445"/>
      <c r="DE85" s="445"/>
      <c r="DF85" s="445"/>
      <c r="DG85" s="445"/>
      <c r="DH85" s="445"/>
      <c r="DI85" s="446"/>
      <c r="DJ85" s="447"/>
      <c r="DK85" s="447"/>
      <c r="DL85" s="447"/>
      <c r="DM85" s="447"/>
      <c r="DN85" s="447"/>
      <c r="DO85" s="447"/>
      <c r="DP85" s="447"/>
      <c r="DQ85" s="447"/>
      <c r="DR85" s="447"/>
      <c r="DS85" s="447"/>
      <c r="DT85" s="447"/>
      <c r="DU85" s="447"/>
      <c r="DV85" s="447"/>
      <c r="DW85" s="447"/>
      <c r="DX85" s="447"/>
      <c r="DY85" s="447"/>
      <c r="DZ85" s="447"/>
      <c r="EA85" s="447"/>
      <c r="EB85" s="447"/>
      <c r="EC85" s="447"/>
      <c r="ED85" s="447"/>
      <c r="EE85" s="447"/>
      <c r="EF85" s="447"/>
      <c r="EG85" s="447"/>
      <c r="EH85" s="447"/>
      <c r="EI85" s="447"/>
      <c r="EJ85" s="447"/>
      <c r="EK85" s="447"/>
      <c r="EL85" s="447"/>
      <c r="EM85" s="447"/>
      <c r="EN85" s="447"/>
      <c r="EO85" s="447"/>
      <c r="EP85" s="447"/>
      <c r="EQ85" s="447"/>
      <c r="ER85" s="447"/>
      <c r="ES85" s="447"/>
      <c r="ET85" s="447"/>
      <c r="EU85" s="447"/>
      <c r="EV85" s="447"/>
      <c r="EW85" s="447"/>
      <c r="EX85" s="447"/>
      <c r="EY85" s="447"/>
      <c r="EZ85" s="447"/>
      <c r="FA85" s="447"/>
      <c r="FB85" s="447"/>
      <c r="FC85" s="447"/>
      <c r="FD85" s="447"/>
      <c r="FE85" s="447"/>
      <c r="FF85" s="447"/>
      <c r="FG85" s="447"/>
      <c r="FH85" s="447"/>
      <c r="FI85" s="447"/>
      <c r="FJ85" s="447"/>
      <c r="FK85" s="447"/>
      <c r="FL85" s="447"/>
      <c r="FM85" s="447"/>
      <c r="FN85" s="447"/>
      <c r="FO85" s="447"/>
      <c r="FP85" s="447"/>
      <c r="FQ85" s="447"/>
      <c r="FR85" s="447"/>
      <c r="FS85" s="447"/>
      <c r="FT85" s="447"/>
      <c r="FU85" s="447"/>
      <c r="FV85" s="447"/>
      <c r="FW85" s="447"/>
      <c r="FX85" s="447"/>
      <c r="FY85" s="447"/>
      <c r="FZ85" s="447"/>
      <c r="GA85" s="447"/>
      <c r="GB85" s="447"/>
      <c r="GC85" s="447"/>
      <c r="GD85" s="447"/>
      <c r="GE85" s="447"/>
      <c r="GF85" s="447"/>
      <c r="GG85" s="447"/>
      <c r="GH85" s="447"/>
      <c r="GI85" s="447"/>
      <c r="GJ85" s="447"/>
      <c r="GK85" s="447"/>
      <c r="GL85" s="447"/>
      <c r="GM85" s="447"/>
      <c r="GN85" s="447"/>
      <c r="GO85" s="447"/>
      <c r="GP85" s="447"/>
      <c r="GQ85" s="447"/>
      <c r="GR85" s="447"/>
      <c r="GS85" s="447"/>
      <c r="GT85" s="447"/>
      <c r="GU85" s="447"/>
      <c r="GV85" s="447"/>
      <c r="GW85" s="447"/>
      <c r="GX85" s="447"/>
      <c r="GY85" s="447"/>
      <c r="GZ85" s="447"/>
      <c r="HA85" s="447"/>
      <c r="HB85" s="447"/>
      <c r="HC85" s="447"/>
      <c r="HD85" s="447"/>
      <c r="HE85" s="447"/>
      <c r="HF85" s="447"/>
      <c r="HG85" s="447"/>
      <c r="HH85" s="447"/>
      <c r="HI85" s="447"/>
      <c r="HJ85" s="447"/>
      <c r="HK85" s="447"/>
      <c r="HL85" s="447"/>
      <c r="HM85" s="447"/>
      <c r="HN85" s="447"/>
      <c r="HO85" s="447"/>
      <c r="HP85" s="447"/>
      <c r="HQ85" s="447"/>
      <c r="HR85" s="447"/>
      <c r="HS85" s="447"/>
      <c r="HT85" s="447"/>
      <c r="HU85" s="447"/>
      <c r="HV85" s="447"/>
      <c r="HW85" s="447"/>
      <c r="HX85" s="447"/>
      <c r="HY85" s="447"/>
      <c r="HZ85" s="447"/>
      <c r="IA85" s="447"/>
      <c r="IB85" s="447"/>
      <c r="IC85" s="447"/>
      <c r="ID85" s="447"/>
      <c r="IE85" s="447"/>
      <c r="IF85" s="447"/>
      <c r="IG85" s="447"/>
      <c r="IH85" s="447"/>
      <c r="II85" s="447"/>
      <c r="IJ85" s="447"/>
      <c r="IK85" s="447"/>
      <c r="IL85" s="447"/>
      <c r="IM85" s="447"/>
      <c r="IN85" s="447"/>
      <c r="IO85" s="447"/>
      <c r="IP85" s="447"/>
      <c r="IQ85" s="447"/>
      <c r="IR85" s="447"/>
      <c r="IS85" s="447"/>
      <c r="IT85" s="447"/>
      <c r="IU85" s="447"/>
      <c r="IV85" s="447"/>
    </row>
    <row r="86" spans="1:256" s="448" customFormat="1" ht="21" customHeight="1" outlineLevel="2" x14ac:dyDescent="0.35">
      <c r="A86" s="449"/>
      <c r="B86" s="497" t="s">
        <v>570</v>
      </c>
      <c r="C86" s="554"/>
      <c r="D86" s="554"/>
      <c r="E86" s="555"/>
      <c r="F86" s="453">
        <f t="shared" ref="F86:F91" si="44">NETWORKDAYS(G86,H86)</f>
        <v>5</v>
      </c>
      <c r="G86" s="454">
        <v>44578</v>
      </c>
      <c r="H86" s="454">
        <v>44582</v>
      </c>
      <c r="I86" s="469">
        <v>1</v>
      </c>
      <c r="J86" s="556"/>
      <c r="K86" s="557"/>
      <c r="L86" s="556"/>
      <c r="M86" s="423"/>
      <c r="N86" s="424"/>
      <c r="O86" s="558"/>
      <c r="P86" s="404"/>
      <c r="Q86" s="405"/>
      <c r="R86" s="455"/>
      <c r="S86" s="443"/>
      <c r="T86" s="444"/>
      <c r="U86" s="338"/>
      <c r="V86" s="338"/>
      <c r="W86" s="445"/>
      <c r="X86" s="445"/>
      <c r="Y86" s="445"/>
      <c r="Z86" s="445"/>
      <c r="AA86" s="445"/>
      <c r="AB86" s="445"/>
      <c r="AC86" s="445"/>
      <c r="AD86" s="445"/>
      <c r="AE86" s="445"/>
      <c r="AF86" s="445"/>
      <c r="AG86" s="445"/>
      <c r="AH86" s="445"/>
      <c r="AI86" s="445"/>
      <c r="AJ86" s="445"/>
      <c r="AK86" s="445"/>
      <c r="AL86" s="445"/>
      <c r="AM86" s="445"/>
      <c r="AN86" s="445"/>
      <c r="AO86" s="445"/>
      <c r="AP86" s="445"/>
      <c r="AQ86" s="445"/>
      <c r="AR86" s="445"/>
      <c r="AS86" s="445"/>
      <c r="AT86" s="445"/>
      <c r="AU86" s="445"/>
      <c r="AV86" s="445"/>
      <c r="AW86" s="445"/>
      <c r="AX86" s="445"/>
      <c r="AY86" s="445"/>
      <c r="AZ86" s="445"/>
      <c r="BA86" s="445"/>
      <c r="BB86" s="445"/>
      <c r="BC86" s="445"/>
      <c r="BD86" s="445"/>
      <c r="BE86" s="445"/>
      <c r="BF86" s="445"/>
      <c r="BG86" s="445"/>
      <c r="BH86" s="445"/>
      <c r="BI86" s="445"/>
      <c r="BJ86" s="445"/>
      <c r="BK86" s="445"/>
      <c r="BL86" s="445"/>
      <c r="BM86" s="445"/>
      <c r="BN86" s="445"/>
      <c r="BO86" s="445"/>
      <c r="BP86" s="445"/>
      <c r="BQ86" s="445"/>
      <c r="BR86" s="445"/>
      <c r="BS86" s="445"/>
      <c r="BT86" s="445"/>
      <c r="BU86" s="445"/>
      <c r="BV86" s="445"/>
      <c r="BW86" s="445"/>
      <c r="BX86" s="445"/>
      <c r="BY86" s="445"/>
      <c r="BZ86" s="445"/>
      <c r="CA86" s="445"/>
      <c r="CB86" s="445"/>
      <c r="CC86" s="445"/>
      <c r="CD86" s="445"/>
      <c r="CE86" s="445"/>
      <c r="CF86" s="445"/>
      <c r="CG86" s="445"/>
      <c r="CH86" s="445"/>
      <c r="CI86" s="445"/>
      <c r="CJ86" s="445"/>
      <c r="CK86" s="445"/>
      <c r="CL86" s="445"/>
      <c r="CM86" s="445"/>
      <c r="CN86" s="445"/>
      <c r="CO86" s="445"/>
      <c r="CP86" s="445"/>
      <c r="CQ86" s="445"/>
      <c r="CR86" s="445"/>
      <c r="CS86" s="445"/>
      <c r="CT86" s="445"/>
      <c r="CU86" s="445"/>
      <c r="CV86" s="445"/>
      <c r="CW86" s="445"/>
      <c r="CX86" s="445"/>
      <c r="CY86" s="445"/>
      <c r="CZ86" s="445"/>
      <c r="DA86" s="445"/>
      <c r="DB86" s="445"/>
      <c r="DC86" s="445"/>
      <c r="DD86" s="445"/>
      <c r="DE86" s="445"/>
      <c r="DF86" s="445"/>
      <c r="DG86" s="445"/>
      <c r="DH86" s="445"/>
      <c r="DI86" s="446"/>
      <c r="DJ86" s="447"/>
      <c r="DK86" s="447"/>
      <c r="DL86" s="447"/>
      <c r="DM86" s="447"/>
      <c r="DN86" s="447"/>
      <c r="DO86" s="447"/>
      <c r="DP86" s="447"/>
      <c r="DQ86" s="447"/>
      <c r="DR86" s="447"/>
      <c r="DS86" s="447"/>
      <c r="DT86" s="447"/>
      <c r="DU86" s="447"/>
      <c r="DV86" s="447"/>
      <c r="DW86" s="447"/>
      <c r="DX86" s="447"/>
      <c r="DY86" s="447"/>
      <c r="DZ86" s="447"/>
      <c r="EA86" s="447"/>
      <c r="EB86" s="447"/>
      <c r="EC86" s="447"/>
      <c r="ED86" s="447"/>
      <c r="EE86" s="447"/>
      <c r="EF86" s="447"/>
      <c r="EG86" s="447"/>
      <c r="EH86" s="447"/>
      <c r="EI86" s="447"/>
      <c r="EJ86" s="447"/>
      <c r="EK86" s="447"/>
      <c r="EL86" s="447"/>
      <c r="EM86" s="447"/>
      <c r="EN86" s="447"/>
      <c r="EO86" s="447"/>
      <c r="EP86" s="447"/>
      <c r="EQ86" s="447"/>
      <c r="ER86" s="447"/>
      <c r="ES86" s="447"/>
      <c r="ET86" s="447"/>
      <c r="EU86" s="447"/>
      <c r="EV86" s="447"/>
      <c r="EW86" s="447"/>
      <c r="EX86" s="447"/>
      <c r="EY86" s="447"/>
      <c r="EZ86" s="447"/>
      <c r="FA86" s="447"/>
      <c r="FB86" s="447"/>
      <c r="FC86" s="447"/>
      <c r="FD86" s="447"/>
      <c r="FE86" s="447"/>
      <c r="FF86" s="447"/>
      <c r="FG86" s="447"/>
      <c r="FH86" s="447"/>
      <c r="FI86" s="447"/>
      <c r="FJ86" s="447"/>
      <c r="FK86" s="447"/>
      <c r="FL86" s="447"/>
      <c r="FM86" s="447"/>
      <c r="FN86" s="447"/>
      <c r="FO86" s="447"/>
      <c r="FP86" s="447"/>
      <c r="FQ86" s="447"/>
      <c r="FR86" s="447"/>
      <c r="FS86" s="447"/>
      <c r="FT86" s="447"/>
      <c r="FU86" s="447"/>
      <c r="FV86" s="447"/>
      <c r="FW86" s="447"/>
      <c r="FX86" s="447"/>
      <c r="FY86" s="447"/>
      <c r="FZ86" s="447"/>
      <c r="GA86" s="447"/>
      <c r="GB86" s="447"/>
      <c r="GC86" s="447"/>
      <c r="GD86" s="447"/>
      <c r="GE86" s="447"/>
      <c r="GF86" s="447"/>
      <c r="GG86" s="447"/>
      <c r="GH86" s="447"/>
      <c r="GI86" s="447"/>
      <c r="GJ86" s="447"/>
      <c r="GK86" s="447"/>
      <c r="GL86" s="447"/>
      <c r="GM86" s="447"/>
      <c r="GN86" s="447"/>
      <c r="GO86" s="447"/>
      <c r="GP86" s="447"/>
      <c r="GQ86" s="447"/>
      <c r="GR86" s="447"/>
      <c r="GS86" s="447"/>
      <c r="GT86" s="447"/>
      <c r="GU86" s="447"/>
      <c r="GV86" s="447"/>
      <c r="GW86" s="447"/>
      <c r="GX86" s="447"/>
      <c r="GY86" s="447"/>
      <c r="GZ86" s="447"/>
      <c r="HA86" s="447"/>
      <c r="HB86" s="447"/>
      <c r="HC86" s="447"/>
      <c r="HD86" s="447"/>
      <c r="HE86" s="447"/>
      <c r="HF86" s="447"/>
      <c r="HG86" s="447"/>
      <c r="HH86" s="447"/>
      <c r="HI86" s="447"/>
      <c r="HJ86" s="447"/>
      <c r="HK86" s="447"/>
      <c r="HL86" s="447"/>
      <c r="HM86" s="447"/>
      <c r="HN86" s="447"/>
      <c r="HO86" s="447"/>
      <c r="HP86" s="447"/>
      <c r="HQ86" s="447"/>
      <c r="HR86" s="447"/>
      <c r="HS86" s="447"/>
      <c r="HT86" s="447"/>
      <c r="HU86" s="447"/>
      <c r="HV86" s="447"/>
      <c r="HW86" s="447"/>
      <c r="HX86" s="447"/>
      <c r="HY86" s="447"/>
      <c r="HZ86" s="447"/>
      <c r="IA86" s="447"/>
      <c r="IB86" s="447"/>
      <c r="IC86" s="447"/>
      <c r="ID86" s="447"/>
      <c r="IE86" s="447"/>
      <c r="IF86" s="447"/>
      <c r="IG86" s="447"/>
      <c r="IH86" s="447"/>
      <c r="II86" s="447"/>
      <c r="IJ86" s="447"/>
      <c r="IK86" s="447"/>
      <c r="IL86" s="447"/>
      <c r="IM86" s="447"/>
      <c r="IN86" s="447"/>
      <c r="IO86" s="447"/>
      <c r="IP86" s="447"/>
      <c r="IQ86" s="447"/>
      <c r="IR86" s="447"/>
      <c r="IS86" s="447"/>
      <c r="IT86" s="447"/>
      <c r="IU86" s="447"/>
      <c r="IV86" s="447"/>
    </row>
    <row r="87" spans="1:256" s="484" customFormat="1" ht="21" customHeight="1" outlineLevel="2" x14ac:dyDescent="0.35">
      <c r="A87" s="449"/>
      <c r="B87" s="497" t="s">
        <v>574</v>
      </c>
      <c r="C87" s="554"/>
      <c r="D87" s="554"/>
      <c r="E87" s="555"/>
      <c r="F87" s="453">
        <f t="shared" si="44"/>
        <v>5</v>
      </c>
      <c r="G87" s="454">
        <v>44585</v>
      </c>
      <c r="H87" s="454">
        <v>44589</v>
      </c>
      <c r="I87" s="469">
        <v>1</v>
      </c>
      <c r="J87" s="556"/>
      <c r="K87" s="557"/>
      <c r="L87" s="556"/>
      <c r="M87" s="423"/>
      <c r="N87" s="424"/>
      <c r="O87" s="558"/>
      <c r="P87" s="404"/>
      <c r="Q87" s="405"/>
      <c r="R87" s="455"/>
      <c r="S87" s="443"/>
      <c r="T87" s="444"/>
      <c r="U87" s="338"/>
      <c r="V87" s="338"/>
      <c r="W87" s="445"/>
      <c r="X87" s="445"/>
      <c r="Y87" s="445"/>
      <c r="Z87" s="445"/>
      <c r="AA87" s="445"/>
      <c r="AB87" s="445"/>
      <c r="AC87" s="445"/>
      <c r="AD87" s="445"/>
      <c r="AE87" s="445"/>
      <c r="AF87" s="445"/>
      <c r="AG87" s="445"/>
      <c r="AH87" s="445"/>
      <c r="AI87" s="445"/>
      <c r="AJ87" s="445"/>
      <c r="AK87" s="445"/>
      <c r="AL87" s="445"/>
      <c r="AM87" s="445"/>
      <c r="AN87" s="445"/>
      <c r="AO87" s="445"/>
      <c r="AP87" s="445"/>
      <c r="AQ87" s="445"/>
      <c r="AR87" s="445"/>
      <c r="AS87" s="445"/>
      <c r="AT87" s="445"/>
      <c r="AU87" s="445"/>
      <c r="AV87" s="445"/>
      <c r="AW87" s="445"/>
      <c r="AX87" s="445"/>
      <c r="AY87" s="445"/>
      <c r="AZ87" s="445"/>
      <c r="BA87" s="445"/>
      <c r="BB87" s="445"/>
      <c r="BC87" s="445"/>
      <c r="BD87" s="445"/>
      <c r="BE87" s="445"/>
      <c r="BF87" s="445"/>
      <c r="BG87" s="445"/>
      <c r="BH87" s="445"/>
      <c r="BI87" s="445"/>
      <c r="BJ87" s="445"/>
      <c r="BK87" s="445"/>
      <c r="BL87" s="445"/>
      <c r="BM87" s="445"/>
      <c r="BN87" s="445"/>
      <c r="BO87" s="445"/>
      <c r="BP87" s="445"/>
      <c r="BQ87" s="445"/>
      <c r="BR87" s="445"/>
      <c r="BS87" s="445"/>
      <c r="BT87" s="445"/>
      <c r="BU87" s="445"/>
      <c r="BV87" s="445"/>
      <c r="BW87" s="445"/>
      <c r="BX87" s="445"/>
      <c r="BY87" s="445"/>
      <c r="BZ87" s="445"/>
      <c r="CA87" s="445"/>
      <c r="CB87" s="445"/>
      <c r="CC87" s="445"/>
      <c r="CD87" s="445"/>
      <c r="CE87" s="445"/>
      <c r="CF87" s="445"/>
      <c r="CG87" s="445"/>
      <c r="CH87" s="445"/>
      <c r="CI87" s="445"/>
      <c r="CJ87" s="445"/>
      <c r="CK87" s="445"/>
      <c r="CL87" s="445"/>
      <c r="CM87" s="445"/>
      <c r="CN87" s="445"/>
      <c r="CO87" s="445"/>
      <c r="CP87" s="445"/>
      <c r="CQ87" s="445"/>
      <c r="CR87" s="445"/>
      <c r="CS87" s="445"/>
      <c r="CT87" s="445"/>
      <c r="CU87" s="445"/>
      <c r="CV87" s="445"/>
      <c r="CW87" s="445"/>
      <c r="CX87" s="445"/>
      <c r="CY87" s="445"/>
      <c r="CZ87" s="445"/>
      <c r="DA87" s="445"/>
      <c r="DB87" s="445"/>
      <c r="DC87" s="445"/>
      <c r="DD87" s="445"/>
      <c r="DE87" s="445"/>
      <c r="DF87" s="445"/>
      <c r="DG87" s="445"/>
      <c r="DH87" s="445"/>
      <c r="DI87" s="446"/>
      <c r="DJ87" s="447"/>
      <c r="DK87" s="447"/>
      <c r="DL87" s="447"/>
      <c r="DM87" s="447"/>
      <c r="DN87" s="447"/>
      <c r="DO87" s="447"/>
      <c r="DP87" s="447"/>
      <c r="DQ87" s="447"/>
      <c r="DR87" s="447"/>
      <c r="DS87" s="447"/>
      <c r="DT87" s="447"/>
      <c r="DU87" s="447"/>
      <c r="DV87" s="447"/>
      <c r="DW87" s="447"/>
      <c r="DX87" s="447"/>
      <c r="DY87" s="447"/>
      <c r="DZ87" s="447"/>
      <c r="EA87" s="447"/>
      <c r="EB87" s="447"/>
      <c r="EC87" s="447"/>
      <c r="ED87" s="447"/>
      <c r="EE87" s="447"/>
      <c r="EF87" s="447"/>
      <c r="EG87" s="447"/>
      <c r="EH87" s="447"/>
      <c r="EI87" s="447"/>
      <c r="EJ87" s="447"/>
      <c r="EK87" s="447"/>
      <c r="EL87" s="447"/>
      <c r="EM87" s="447"/>
      <c r="EN87" s="447"/>
      <c r="EO87" s="447"/>
      <c r="EP87" s="447"/>
      <c r="EQ87" s="447"/>
      <c r="ER87" s="447"/>
      <c r="ES87" s="447"/>
      <c r="ET87" s="447"/>
      <c r="EU87" s="447"/>
      <c r="EV87" s="447"/>
      <c r="EW87" s="447"/>
      <c r="EX87" s="447"/>
      <c r="EY87" s="447"/>
      <c r="EZ87" s="447"/>
      <c r="FA87" s="447"/>
      <c r="FB87" s="447"/>
      <c r="FC87" s="447"/>
      <c r="FD87" s="447"/>
      <c r="FE87" s="447"/>
      <c r="FF87" s="447"/>
      <c r="FG87" s="447"/>
      <c r="FH87" s="447"/>
      <c r="FI87" s="447"/>
      <c r="FJ87" s="447"/>
      <c r="FK87" s="447"/>
      <c r="FL87" s="447"/>
      <c r="FM87" s="447"/>
      <c r="FN87" s="447"/>
      <c r="FO87" s="447"/>
      <c r="FP87" s="447"/>
      <c r="FQ87" s="447"/>
      <c r="FR87" s="447"/>
      <c r="FS87" s="447"/>
      <c r="FT87" s="447"/>
      <c r="FU87" s="447"/>
      <c r="FV87" s="447"/>
      <c r="FW87" s="447"/>
      <c r="FX87" s="447"/>
      <c r="FY87" s="447"/>
      <c r="FZ87" s="447"/>
      <c r="GA87" s="447"/>
      <c r="GB87" s="447"/>
      <c r="GC87" s="447"/>
      <c r="GD87" s="447"/>
      <c r="GE87" s="447"/>
      <c r="GF87" s="447"/>
      <c r="GG87" s="447"/>
      <c r="GH87" s="447"/>
      <c r="GI87" s="447"/>
      <c r="GJ87" s="447"/>
      <c r="GK87" s="447"/>
      <c r="GL87" s="447"/>
      <c r="GM87" s="447"/>
      <c r="GN87" s="447"/>
      <c r="GO87" s="447"/>
      <c r="GP87" s="447"/>
      <c r="GQ87" s="447"/>
      <c r="GR87" s="447"/>
      <c r="GS87" s="447"/>
      <c r="GT87" s="447"/>
      <c r="GU87" s="447"/>
      <c r="GV87" s="447"/>
      <c r="GW87" s="447"/>
      <c r="GX87" s="447"/>
      <c r="GY87" s="447"/>
      <c r="GZ87" s="447"/>
      <c r="HA87" s="447"/>
      <c r="HB87" s="447"/>
      <c r="HC87" s="447"/>
      <c r="HD87" s="447"/>
      <c r="HE87" s="447"/>
      <c r="HF87" s="447"/>
      <c r="HG87" s="447"/>
      <c r="HH87" s="447"/>
      <c r="HI87" s="447"/>
      <c r="HJ87" s="447"/>
      <c r="HK87" s="447"/>
      <c r="HL87" s="447"/>
      <c r="HM87" s="447"/>
      <c r="HN87" s="447"/>
      <c r="HO87" s="447"/>
      <c r="HP87" s="447"/>
      <c r="HQ87" s="447"/>
      <c r="HR87" s="447"/>
      <c r="HS87" s="447"/>
      <c r="HT87" s="447"/>
      <c r="HU87" s="447"/>
      <c r="HV87" s="447"/>
      <c r="HW87" s="447"/>
      <c r="HX87" s="447"/>
      <c r="HY87" s="447"/>
      <c r="HZ87" s="447"/>
      <c r="IA87" s="447"/>
      <c r="IB87" s="447"/>
      <c r="IC87" s="447"/>
      <c r="ID87" s="447"/>
      <c r="IE87" s="447"/>
      <c r="IF87" s="447"/>
      <c r="IG87" s="447"/>
      <c r="IH87" s="447"/>
      <c r="II87" s="447"/>
      <c r="IJ87" s="447"/>
      <c r="IK87" s="447"/>
      <c r="IL87" s="447"/>
      <c r="IM87" s="447"/>
      <c r="IN87" s="447"/>
      <c r="IO87" s="447"/>
      <c r="IP87" s="447"/>
      <c r="IQ87" s="447"/>
      <c r="IR87" s="447"/>
      <c r="IS87" s="447"/>
      <c r="IT87" s="447"/>
      <c r="IU87" s="447"/>
      <c r="IV87" s="447"/>
    </row>
    <row r="88" spans="1:256" s="484" customFormat="1" ht="27.75" customHeight="1" outlineLevel="2" x14ac:dyDescent="0.35">
      <c r="A88" s="449"/>
      <c r="B88" s="497" t="s">
        <v>575</v>
      </c>
      <c r="C88" s="554"/>
      <c r="D88" s="554"/>
      <c r="E88" s="555"/>
      <c r="F88" s="453">
        <f t="shared" si="44"/>
        <v>5</v>
      </c>
      <c r="G88" s="454">
        <v>44592</v>
      </c>
      <c r="H88" s="454">
        <v>44596</v>
      </c>
      <c r="I88" s="469">
        <v>1</v>
      </c>
      <c r="J88" s="556"/>
      <c r="K88" s="557"/>
      <c r="L88" s="556"/>
      <c r="M88" s="423"/>
      <c r="N88" s="424"/>
      <c r="O88" s="558"/>
      <c r="P88" s="404"/>
      <c r="Q88" s="405"/>
      <c r="R88" s="455"/>
      <c r="S88" s="443">
        <f>F96</f>
        <v>1</v>
      </c>
      <c r="T88" s="444">
        <f>R96</f>
        <v>1</v>
      </c>
      <c r="U88" s="338"/>
      <c r="V88" s="338"/>
      <c r="W88" s="445"/>
      <c r="X88" s="445"/>
      <c r="Y88" s="445"/>
      <c r="Z88" s="445"/>
      <c r="AA88" s="445"/>
      <c r="AB88" s="445"/>
      <c r="AC88" s="445"/>
      <c r="AD88" s="445"/>
      <c r="AE88" s="445"/>
      <c r="AF88" s="445"/>
      <c r="AG88" s="445"/>
      <c r="AH88" s="445"/>
      <c r="AI88" s="445"/>
      <c r="AJ88" s="445"/>
      <c r="AK88" s="445"/>
      <c r="AL88" s="445"/>
      <c r="AM88" s="445"/>
      <c r="AN88" s="445"/>
      <c r="AO88" s="445"/>
      <c r="AP88" s="445"/>
      <c r="AQ88" s="445"/>
      <c r="AR88" s="445"/>
      <c r="AS88" s="445"/>
      <c r="AT88" s="445"/>
      <c r="AU88" s="445"/>
      <c r="AV88" s="445"/>
      <c r="AW88" s="445"/>
      <c r="AX88" s="445"/>
      <c r="AY88" s="445"/>
      <c r="AZ88" s="445"/>
      <c r="BA88" s="445"/>
      <c r="BB88" s="445"/>
      <c r="BC88" s="445"/>
      <c r="BD88" s="445"/>
      <c r="BE88" s="445"/>
      <c r="BF88" s="445"/>
      <c r="BG88" s="445"/>
      <c r="BH88" s="445"/>
      <c r="BI88" s="445"/>
      <c r="BJ88" s="445"/>
      <c r="BK88" s="445"/>
      <c r="BL88" s="445"/>
      <c r="BM88" s="445"/>
      <c r="BN88" s="445"/>
      <c r="BO88" s="445"/>
      <c r="BP88" s="445"/>
      <c r="BQ88" s="445"/>
      <c r="BR88" s="445"/>
      <c r="BS88" s="445"/>
      <c r="BT88" s="445"/>
      <c r="BU88" s="445"/>
      <c r="BV88" s="445"/>
      <c r="BW88" s="445"/>
      <c r="BX88" s="445"/>
      <c r="BY88" s="445"/>
      <c r="BZ88" s="445"/>
      <c r="CA88" s="445"/>
      <c r="CB88" s="445"/>
      <c r="CC88" s="445"/>
      <c r="CD88" s="445"/>
      <c r="CE88" s="445"/>
      <c r="CF88" s="445"/>
      <c r="CG88" s="445"/>
      <c r="CH88" s="445"/>
      <c r="CI88" s="445"/>
      <c r="CJ88" s="445"/>
      <c r="CK88" s="445"/>
      <c r="CL88" s="445"/>
      <c r="CM88" s="445"/>
      <c r="CN88" s="445"/>
      <c r="CO88" s="445"/>
      <c r="CP88" s="445"/>
      <c r="CQ88" s="445"/>
      <c r="CR88" s="445"/>
      <c r="CS88" s="445"/>
      <c r="CT88" s="445"/>
      <c r="CU88" s="445"/>
      <c r="CV88" s="445"/>
      <c r="CW88" s="445"/>
      <c r="CX88" s="445"/>
      <c r="CY88" s="445"/>
      <c r="CZ88" s="445"/>
      <c r="DA88" s="445"/>
      <c r="DB88" s="445"/>
      <c r="DC88" s="445"/>
      <c r="DD88" s="445"/>
      <c r="DE88" s="445"/>
      <c r="DF88" s="445"/>
      <c r="DG88" s="445"/>
      <c r="DH88" s="445"/>
      <c r="DI88" s="446"/>
      <c r="DJ88" s="447"/>
      <c r="DK88" s="447"/>
      <c r="DL88" s="447"/>
      <c r="DM88" s="447"/>
      <c r="DN88" s="447"/>
      <c r="DO88" s="447"/>
      <c r="DP88" s="447"/>
      <c r="DQ88" s="447"/>
      <c r="DR88" s="447"/>
      <c r="DS88" s="447"/>
      <c r="DT88" s="447"/>
      <c r="DU88" s="447"/>
      <c r="DV88" s="447"/>
      <c r="DW88" s="447"/>
      <c r="DX88" s="447"/>
      <c r="DY88" s="447"/>
      <c r="DZ88" s="447"/>
      <c r="EA88" s="447"/>
      <c r="EB88" s="447"/>
      <c r="EC88" s="447"/>
      <c r="ED88" s="447"/>
      <c r="EE88" s="447"/>
      <c r="EF88" s="447"/>
      <c r="EG88" s="447"/>
      <c r="EH88" s="447"/>
      <c r="EI88" s="447"/>
      <c r="EJ88" s="447"/>
      <c r="EK88" s="447"/>
      <c r="EL88" s="447"/>
      <c r="EM88" s="447"/>
      <c r="EN88" s="447"/>
      <c r="EO88" s="447"/>
      <c r="EP88" s="447"/>
      <c r="EQ88" s="447"/>
      <c r="ER88" s="447"/>
      <c r="ES88" s="447"/>
      <c r="ET88" s="447"/>
      <c r="EU88" s="447"/>
      <c r="EV88" s="447"/>
      <c r="EW88" s="447"/>
      <c r="EX88" s="447"/>
      <c r="EY88" s="447"/>
      <c r="EZ88" s="447"/>
      <c r="FA88" s="447"/>
      <c r="FB88" s="447"/>
      <c r="FC88" s="447"/>
      <c r="FD88" s="447"/>
      <c r="FE88" s="447"/>
      <c r="FF88" s="447"/>
      <c r="FG88" s="447"/>
      <c r="FH88" s="447"/>
      <c r="FI88" s="447"/>
      <c r="FJ88" s="447"/>
      <c r="FK88" s="447"/>
      <c r="FL88" s="447"/>
      <c r="FM88" s="447"/>
      <c r="FN88" s="447"/>
      <c r="FO88" s="447"/>
      <c r="FP88" s="447"/>
      <c r="FQ88" s="447"/>
      <c r="FR88" s="447"/>
      <c r="FS88" s="447"/>
      <c r="FT88" s="447"/>
      <c r="FU88" s="447"/>
      <c r="FV88" s="447"/>
      <c r="FW88" s="447"/>
      <c r="FX88" s="447"/>
      <c r="FY88" s="447"/>
      <c r="FZ88" s="447"/>
      <c r="GA88" s="447"/>
      <c r="GB88" s="447"/>
      <c r="GC88" s="447"/>
      <c r="GD88" s="447"/>
      <c r="GE88" s="447"/>
      <c r="GF88" s="447"/>
      <c r="GG88" s="447"/>
      <c r="GH88" s="447"/>
      <c r="GI88" s="447"/>
      <c r="GJ88" s="447"/>
      <c r="GK88" s="447"/>
      <c r="GL88" s="447"/>
      <c r="GM88" s="447"/>
      <c r="GN88" s="447"/>
      <c r="GO88" s="447"/>
      <c r="GP88" s="447"/>
      <c r="GQ88" s="447"/>
      <c r="GR88" s="447"/>
      <c r="GS88" s="447"/>
      <c r="GT88" s="447"/>
      <c r="GU88" s="447"/>
      <c r="GV88" s="447"/>
      <c r="GW88" s="447"/>
      <c r="GX88" s="447"/>
      <c r="GY88" s="447"/>
      <c r="GZ88" s="447"/>
      <c r="HA88" s="447"/>
      <c r="HB88" s="447"/>
      <c r="HC88" s="447"/>
      <c r="HD88" s="447"/>
      <c r="HE88" s="447"/>
      <c r="HF88" s="447"/>
      <c r="HG88" s="447"/>
      <c r="HH88" s="447"/>
      <c r="HI88" s="447"/>
      <c r="HJ88" s="447"/>
      <c r="HK88" s="447"/>
      <c r="HL88" s="447"/>
      <c r="HM88" s="447"/>
      <c r="HN88" s="447"/>
      <c r="HO88" s="447"/>
      <c r="HP88" s="447"/>
      <c r="HQ88" s="447"/>
      <c r="HR88" s="447"/>
      <c r="HS88" s="447"/>
      <c r="HT88" s="447"/>
      <c r="HU88" s="447"/>
      <c r="HV88" s="447"/>
      <c r="HW88" s="447"/>
      <c r="HX88" s="447"/>
      <c r="HY88" s="447"/>
      <c r="HZ88" s="447"/>
      <c r="IA88" s="447"/>
      <c r="IB88" s="447"/>
      <c r="IC88" s="447"/>
      <c r="ID88" s="447"/>
      <c r="IE88" s="447"/>
      <c r="IF88" s="447"/>
      <c r="IG88" s="447"/>
      <c r="IH88" s="447"/>
      <c r="II88" s="447"/>
      <c r="IJ88" s="447"/>
      <c r="IK88" s="447"/>
      <c r="IL88" s="447"/>
      <c r="IM88" s="447"/>
      <c r="IN88" s="447"/>
      <c r="IO88" s="447"/>
      <c r="IP88" s="447"/>
      <c r="IQ88" s="447"/>
      <c r="IR88" s="447"/>
      <c r="IS88" s="447"/>
      <c r="IT88" s="447"/>
      <c r="IU88" s="447"/>
      <c r="IV88" s="447"/>
    </row>
    <row r="89" spans="1:256" s="484" customFormat="1" ht="21" customHeight="1" outlineLevel="2" x14ac:dyDescent="0.35">
      <c r="A89" s="449"/>
      <c r="B89" s="497" t="s">
        <v>571</v>
      </c>
      <c r="C89" s="554"/>
      <c r="D89" s="554"/>
      <c r="E89" s="555"/>
      <c r="F89" s="453">
        <f t="shared" si="44"/>
        <v>5</v>
      </c>
      <c r="G89" s="454">
        <v>44599</v>
      </c>
      <c r="H89" s="454">
        <v>44603</v>
      </c>
      <c r="I89" s="469">
        <v>1</v>
      </c>
      <c r="J89" s="556"/>
      <c r="K89" s="557"/>
      <c r="L89" s="556"/>
      <c r="M89" s="423"/>
      <c r="N89" s="424"/>
      <c r="O89" s="558"/>
      <c r="P89" s="404"/>
      <c r="Q89" s="405"/>
      <c r="R89" s="455"/>
      <c r="S89" s="443">
        <f>F97</f>
        <v>1</v>
      </c>
      <c r="T89" s="444">
        <f>R97</f>
        <v>1</v>
      </c>
      <c r="U89" s="338"/>
      <c r="V89" s="338"/>
      <c r="W89" s="445"/>
      <c r="X89" s="445"/>
      <c r="Y89" s="445"/>
      <c r="Z89" s="445"/>
      <c r="AA89" s="445"/>
      <c r="AB89" s="445"/>
      <c r="AC89" s="445"/>
      <c r="AD89" s="445"/>
      <c r="AE89" s="445"/>
      <c r="AF89" s="445"/>
      <c r="AG89" s="445"/>
      <c r="AH89" s="445"/>
      <c r="AI89" s="445"/>
      <c r="AJ89" s="445"/>
      <c r="AK89" s="445"/>
      <c r="AL89" s="445"/>
      <c r="AM89" s="445"/>
      <c r="AN89" s="445"/>
      <c r="AO89" s="445"/>
      <c r="AP89" s="445"/>
      <c r="AQ89" s="445"/>
      <c r="AR89" s="445"/>
      <c r="AS89" s="445"/>
      <c r="AT89" s="445"/>
      <c r="AU89" s="445"/>
      <c r="AV89" s="445"/>
      <c r="AW89" s="445"/>
      <c r="AX89" s="445"/>
      <c r="AY89" s="445"/>
      <c r="AZ89" s="445"/>
      <c r="BA89" s="445"/>
      <c r="BB89" s="445"/>
      <c r="BC89" s="445"/>
      <c r="BD89" s="445"/>
      <c r="BE89" s="445"/>
      <c r="BF89" s="445"/>
      <c r="BG89" s="445"/>
      <c r="BH89" s="445"/>
      <c r="BI89" s="445"/>
      <c r="BJ89" s="445"/>
      <c r="BK89" s="445"/>
      <c r="BL89" s="445"/>
      <c r="BM89" s="445"/>
      <c r="BN89" s="445"/>
      <c r="BO89" s="445"/>
      <c r="BP89" s="445"/>
      <c r="BQ89" s="445"/>
      <c r="BR89" s="445"/>
      <c r="BS89" s="445"/>
      <c r="BT89" s="445"/>
      <c r="BU89" s="445"/>
      <c r="BV89" s="445"/>
      <c r="BW89" s="445"/>
      <c r="BX89" s="445"/>
      <c r="BY89" s="445"/>
      <c r="BZ89" s="445"/>
      <c r="CA89" s="445"/>
      <c r="CB89" s="445"/>
      <c r="CC89" s="445"/>
      <c r="CD89" s="445"/>
      <c r="CE89" s="445"/>
      <c r="CF89" s="445"/>
      <c r="CG89" s="445"/>
      <c r="CH89" s="445"/>
      <c r="CI89" s="445"/>
      <c r="CJ89" s="445"/>
      <c r="CK89" s="445"/>
      <c r="CL89" s="445"/>
      <c r="CM89" s="445"/>
      <c r="CN89" s="445"/>
      <c r="CO89" s="445"/>
      <c r="CP89" s="445"/>
      <c r="CQ89" s="445"/>
      <c r="CR89" s="445"/>
      <c r="CS89" s="445"/>
      <c r="CT89" s="445"/>
      <c r="CU89" s="445"/>
      <c r="CV89" s="445"/>
      <c r="CW89" s="445"/>
      <c r="CX89" s="445"/>
      <c r="CY89" s="445"/>
      <c r="CZ89" s="445"/>
      <c r="DA89" s="445"/>
      <c r="DB89" s="445"/>
      <c r="DC89" s="445"/>
      <c r="DD89" s="445"/>
      <c r="DE89" s="445"/>
      <c r="DF89" s="445"/>
      <c r="DG89" s="445"/>
      <c r="DH89" s="445"/>
      <c r="DI89" s="446"/>
      <c r="DJ89" s="447"/>
      <c r="DK89" s="447"/>
      <c r="DL89" s="447"/>
      <c r="DM89" s="447"/>
      <c r="DN89" s="447"/>
      <c r="DO89" s="447"/>
      <c r="DP89" s="447"/>
      <c r="DQ89" s="447"/>
      <c r="DR89" s="447"/>
      <c r="DS89" s="447"/>
      <c r="DT89" s="447"/>
      <c r="DU89" s="447"/>
      <c r="DV89" s="447"/>
      <c r="DW89" s="447"/>
      <c r="DX89" s="447"/>
      <c r="DY89" s="447"/>
      <c r="DZ89" s="447"/>
      <c r="EA89" s="447"/>
      <c r="EB89" s="447"/>
      <c r="EC89" s="447"/>
      <c r="ED89" s="447"/>
      <c r="EE89" s="447"/>
      <c r="EF89" s="447"/>
      <c r="EG89" s="447"/>
      <c r="EH89" s="447"/>
      <c r="EI89" s="447"/>
      <c r="EJ89" s="447"/>
      <c r="EK89" s="447"/>
      <c r="EL89" s="447"/>
      <c r="EM89" s="447"/>
      <c r="EN89" s="447"/>
      <c r="EO89" s="447"/>
      <c r="EP89" s="447"/>
      <c r="EQ89" s="447"/>
      <c r="ER89" s="447"/>
      <c r="ES89" s="447"/>
      <c r="ET89" s="447"/>
      <c r="EU89" s="447"/>
      <c r="EV89" s="447"/>
      <c r="EW89" s="447"/>
      <c r="EX89" s="447"/>
      <c r="EY89" s="447"/>
      <c r="EZ89" s="447"/>
      <c r="FA89" s="447"/>
      <c r="FB89" s="447"/>
      <c r="FC89" s="447"/>
      <c r="FD89" s="447"/>
      <c r="FE89" s="447"/>
      <c r="FF89" s="447"/>
      <c r="FG89" s="447"/>
      <c r="FH89" s="447"/>
      <c r="FI89" s="447"/>
      <c r="FJ89" s="447"/>
      <c r="FK89" s="447"/>
      <c r="FL89" s="447"/>
      <c r="FM89" s="447"/>
      <c r="FN89" s="447"/>
      <c r="FO89" s="447"/>
      <c r="FP89" s="447"/>
      <c r="FQ89" s="447"/>
      <c r="FR89" s="447"/>
      <c r="FS89" s="447"/>
      <c r="FT89" s="447"/>
      <c r="FU89" s="447"/>
      <c r="FV89" s="447"/>
      <c r="FW89" s="447"/>
      <c r="FX89" s="447"/>
      <c r="FY89" s="447"/>
      <c r="FZ89" s="447"/>
      <c r="GA89" s="447"/>
      <c r="GB89" s="447"/>
      <c r="GC89" s="447"/>
      <c r="GD89" s="447"/>
      <c r="GE89" s="447"/>
      <c r="GF89" s="447"/>
      <c r="GG89" s="447"/>
      <c r="GH89" s="447"/>
      <c r="GI89" s="447"/>
      <c r="GJ89" s="447"/>
      <c r="GK89" s="447"/>
      <c r="GL89" s="447"/>
      <c r="GM89" s="447"/>
      <c r="GN89" s="447"/>
      <c r="GO89" s="447"/>
      <c r="GP89" s="447"/>
      <c r="GQ89" s="447"/>
      <c r="GR89" s="447"/>
      <c r="GS89" s="447"/>
      <c r="GT89" s="447"/>
      <c r="GU89" s="447"/>
      <c r="GV89" s="447"/>
      <c r="GW89" s="447"/>
      <c r="GX89" s="447"/>
      <c r="GY89" s="447"/>
      <c r="GZ89" s="447"/>
      <c r="HA89" s="447"/>
      <c r="HB89" s="447"/>
      <c r="HC89" s="447"/>
      <c r="HD89" s="447"/>
      <c r="HE89" s="447"/>
      <c r="HF89" s="447"/>
      <c r="HG89" s="447"/>
      <c r="HH89" s="447"/>
      <c r="HI89" s="447"/>
      <c r="HJ89" s="447"/>
      <c r="HK89" s="447"/>
      <c r="HL89" s="447"/>
      <c r="HM89" s="447"/>
      <c r="HN89" s="447"/>
      <c r="HO89" s="447"/>
      <c r="HP89" s="447"/>
      <c r="HQ89" s="447"/>
      <c r="HR89" s="447"/>
      <c r="HS89" s="447"/>
      <c r="HT89" s="447"/>
      <c r="HU89" s="447"/>
      <c r="HV89" s="447"/>
      <c r="HW89" s="447"/>
      <c r="HX89" s="447"/>
      <c r="HY89" s="447"/>
      <c r="HZ89" s="447"/>
      <c r="IA89" s="447"/>
      <c r="IB89" s="447"/>
      <c r="IC89" s="447"/>
      <c r="ID89" s="447"/>
      <c r="IE89" s="447"/>
      <c r="IF89" s="447"/>
      <c r="IG89" s="447"/>
      <c r="IH89" s="447"/>
      <c r="II89" s="447"/>
      <c r="IJ89" s="447"/>
      <c r="IK89" s="447"/>
      <c r="IL89" s="447"/>
      <c r="IM89" s="447"/>
      <c r="IN89" s="447"/>
      <c r="IO89" s="447"/>
      <c r="IP89" s="447"/>
      <c r="IQ89" s="447"/>
      <c r="IR89" s="447"/>
      <c r="IS89" s="447"/>
      <c r="IT89" s="447"/>
      <c r="IU89" s="447"/>
      <c r="IV89" s="447"/>
    </row>
    <row r="90" spans="1:256" s="484" customFormat="1" ht="21" customHeight="1" outlineLevel="2" x14ac:dyDescent="0.35">
      <c r="A90" s="449"/>
      <c r="B90" s="497" t="s">
        <v>573</v>
      </c>
      <c r="C90" s="554"/>
      <c r="D90" s="554"/>
      <c r="E90" s="555"/>
      <c r="F90" s="453">
        <f t="shared" si="44"/>
        <v>5</v>
      </c>
      <c r="G90" s="454">
        <v>44606</v>
      </c>
      <c r="H90" s="454">
        <v>44610</v>
      </c>
      <c r="I90" s="469">
        <v>1</v>
      </c>
      <c r="J90" s="556"/>
      <c r="K90" s="557"/>
      <c r="L90" s="556"/>
      <c r="M90" s="423"/>
      <c r="N90" s="424"/>
      <c r="O90" s="558"/>
      <c r="P90" s="404"/>
      <c r="Q90" s="405"/>
      <c r="R90" s="455"/>
      <c r="S90" s="443">
        <f>F98</f>
        <v>1</v>
      </c>
      <c r="T90" s="444">
        <f>R98</f>
        <v>1</v>
      </c>
      <c r="U90" s="338"/>
      <c r="V90" s="338"/>
      <c r="W90" s="445"/>
      <c r="X90" s="445"/>
      <c r="Y90" s="445"/>
      <c r="Z90" s="445"/>
      <c r="AA90" s="445"/>
      <c r="AB90" s="445"/>
      <c r="AC90" s="445"/>
      <c r="AD90" s="445"/>
      <c r="AE90" s="445"/>
      <c r="AF90" s="445"/>
      <c r="AG90" s="445"/>
      <c r="AH90" s="445"/>
      <c r="AI90" s="445"/>
      <c r="AJ90" s="445"/>
      <c r="AK90" s="445"/>
      <c r="AL90" s="445"/>
      <c r="AM90" s="445"/>
      <c r="AN90" s="445"/>
      <c r="AO90" s="445"/>
      <c r="AP90" s="445"/>
      <c r="AQ90" s="445"/>
      <c r="AR90" s="445"/>
      <c r="AS90" s="445"/>
      <c r="AT90" s="445"/>
      <c r="AU90" s="445"/>
      <c r="AV90" s="445"/>
      <c r="AW90" s="445"/>
      <c r="AX90" s="445"/>
      <c r="AY90" s="445"/>
      <c r="AZ90" s="445"/>
      <c r="BA90" s="445"/>
      <c r="BB90" s="445"/>
      <c r="BC90" s="445"/>
      <c r="BD90" s="445"/>
      <c r="BE90" s="445"/>
      <c r="BF90" s="445"/>
      <c r="BG90" s="445"/>
      <c r="BH90" s="445"/>
      <c r="BI90" s="445"/>
      <c r="BJ90" s="445"/>
      <c r="BK90" s="445"/>
      <c r="BL90" s="445"/>
      <c r="BM90" s="445"/>
      <c r="BN90" s="445"/>
      <c r="BO90" s="445"/>
      <c r="BP90" s="445"/>
      <c r="BQ90" s="445"/>
      <c r="BR90" s="445"/>
      <c r="BS90" s="445"/>
      <c r="BT90" s="445"/>
      <c r="BU90" s="445"/>
      <c r="BV90" s="445"/>
      <c r="BW90" s="445"/>
      <c r="BX90" s="445"/>
      <c r="BY90" s="445"/>
      <c r="BZ90" s="445"/>
      <c r="CA90" s="445"/>
      <c r="CB90" s="445"/>
      <c r="CC90" s="445"/>
      <c r="CD90" s="445"/>
      <c r="CE90" s="445"/>
      <c r="CF90" s="445"/>
      <c r="CG90" s="445"/>
      <c r="CH90" s="445"/>
      <c r="CI90" s="445"/>
      <c r="CJ90" s="445"/>
      <c r="CK90" s="445"/>
      <c r="CL90" s="445"/>
      <c r="CM90" s="445"/>
      <c r="CN90" s="445"/>
      <c r="CO90" s="445"/>
      <c r="CP90" s="445"/>
      <c r="CQ90" s="445"/>
      <c r="CR90" s="445"/>
      <c r="CS90" s="445"/>
      <c r="CT90" s="445"/>
      <c r="CU90" s="445"/>
      <c r="CV90" s="445"/>
      <c r="CW90" s="445"/>
      <c r="CX90" s="445"/>
      <c r="CY90" s="445"/>
      <c r="CZ90" s="445"/>
      <c r="DA90" s="445"/>
      <c r="DB90" s="445"/>
      <c r="DC90" s="445"/>
      <c r="DD90" s="445"/>
      <c r="DE90" s="445"/>
      <c r="DF90" s="445"/>
      <c r="DG90" s="445"/>
      <c r="DH90" s="445"/>
      <c r="DI90" s="446"/>
      <c r="DJ90" s="447"/>
      <c r="DK90" s="447"/>
      <c r="DL90" s="447"/>
      <c r="DM90" s="447"/>
      <c r="DN90" s="447"/>
      <c r="DO90" s="447"/>
      <c r="DP90" s="447"/>
      <c r="DQ90" s="447"/>
      <c r="DR90" s="447"/>
      <c r="DS90" s="447"/>
      <c r="DT90" s="447"/>
      <c r="DU90" s="447"/>
      <c r="DV90" s="447"/>
      <c r="DW90" s="447"/>
      <c r="DX90" s="447"/>
      <c r="DY90" s="447"/>
      <c r="DZ90" s="447"/>
      <c r="EA90" s="447"/>
      <c r="EB90" s="447"/>
      <c r="EC90" s="447"/>
      <c r="ED90" s="447"/>
      <c r="EE90" s="447"/>
      <c r="EF90" s="447"/>
      <c r="EG90" s="447"/>
      <c r="EH90" s="447"/>
      <c r="EI90" s="447"/>
      <c r="EJ90" s="447"/>
      <c r="EK90" s="447"/>
      <c r="EL90" s="447"/>
      <c r="EM90" s="447"/>
      <c r="EN90" s="447"/>
      <c r="EO90" s="447"/>
      <c r="EP90" s="447"/>
      <c r="EQ90" s="447"/>
      <c r="ER90" s="447"/>
      <c r="ES90" s="447"/>
      <c r="ET90" s="447"/>
      <c r="EU90" s="447"/>
      <c r="EV90" s="447"/>
      <c r="EW90" s="447"/>
      <c r="EX90" s="447"/>
      <c r="EY90" s="447"/>
      <c r="EZ90" s="447"/>
      <c r="FA90" s="447"/>
      <c r="FB90" s="447"/>
      <c r="FC90" s="447"/>
      <c r="FD90" s="447"/>
      <c r="FE90" s="447"/>
      <c r="FF90" s="447"/>
      <c r="FG90" s="447"/>
      <c r="FH90" s="447"/>
      <c r="FI90" s="447"/>
      <c r="FJ90" s="447"/>
      <c r="FK90" s="447"/>
      <c r="FL90" s="447"/>
      <c r="FM90" s="447"/>
      <c r="FN90" s="447"/>
      <c r="FO90" s="447"/>
      <c r="FP90" s="447"/>
      <c r="FQ90" s="447"/>
      <c r="FR90" s="447"/>
      <c r="FS90" s="447"/>
      <c r="FT90" s="447"/>
      <c r="FU90" s="447"/>
      <c r="FV90" s="447"/>
      <c r="FW90" s="447"/>
      <c r="FX90" s="447"/>
      <c r="FY90" s="447"/>
      <c r="FZ90" s="447"/>
      <c r="GA90" s="447"/>
      <c r="GB90" s="447"/>
      <c r="GC90" s="447"/>
      <c r="GD90" s="447"/>
      <c r="GE90" s="447"/>
      <c r="GF90" s="447"/>
      <c r="GG90" s="447"/>
      <c r="GH90" s="447"/>
      <c r="GI90" s="447"/>
      <c r="GJ90" s="447"/>
      <c r="GK90" s="447"/>
      <c r="GL90" s="447"/>
      <c r="GM90" s="447"/>
      <c r="GN90" s="447"/>
      <c r="GO90" s="447"/>
      <c r="GP90" s="447"/>
      <c r="GQ90" s="447"/>
      <c r="GR90" s="447"/>
      <c r="GS90" s="447"/>
      <c r="GT90" s="447"/>
      <c r="GU90" s="447"/>
      <c r="GV90" s="447"/>
      <c r="GW90" s="447"/>
      <c r="GX90" s="447"/>
      <c r="GY90" s="447"/>
      <c r="GZ90" s="447"/>
      <c r="HA90" s="447"/>
      <c r="HB90" s="447"/>
      <c r="HC90" s="447"/>
      <c r="HD90" s="447"/>
      <c r="HE90" s="447"/>
      <c r="HF90" s="447"/>
      <c r="HG90" s="447"/>
      <c r="HH90" s="447"/>
      <c r="HI90" s="447"/>
      <c r="HJ90" s="447"/>
      <c r="HK90" s="447"/>
      <c r="HL90" s="447"/>
      <c r="HM90" s="447"/>
      <c r="HN90" s="447"/>
      <c r="HO90" s="447"/>
      <c r="HP90" s="447"/>
      <c r="HQ90" s="447"/>
      <c r="HR90" s="447"/>
      <c r="HS90" s="447"/>
      <c r="HT90" s="447"/>
      <c r="HU90" s="447"/>
      <c r="HV90" s="447"/>
      <c r="HW90" s="447"/>
      <c r="HX90" s="447"/>
      <c r="HY90" s="447"/>
      <c r="HZ90" s="447"/>
      <c r="IA90" s="447"/>
      <c r="IB90" s="447"/>
      <c r="IC90" s="447"/>
      <c r="ID90" s="447"/>
      <c r="IE90" s="447"/>
      <c r="IF90" s="447"/>
      <c r="IG90" s="447"/>
      <c r="IH90" s="447"/>
      <c r="II90" s="447"/>
      <c r="IJ90" s="447"/>
      <c r="IK90" s="447"/>
      <c r="IL90" s="447"/>
      <c r="IM90" s="447"/>
      <c r="IN90" s="447"/>
      <c r="IO90" s="447"/>
      <c r="IP90" s="447"/>
      <c r="IQ90" s="447"/>
      <c r="IR90" s="447"/>
      <c r="IS90" s="447"/>
      <c r="IT90" s="447"/>
      <c r="IU90" s="447"/>
      <c r="IV90" s="447"/>
    </row>
    <row r="91" spans="1:256" s="484" customFormat="1" ht="21" customHeight="1" outlineLevel="2" x14ac:dyDescent="0.35">
      <c r="A91" s="449"/>
      <c r="B91" s="497" t="s">
        <v>572</v>
      </c>
      <c r="C91" s="554"/>
      <c r="D91" s="554"/>
      <c r="E91" s="555"/>
      <c r="F91" s="453">
        <f t="shared" si="44"/>
        <v>5</v>
      </c>
      <c r="G91" s="454">
        <v>44613</v>
      </c>
      <c r="H91" s="454">
        <v>44617</v>
      </c>
      <c r="I91" s="469">
        <v>1</v>
      </c>
      <c r="J91" s="556"/>
      <c r="K91" s="557"/>
      <c r="L91" s="556"/>
      <c r="M91" s="423"/>
      <c r="N91" s="424"/>
      <c r="O91" s="558"/>
      <c r="P91" s="404"/>
      <c r="Q91" s="405"/>
      <c r="R91" s="455"/>
      <c r="S91" s="443"/>
      <c r="T91" s="444"/>
      <c r="U91" s="338"/>
      <c r="V91" s="338"/>
      <c r="W91" s="445"/>
      <c r="X91" s="445"/>
      <c r="Y91" s="445"/>
      <c r="Z91" s="445"/>
      <c r="AA91" s="445"/>
      <c r="AB91" s="445"/>
      <c r="AC91" s="445"/>
      <c r="AD91" s="445"/>
      <c r="AE91" s="445"/>
      <c r="AF91" s="445"/>
      <c r="AG91" s="445"/>
      <c r="AH91" s="445"/>
      <c r="AI91" s="445"/>
      <c r="AJ91" s="445"/>
      <c r="AK91" s="445"/>
      <c r="AL91" s="445"/>
      <c r="AM91" s="445"/>
      <c r="AN91" s="445"/>
      <c r="AO91" s="445"/>
      <c r="AP91" s="445"/>
      <c r="AQ91" s="445"/>
      <c r="AR91" s="445"/>
      <c r="AS91" s="445"/>
      <c r="AT91" s="445"/>
      <c r="AU91" s="445"/>
      <c r="AV91" s="445"/>
      <c r="AW91" s="445"/>
      <c r="AX91" s="445"/>
      <c r="AY91" s="445"/>
      <c r="AZ91" s="445"/>
      <c r="BA91" s="445"/>
      <c r="BB91" s="445"/>
      <c r="BC91" s="445"/>
      <c r="BD91" s="445"/>
      <c r="BE91" s="445"/>
      <c r="BF91" s="445"/>
      <c r="BG91" s="445"/>
      <c r="BH91" s="445"/>
      <c r="BI91" s="445"/>
      <c r="BJ91" s="445"/>
      <c r="BK91" s="445"/>
      <c r="BL91" s="445"/>
      <c r="BM91" s="445"/>
      <c r="BN91" s="445"/>
      <c r="BO91" s="445"/>
      <c r="BP91" s="445"/>
      <c r="BQ91" s="445"/>
      <c r="BR91" s="445"/>
      <c r="BS91" s="445"/>
      <c r="BT91" s="445"/>
      <c r="BU91" s="445"/>
      <c r="BV91" s="445"/>
      <c r="BW91" s="445"/>
      <c r="BX91" s="445"/>
      <c r="BY91" s="445"/>
      <c r="BZ91" s="445"/>
      <c r="CA91" s="445"/>
      <c r="CB91" s="445"/>
      <c r="CC91" s="445"/>
      <c r="CD91" s="445"/>
      <c r="CE91" s="445"/>
      <c r="CF91" s="445"/>
      <c r="CG91" s="445"/>
      <c r="CH91" s="445"/>
      <c r="CI91" s="445"/>
      <c r="CJ91" s="445"/>
      <c r="CK91" s="445"/>
      <c r="CL91" s="445"/>
      <c r="CM91" s="445"/>
      <c r="CN91" s="445"/>
      <c r="CO91" s="445"/>
      <c r="CP91" s="445"/>
      <c r="CQ91" s="445"/>
      <c r="CR91" s="445"/>
      <c r="CS91" s="445"/>
      <c r="CT91" s="445"/>
      <c r="CU91" s="445"/>
      <c r="CV91" s="445"/>
      <c r="CW91" s="445"/>
      <c r="CX91" s="445"/>
      <c r="CY91" s="445"/>
      <c r="CZ91" s="445"/>
      <c r="DA91" s="445"/>
      <c r="DB91" s="445"/>
      <c r="DC91" s="445"/>
      <c r="DD91" s="445"/>
      <c r="DE91" s="445"/>
      <c r="DF91" s="445"/>
      <c r="DG91" s="445"/>
      <c r="DH91" s="445"/>
      <c r="DI91" s="446"/>
      <c r="DJ91" s="447"/>
      <c r="DK91" s="447"/>
      <c r="DL91" s="447"/>
      <c r="DM91" s="447"/>
      <c r="DN91" s="447"/>
      <c r="DO91" s="447"/>
      <c r="DP91" s="447"/>
      <c r="DQ91" s="447"/>
      <c r="DR91" s="447"/>
      <c r="DS91" s="447"/>
      <c r="DT91" s="447"/>
      <c r="DU91" s="447"/>
      <c r="DV91" s="447"/>
      <c r="DW91" s="447"/>
      <c r="DX91" s="447"/>
      <c r="DY91" s="447"/>
      <c r="DZ91" s="447"/>
      <c r="EA91" s="447"/>
      <c r="EB91" s="447"/>
      <c r="EC91" s="447"/>
      <c r="ED91" s="447"/>
      <c r="EE91" s="447"/>
      <c r="EF91" s="447"/>
      <c r="EG91" s="447"/>
      <c r="EH91" s="447"/>
      <c r="EI91" s="447"/>
      <c r="EJ91" s="447"/>
      <c r="EK91" s="447"/>
      <c r="EL91" s="447"/>
      <c r="EM91" s="447"/>
      <c r="EN91" s="447"/>
      <c r="EO91" s="447"/>
      <c r="EP91" s="447"/>
      <c r="EQ91" s="447"/>
      <c r="ER91" s="447"/>
      <c r="ES91" s="447"/>
      <c r="ET91" s="447"/>
      <c r="EU91" s="447"/>
      <c r="EV91" s="447"/>
      <c r="EW91" s="447"/>
      <c r="EX91" s="447"/>
      <c r="EY91" s="447"/>
      <c r="EZ91" s="447"/>
      <c r="FA91" s="447"/>
      <c r="FB91" s="447"/>
      <c r="FC91" s="447"/>
      <c r="FD91" s="447"/>
      <c r="FE91" s="447"/>
      <c r="FF91" s="447"/>
      <c r="FG91" s="447"/>
      <c r="FH91" s="447"/>
      <c r="FI91" s="447"/>
      <c r="FJ91" s="447"/>
      <c r="FK91" s="447"/>
      <c r="FL91" s="447"/>
      <c r="FM91" s="447"/>
      <c r="FN91" s="447"/>
      <c r="FO91" s="447"/>
      <c r="FP91" s="447"/>
      <c r="FQ91" s="447"/>
      <c r="FR91" s="447"/>
      <c r="FS91" s="447"/>
      <c r="FT91" s="447"/>
      <c r="FU91" s="447"/>
      <c r="FV91" s="447"/>
      <c r="FW91" s="447"/>
      <c r="FX91" s="447"/>
      <c r="FY91" s="447"/>
      <c r="FZ91" s="447"/>
      <c r="GA91" s="447"/>
      <c r="GB91" s="447"/>
      <c r="GC91" s="447"/>
      <c r="GD91" s="447"/>
      <c r="GE91" s="447"/>
      <c r="GF91" s="447"/>
      <c r="GG91" s="447"/>
      <c r="GH91" s="447"/>
      <c r="GI91" s="447"/>
      <c r="GJ91" s="447"/>
      <c r="GK91" s="447"/>
      <c r="GL91" s="447"/>
      <c r="GM91" s="447"/>
      <c r="GN91" s="447"/>
      <c r="GO91" s="447"/>
      <c r="GP91" s="447"/>
      <c r="GQ91" s="447"/>
      <c r="GR91" s="447"/>
      <c r="GS91" s="447"/>
      <c r="GT91" s="447"/>
      <c r="GU91" s="447"/>
      <c r="GV91" s="447"/>
      <c r="GW91" s="447"/>
      <c r="GX91" s="447"/>
      <c r="GY91" s="447"/>
      <c r="GZ91" s="447"/>
      <c r="HA91" s="447"/>
      <c r="HB91" s="447"/>
      <c r="HC91" s="447"/>
      <c r="HD91" s="447"/>
      <c r="HE91" s="447"/>
      <c r="HF91" s="447"/>
      <c r="HG91" s="447"/>
      <c r="HH91" s="447"/>
      <c r="HI91" s="447"/>
      <c r="HJ91" s="447"/>
      <c r="HK91" s="447"/>
      <c r="HL91" s="447"/>
      <c r="HM91" s="447"/>
      <c r="HN91" s="447"/>
      <c r="HO91" s="447"/>
      <c r="HP91" s="447"/>
      <c r="HQ91" s="447"/>
      <c r="HR91" s="447"/>
      <c r="HS91" s="447"/>
      <c r="HT91" s="447"/>
      <c r="HU91" s="447"/>
      <c r="HV91" s="447"/>
      <c r="HW91" s="447"/>
      <c r="HX91" s="447"/>
      <c r="HY91" s="447"/>
      <c r="HZ91" s="447"/>
      <c r="IA91" s="447"/>
      <c r="IB91" s="447"/>
      <c r="IC91" s="447"/>
      <c r="ID91" s="447"/>
      <c r="IE91" s="447"/>
      <c r="IF91" s="447"/>
      <c r="IG91" s="447"/>
      <c r="IH91" s="447"/>
      <c r="II91" s="447"/>
      <c r="IJ91" s="447"/>
      <c r="IK91" s="447"/>
      <c r="IL91" s="447"/>
      <c r="IM91" s="447"/>
      <c r="IN91" s="447"/>
      <c r="IO91" s="447"/>
      <c r="IP91" s="447"/>
      <c r="IQ91" s="447"/>
      <c r="IR91" s="447"/>
      <c r="IS91" s="447"/>
      <c r="IT91" s="447"/>
      <c r="IU91" s="447"/>
      <c r="IV91" s="447"/>
    </row>
    <row r="92" spans="1:256" s="484" customFormat="1" ht="21" customHeight="1" outlineLevel="2" x14ac:dyDescent="0.35">
      <c r="A92" s="449" t="str">
        <f t="shared" ca="1" si="40"/>
        <v>0.0.0.1</v>
      </c>
      <c r="B92" s="497" t="s">
        <v>576</v>
      </c>
      <c r="C92" s="541"/>
      <c r="D92" s="541"/>
      <c r="E92" s="542"/>
      <c r="F92" s="453">
        <f>NETWORKDAYS(G92,H92)</f>
        <v>5</v>
      </c>
      <c r="G92" s="454">
        <f>H91+3</f>
        <v>44620</v>
      </c>
      <c r="H92" s="454">
        <f t="shared" ref="H92" si="45">G92+4</f>
        <v>44624</v>
      </c>
      <c r="I92" s="469">
        <v>1</v>
      </c>
      <c r="J92" s="458">
        <f t="shared" si="22"/>
        <v>5</v>
      </c>
      <c r="K92" s="474">
        <f t="shared" si="23"/>
        <v>5</v>
      </c>
      <c r="L92" s="458">
        <f t="shared" si="24"/>
        <v>0</v>
      </c>
      <c r="M92" s="458"/>
      <c r="N92" s="459"/>
      <c r="O92" s="459" t="str">
        <f t="shared" si="25"/>
        <v>NA</v>
      </c>
      <c r="P92" s="404" t="str">
        <f>IF(I92&gt;=100%,"Closed",IF(I92=0%,"Not Started",IF(AND(I92&gt;0%,I92&lt;100%),"WIP","Error")))</f>
        <v>Closed</v>
      </c>
      <c r="Q92" s="405" t="str">
        <f>IF(I92&gt;=100%,"Complete",IF(AND(I92&lt;0%,R92&gt;0%),"Error",IF(AND(I92&lt;=0%,R92&lt;=0%),"Not Due",IF(I92&gt;=(R92*0.95),"On Schedule",IF(AND(I92&gt;=(R92*0.85),I92&lt;(R92*0.95)),"At Risk",IF(I92&lt;(R92*0.85),"Delayed"," "))))))</f>
        <v>Complete</v>
      </c>
      <c r="R92" s="455">
        <f t="shared" si="42"/>
        <v>1</v>
      </c>
      <c r="S92" s="443">
        <f>F100</f>
        <v>1</v>
      </c>
      <c r="T92" s="444">
        <f>R100</f>
        <v>1</v>
      </c>
      <c r="U92" s="338"/>
      <c r="V92" s="338"/>
      <c r="W92" s="445"/>
      <c r="X92" s="445"/>
      <c r="Y92" s="445"/>
      <c r="Z92" s="445"/>
      <c r="AA92" s="445"/>
      <c r="AB92" s="445"/>
      <c r="AC92" s="445"/>
      <c r="AD92" s="445"/>
      <c r="AE92" s="445"/>
      <c r="AF92" s="445"/>
      <c r="AG92" s="445"/>
      <c r="AH92" s="445"/>
      <c r="AI92" s="445"/>
      <c r="AJ92" s="445"/>
      <c r="AK92" s="445"/>
      <c r="AL92" s="445"/>
      <c r="AM92" s="445"/>
      <c r="AN92" s="445"/>
      <c r="AO92" s="445"/>
      <c r="AP92" s="445"/>
      <c r="AQ92" s="445"/>
      <c r="AR92" s="445"/>
      <c r="AS92" s="445"/>
      <c r="AT92" s="445"/>
      <c r="AU92" s="445"/>
      <c r="AV92" s="445"/>
      <c r="AW92" s="445"/>
      <c r="AX92" s="445"/>
      <c r="AY92" s="445"/>
      <c r="AZ92" s="445"/>
      <c r="BA92" s="445"/>
      <c r="BB92" s="445"/>
      <c r="BC92" s="445"/>
      <c r="BD92" s="445"/>
      <c r="BE92" s="445"/>
      <c r="BF92" s="445"/>
      <c r="BG92" s="445"/>
      <c r="BH92" s="445"/>
      <c r="BI92" s="445"/>
      <c r="BJ92" s="445"/>
      <c r="BK92" s="445"/>
      <c r="BL92" s="445"/>
      <c r="BM92" s="445"/>
      <c r="BN92" s="445"/>
      <c r="BO92" s="445"/>
      <c r="BP92" s="445"/>
      <c r="BQ92" s="445"/>
      <c r="BR92" s="445"/>
      <c r="BS92" s="445"/>
      <c r="BT92" s="445"/>
      <c r="BU92" s="445"/>
      <c r="BV92" s="445"/>
      <c r="BW92" s="445"/>
      <c r="BX92" s="445"/>
      <c r="BY92" s="445"/>
      <c r="BZ92" s="445"/>
      <c r="CA92" s="445"/>
      <c r="CB92" s="445"/>
      <c r="CC92" s="445"/>
      <c r="CD92" s="445"/>
      <c r="CE92" s="445"/>
      <c r="CF92" s="445"/>
      <c r="CG92" s="445"/>
      <c r="CH92" s="445"/>
      <c r="CI92" s="445"/>
      <c r="CJ92" s="445"/>
      <c r="CK92" s="445"/>
      <c r="CL92" s="445"/>
      <c r="CM92" s="445"/>
      <c r="CN92" s="445"/>
      <c r="CO92" s="445"/>
      <c r="CP92" s="445"/>
      <c r="CQ92" s="445"/>
      <c r="CR92" s="445"/>
      <c r="CS92" s="445"/>
      <c r="CT92" s="445"/>
      <c r="CU92" s="445"/>
      <c r="CV92" s="445"/>
      <c r="CW92" s="445"/>
      <c r="CX92" s="445"/>
      <c r="CY92" s="445"/>
      <c r="CZ92" s="445"/>
      <c r="DA92" s="445"/>
      <c r="DB92" s="445"/>
      <c r="DC92" s="445"/>
      <c r="DD92" s="445"/>
      <c r="DE92" s="445"/>
      <c r="DF92" s="445"/>
      <c r="DG92" s="445"/>
      <c r="DH92" s="445"/>
      <c r="DI92" s="446"/>
      <c r="DJ92" s="447"/>
      <c r="DK92" s="447"/>
      <c r="DL92" s="447"/>
      <c r="DM92" s="447"/>
      <c r="DN92" s="447"/>
      <c r="DO92" s="447"/>
      <c r="DP92" s="447"/>
      <c r="DQ92" s="447"/>
      <c r="DR92" s="447"/>
      <c r="DS92" s="447"/>
      <c r="DT92" s="447"/>
      <c r="DU92" s="447"/>
      <c r="DV92" s="447"/>
      <c r="DW92" s="447"/>
      <c r="DX92" s="447"/>
      <c r="DY92" s="447"/>
      <c r="DZ92" s="447"/>
      <c r="EA92" s="447"/>
      <c r="EB92" s="447"/>
      <c r="EC92" s="447"/>
      <c r="ED92" s="447"/>
      <c r="EE92" s="447"/>
      <c r="EF92" s="447"/>
      <c r="EG92" s="447"/>
      <c r="EH92" s="447"/>
      <c r="EI92" s="447"/>
      <c r="EJ92" s="447"/>
      <c r="EK92" s="447"/>
      <c r="EL92" s="447"/>
      <c r="EM92" s="447"/>
      <c r="EN92" s="447"/>
      <c r="EO92" s="447"/>
      <c r="EP92" s="447"/>
      <c r="EQ92" s="447"/>
      <c r="ER92" s="447"/>
      <c r="ES92" s="447"/>
      <c r="ET92" s="447"/>
      <c r="EU92" s="447"/>
      <c r="EV92" s="447"/>
      <c r="EW92" s="447"/>
      <c r="EX92" s="447"/>
      <c r="EY92" s="447"/>
      <c r="EZ92" s="447"/>
      <c r="FA92" s="447"/>
      <c r="FB92" s="447"/>
      <c r="FC92" s="447"/>
      <c r="FD92" s="447"/>
      <c r="FE92" s="447"/>
      <c r="FF92" s="447"/>
      <c r="FG92" s="447"/>
      <c r="FH92" s="447"/>
      <c r="FI92" s="447"/>
      <c r="FJ92" s="447"/>
      <c r="FK92" s="447"/>
      <c r="FL92" s="447"/>
      <c r="FM92" s="447"/>
      <c r="FN92" s="447"/>
      <c r="FO92" s="447"/>
      <c r="FP92" s="447"/>
      <c r="FQ92" s="447"/>
      <c r="FR92" s="447"/>
      <c r="FS92" s="447"/>
      <c r="FT92" s="447"/>
      <c r="FU92" s="447"/>
      <c r="FV92" s="447"/>
      <c r="FW92" s="447"/>
      <c r="FX92" s="447"/>
      <c r="FY92" s="447"/>
      <c r="FZ92" s="447"/>
      <c r="GA92" s="447"/>
      <c r="GB92" s="447"/>
      <c r="GC92" s="447"/>
      <c r="GD92" s="447"/>
      <c r="GE92" s="447"/>
      <c r="GF92" s="447"/>
      <c r="GG92" s="447"/>
      <c r="GH92" s="447"/>
      <c r="GI92" s="447"/>
      <c r="GJ92" s="447"/>
      <c r="GK92" s="447"/>
      <c r="GL92" s="447"/>
      <c r="GM92" s="447"/>
      <c r="GN92" s="447"/>
      <c r="GO92" s="447"/>
      <c r="GP92" s="447"/>
      <c r="GQ92" s="447"/>
      <c r="GR92" s="447"/>
      <c r="GS92" s="447"/>
      <c r="GT92" s="447"/>
      <c r="GU92" s="447"/>
      <c r="GV92" s="447"/>
      <c r="GW92" s="447"/>
      <c r="GX92" s="447"/>
      <c r="GY92" s="447"/>
      <c r="GZ92" s="447"/>
      <c r="HA92" s="447"/>
      <c r="HB92" s="447"/>
      <c r="HC92" s="447"/>
      <c r="HD92" s="447"/>
      <c r="HE92" s="447"/>
      <c r="HF92" s="447"/>
      <c r="HG92" s="447"/>
      <c r="HH92" s="447"/>
      <c r="HI92" s="447"/>
      <c r="HJ92" s="447"/>
      <c r="HK92" s="447"/>
      <c r="HL92" s="447"/>
      <c r="HM92" s="447"/>
      <c r="HN92" s="447"/>
      <c r="HO92" s="447"/>
      <c r="HP92" s="447"/>
      <c r="HQ92" s="447"/>
      <c r="HR92" s="447"/>
      <c r="HS92" s="447"/>
      <c r="HT92" s="447"/>
      <c r="HU92" s="447"/>
      <c r="HV92" s="447"/>
      <c r="HW92" s="447"/>
      <c r="HX92" s="447"/>
      <c r="HY92" s="447"/>
      <c r="HZ92" s="447"/>
      <c r="IA92" s="447"/>
      <c r="IB92" s="447"/>
      <c r="IC92" s="447"/>
      <c r="ID92" s="447"/>
      <c r="IE92" s="447"/>
      <c r="IF92" s="447"/>
      <c r="IG92" s="447"/>
      <c r="IH92" s="447"/>
      <c r="II92" s="447"/>
      <c r="IJ92" s="447"/>
      <c r="IK92" s="447"/>
      <c r="IL92" s="447"/>
      <c r="IM92" s="447"/>
      <c r="IN92" s="447"/>
      <c r="IO92" s="447"/>
      <c r="IP92" s="447"/>
      <c r="IQ92" s="447"/>
      <c r="IR92" s="447"/>
      <c r="IS92" s="447"/>
      <c r="IT92" s="447"/>
      <c r="IU92" s="447"/>
      <c r="IV92" s="447"/>
    </row>
    <row r="93" spans="1:256" s="484" customFormat="1" ht="21" customHeight="1" outlineLevel="2" x14ac:dyDescent="0.35">
      <c r="A93" s="449" t="str">
        <f t="shared" ca="1" si="40"/>
        <v>0.0.0.2</v>
      </c>
      <c r="B93" s="497" t="s">
        <v>577</v>
      </c>
      <c r="C93" s="541"/>
      <c r="D93" s="541"/>
      <c r="E93" s="542"/>
      <c r="F93" s="453">
        <f>NETWORKDAYS(G93,H93)</f>
        <v>5</v>
      </c>
      <c r="G93" s="454">
        <f t="shared" ref="G93" si="46">H92+3</f>
        <v>44627</v>
      </c>
      <c r="H93" s="454">
        <f t="shared" ref="H93" si="47">G93+4</f>
        <v>44631</v>
      </c>
      <c r="I93" s="469">
        <v>1</v>
      </c>
      <c r="J93" s="458">
        <f t="shared" ref="J93" si="48">NETWORKDAYS(G93,H93)</f>
        <v>5</v>
      </c>
      <c r="K93" s="474">
        <f t="shared" ref="K93" si="49">ROUNDDOWN(I93*F93,0)</f>
        <v>5</v>
      </c>
      <c r="L93" s="458">
        <f t="shared" ref="L93" si="50">F93-K93</f>
        <v>0</v>
      </c>
      <c r="M93" s="458"/>
      <c r="N93" s="459"/>
      <c r="O93" s="459" t="str">
        <f t="shared" ref="O93" si="51">IF(P93="Closed","NA",IF((NETWORKDAYS($H$4,$H93)/(NETWORKDAYS(G93,H93)))&gt;=100%,100%,IF((NETWORKDAYS($H$4,$H93)/(NETWORKDAYS(G93,H93)))&lt;=0%,0%,((NETWORKDAYS($H$4,$H93)/(NETWORKDAYS(G93,H93)))))))</f>
        <v>NA</v>
      </c>
      <c r="P93" s="404" t="str">
        <f t="shared" ref="P93" si="52">IF(I93&gt;=100%,"Closed",IF(I93=0%,"Not Started",IF(AND(I93&gt;0%,I93&lt;100%),"WIP","Error")))</f>
        <v>Closed</v>
      </c>
      <c r="Q93" s="405" t="str">
        <f t="shared" ref="Q93" si="53">IF(I93&gt;=100%,"Complete",IF(AND(I93&lt;0%,R93&gt;0%),"Error",IF(AND(I93&lt;=0%,R93&lt;=0%),"Not Due",IF(I93&gt;=(R93*0.95),"On Schedule",IF(AND(I93&gt;=(R93*0.85),I93&lt;(R93*0.95)),"At Risk",IF(I93&lt;(R93*0.85),"Delayed"," "))))))</f>
        <v>Complete</v>
      </c>
      <c r="R93" s="455">
        <f t="shared" ref="R93" si="54">IF(O93="NA",100%,(100%-O93))</f>
        <v>1</v>
      </c>
      <c r="S93" s="443">
        <f>F101</f>
        <v>1</v>
      </c>
      <c r="T93" s="444">
        <f>R101</f>
        <v>1</v>
      </c>
      <c r="U93" s="338"/>
      <c r="V93" s="338"/>
      <c r="W93" s="445"/>
      <c r="X93" s="445"/>
      <c r="Y93" s="445"/>
      <c r="Z93" s="445"/>
      <c r="AA93" s="445"/>
      <c r="AB93" s="445"/>
      <c r="AC93" s="445"/>
      <c r="AD93" s="445"/>
      <c r="AE93" s="445"/>
      <c r="AF93" s="445"/>
      <c r="AG93" s="445"/>
      <c r="AH93" s="445"/>
      <c r="AI93" s="445"/>
      <c r="AJ93" s="445"/>
      <c r="AK93" s="445"/>
      <c r="AL93" s="445"/>
      <c r="AM93" s="445"/>
      <c r="AN93" s="445"/>
      <c r="AO93" s="445"/>
      <c r="AP93" s="445"/>
      <c r="AQ93" s="445"/>
      <c r="AR93" s="445"/>
      <c r="AS93" s="445"/>
      <c r="AT93" s="445"/>
      <c r="AU93" s="445"/>
      <c r="AV93" s="445"/>
      <c r="AW93" s="445"/>
      <c r="AX93" s="445"/>
      <c r="AY93" s="445"/>
      <c r="AZ93" s="445"/>
      <c r="BA93" s="445"/>
      <c r="BB93" s="445"/>
      <c r="BC93" s="445"/>
      <c r="BD93" s="445"/>
      <c r="BE93" s="445"/>
      <c r="BF93" s="445"/>
      <c r="BG93" s="445"/>
      <c r="BH93" s="445"/>
      <c r="BI93" s="445"/>
      <c r="BJ93" s="445"/>
      <c r="BK93" s="445"/>
      <c r="BL93" s="445"/>
      <c r="BM93" s="445"/>
      <c r="BN93" s="445"/>
      <c r="BO93" s="445"/>
      <c r="BP93" s="445"/>
      <c r="BQ93" s="445"/>
      <c r="BR93" s="445"/>
      <c r="BS93" s="445"/>
      <c r="BT93" s="445"/>
      <c r="BU93" s="445"/>
      <c r="BV93" s="445"/>
      <c r="BW93" s="445"/>
      <c r="BX93" s="445"/>
      <c r="BY93" s="445"/>
      <c r="BZ93" s="445"/>
      <c r="CA93" s="445"/>
      <c r="CB93" s="445"/>
      <c r="CC93" s="445"/>
      <c r="CD93" s="445"/>
      <c r="CE93" s="445"/>
      <c r="CF93" s="445"/>
      <c r="CG93" s="445"/>
      <c r="CH93" s="445"/>
      <c r="CI93" s="445"/>
      <c r="CJ93" s="445"/>
      <c r="CK93" s="445"/>
      <c r="CL93" s="445"/>
      <c r="CM93" s="445"/>
      <c r="CN93" s="445"/>
      <c r="CO93" s="445"/>
      <c r="CP93" s="445"/>
      <c r="CQ93" s="445"/>
      <c r="CR93" s="445"/>
      <c r="CS93" s="445"/>
      <c r="CT93" s="445"/>
      <c r="CU93" s="445"/>
      <c r="CV93" s="445"/>
      <c r="CW93" s="445"/>
      <c r="CX93" s="445"/>
      <c r="CY93" s="445"/>
      <c r="CZ93" s="445"/>
      <c r="DA93" s="445"/>
      <c r="DB93" s="445"/>
      <c r="DC93" s="445"/>
      <c r="DD93" s="445"/>
      <c r="DE93" s="445"/>
      <c r="DF93" s="445"/>
      <c r="DG93" s="445"/>
      <c r="DH93" s="445"/>
      <c r="DI93" s="446"/>
      <c r="DJ93" s="447"/>
      <c r="DK93" s="447"/>
      <c r="DL93" s="447"/>
      <c r="DM93" s="447"/>
      <c r="DN93" s="447"/>
      <c r="DO93" s="447"/>
      <c r="DP93" s="447"/>
      <c r="DQ93" s="447"/>
      <c r="DR93" s="447"/>
      <c r="DS93" s="447"/>
      <c r="DT93" s="447"/>
      <c r="DU93" s="447"/>
      <c r="DV93" s="447"/>
      <c r="DW93" s="447"/>
      <c r="DX93" s="447"/>
      <c r="DY93" s="447"/>
      <c r="DZ93" s="447"/>
      <c r="EA93" s="447"/>
      <c r="EB93" s="447"/>
      <c r="EC93" s="447"/>
      <c r="ED93" s="447"/>
      <c r="EE93" s="447"/>
      <c r="EF93" s="447"/>
      <c r="EG93" s="447"/>
      <c r="EH93" s="447"/>
      <c r="EI93" s="447"/>
      <c r="EJ93" s="447"/>
      <c r="EK93" s="447"/>
      <c r="EL93" s="447"/>
      <c r="EM93" s="447"/>
      <c r="EN93" s="447"/>
      <c r="EO93" s="447"/>
      <c r="EP93" s="447"/>
      <c r="EQ93" s="447"/>
      <c r="ER93" s="447"/>
      <c r="ES93" s="447"/>
      <c r="ET93" s="447"/>
      <c r="EU93" s="447"/>
      <c r="EV93" s="447"/>
      <c r="EW93" s="447"/>
      <c r="EX93" s="447"/>
      <c r="EY93" s="447"/>
      <c r="EZ93" s="447"/>
      <c r="FA93" s="447"/>
      <c r="FB93" s="447"/>
      <c r="FC93" s="447"/>
      <c r="FD93" s="447"/>
      <c r="FE93" s="447"/>
      <c r="FF93" s="447"/>
      <c r="FG93" s="447"/>
      <c r="FH93" s="447"/>
      <c r="FI93" s="447"/>
      <c r="FJ93" s="447"/>
      <c r="FK93" s="447"/>
      <c r="FL93" s="447"/>
      <c r="FM93" s="447"/>
      <c r="FN93" s="447"/>
      <c r="FO93" s="447"/>
      <c r="FP93" s="447"/>
      <c r="FQ93" s="447"/>
      <c r="FR93" s="447"/>
      <c r="FS93" s="447"/>
      <c r="FT93" s="447"/>
      <c r="FU93" s="447"/>
      <c r="FV93" s="447"/>
      <c r="FW93" s="447"/>
      <c r="FX93" s="447"/>
      <c r="FY93" s="447"/>
      <c r="FZ93" s="447"/>
      <c r="GA93" s="447"/>
      <c r="GB93" s="447"/>
      <c r="GC93" s="447"/>
      <c r="GD93" s="447"/>
      <c r="GE93" s="447"/>
      <c r="GF93" s="447"/>
      <c r="GG93" s="447"/>
      <c r="GH93" s="447"/>
      <c r="GI93" s="447"/>
      <c r="GJ93" s="447"/>
      <c r="GK93" s="447"/>
      <c r="GL93" s="447"/>
      <c r="GM93" s="447"/>
      <c r="GN93" s="447"/>
      <c r="GO93" s="447"/>
      <c r="GP93" s="447"/>
      <c r="GQ93" s="447"/>
      <c r="GR93" s="447"/>
      <c r="GS93" s="447"/>
      <c r="GT93" s="447"/>
      <c r="GU93" s="447"/>
      <c r="GV93" s="447"/>
      <c r="GW93" s="447"/>
      <c r="GX93" s="447"/>
      <c r="GY93" s="447"/>
      <c r="GZ93" s="447"/>
      <c r="HA93" s="447"/>
      <c r="HB93" s="447"/>
      <c r="HC93" s="447"/>
      <c r="HD93" s="447"/>
      <c r="HE93" s="447"/>
      <c r="HF93" s="447"/>
      <c r="HG93" s="447"/>
      <c r="HH93" s="447"/>
      <c r="HI93" s="447"/>
      <c r="HJ93" s="447"/>
      <c r="HK93" s="447"/>
      <c r="HL93" s="447"/>
      <c r="HM93" s="447"/>
      <c r="HN93" s="447"/>
      <c r="HO93" s="447"/>
      <c r="HP93" s="447"/>
      <c r="HQ93" s="447"/>
      <c r="HR93" s="447"/>
      <c r="HS93" s="447"/>
      <c r="HT93" s="447"/>
      <c r="HU93" s="447"/>
      <c r="HV93" s="447"/>
      <c r="HW93" s="447"/>
      <c r="HX93" s="447"/>
      <c r="HY93" s="447"/>
      <c r="HZ93" s="447"/>
      <c r="IA93" s="447"/>
      <c r="IB93" s="447"/>
      <c r="IC93" s="447"/>
      <c r="ID93" s="447"/>
      <c r="IE93" s="447"/>
      <c r="IF93" s="447"/>
      <c r="IG93" s="447"/>
      <c r="IH93" s="447"/>
      <c r="II93" s="447"/>
      <c r="IJ93" s="447"/>
      <c r="IK93" s="447"/>
      <c r="IL93" s="447"/>
      <c r="IM93" s="447"/>
      <c r="IN93" s="447"/>
      <c r="IO93" s="447"/>
      <c r="IP93" s="447"/>
      <c r="IQ93" s="447"/>
      <c r="IR93" s="447"/>
      <c r="IS93" s="447"/>
      <c r="IT93" s="447"/>
      <c r="IU93" s="447"/>
      <c r="IV93" s="447"/>
    </row>
    <row r="94" spans="1:256" s="484" customFormat="1" ht="21" customHeight="1" outlineLevel="2" x14ac:dyDescent="0.35">
      <c r="A94" s="449" t="str">
        <f t="shared" ca="1" si="40"/>
        <v>0.0.0.3</v>
      </c>
      <c r="B94" s="497" t="s">
        <v>578</v>
      </c>
      <c r="C94" s="541"/>
      <c r="D94" s="541"/>
      <c r="E94" s="542"/>
      <c r="F94" s="453">
        <f>NETWORKDAYS(G94,H94)</f>
        <v>5</v>
      </c>
      <c r="G94" s="454">
        <f t="shared" ref="G94" si="55">H93+3</f>
        <v>44634</v>
      </c>
      <c r="H94" s="454">
        <f t="shared" ref="H94" si="56">G94+4</f>
        <v>44638</v>
      </c>
      <c r="I94" s="469">
        <v>1</v>
      </c>
      <c r="J94" s="458">
        <f t="shared" ref="J94" si="57">NETWORKDAYS(G94,H94)</f>
        <v>5</v>
      </c>
      <c r="K94" s="474">
        <f t="shared" ref="K94" si="58">ROUNDDOWN(I94*F94,0)</f>
        <v>5</v>
      </c>
      <c r="L94" s="458">
        <f t="shared" ref="L94" si="59">F94-K94</f>
        <v>0</v>
      </c>
      <c r="M94" s="458"/>
      <c r="N94" s="459"/>
      <c r="O94" s="459" t="str">
        <f t="shared" ref="O94" si="60">IF(P94="Closed","NA",IF((NETWORKDAYS($H$4,$H94)/(NETWORKDAYS(G94,H94)))&gt;=100%,100%,IF((NETWORKDAYS($H$4,$H94)/(NETWORKDAYS(G94,H94)))&lt;=0%,0%,((NETWORKDAYS($H$4,$H94)/(NETWORKDAYS(G94,H94)))))))</f>
        <v>NA</v>
      </c>
      <c r="P94" s="404" t="str">
        <f t="shared" ref="P94" si="61">IF(I94&gt;=100%,"Closed",IF(I94=0%,"Not Started",IF(AND(I94&gt;0%,I94&lt;100%),"WIP","Error")))</f>
        <v>Closed</v>
      </c>
      <c r="Q94" s="405" t="str">
        <f t="shared" ref="Q94" si="62">IF(I94&gt;=100%,"Complete",IF(AND(I94&lt;0%,R94&gt;0%),"Error",IF(AND(I94&lt;=0%,R94&lt;=0%),"Not Due",IF(I94&gt;=(R94*0.95),"On Schedule",IF(AND(I94&gt;=(R94*0.85),I94&lt;(R94*0.95)),"At Risk",IF(I94&lt;(R94*0.85),"Delayed"," "))))))</f>
        <v>Complete</v>
      </c>
      <c r="R94" s="455"/>
      <c r="S94" s="443">
        <f>F102</f>
        <v>1</v>
      </c>
      <c r="T94" s="444">
        <f>R102</f>
        <v>1</v>
      </c>
      <c r="U94" s="338"/>
      <c r="V94" s="338"/>
      <c r="W94" s="445"/>
      <c r="X94" s="445"/>
      <c r="Y94" s="445"/>
      <c r="Z94" s="445"/>
      <c r="AA94" s="445"/>
      <c r="AB94" s="445"/>
      <c r="AC94" s="445"/>
      <c r="AD94" s="445"/>
      <c r="AE94" s="445"/>
      <c r="AF94" s="445"/>
      <c r="AG94" s="445"/>
      <c r="AH94" s="445"/>
      <c r="AI94" s="445"/>
      <c r="AJ94" s="445"/>
      <c r="AK94" s="445"/>
      <c r="AL94" s="445"/>
      <c r="AM94" s="445"/>
      <c r="AN94" s="445"/>
      <c r="AO94" s="445"/>
      <c r="AP94" s="445"/>
      <c r="AQ94" s="445"/>
      <c r="AR94" s="445"/>
      <c r="AS94" s="445"/>
      <c r="AT94" s="445"/>
      <c r="AU94" s="445"/>
      <c r="AV94" s="445"/>
      <c r="AW94" s="445"/>
      <c r="AX94" s="445"/>
      <c r="AY94" s="445"/>
      <c r="AZ94" s="445"/>
      <c r="BA94" s="445"/>
      <c r="BB94" s="445"/>
      <c r="BC94" s="445"/>
      <c r="BD94" s="445"/>
      <c r="BE94" s="445"/>
      <c r="BF94" s="445"/>
      <c r="BG94" s="445"/>
      <c r="BH94" s="445"/>
      <c r="BI94" s="445"/>
      <c r="BJ94" s="445"/>
      <c r="BK94" s="445"/>
      <c r="BL94" s="445"/>
      <c r="BM94" s="445"/>
      <c r="BN94" s="445"/>
      <c r="BO94" s="445"/>
      <c r="BP94" s="445"/>
      <c r="BQ94" s="445"/>
      <c r="BR94" s="445"/>
      <c r="BS94" s="445"/>
      <c r="BT94" s="445"/>
      <c r="BU94" s="445"/>
      <c r="BV94" s="445"/>
      <c r="BW94" s="445"/>
      <c r="BX94" s="445"/>
      <c r="BY94" s="445"/>
      <c r="BZ94" s="445"/>
      <c r="CA94" s="445"/>
      <c r="CB94" s="445"/>
      <c r="CC94" s="445"/>
      <c r="CD94" s="445"/>
      <c r="CE94" s="445"/>
      <c r="CF94" s="445"/>
      <c r="CG94" s="445"/>
      <c r="CH94" s="445"/>
      <c r="CI94" s="445"/>
      <c r="CJ94" s="445"/>
      <c r="CK94" s="445"/>
      <c r="CL94" s="445"/>
      <c r="CM94" s="445"/>
      <c r="CN94" s="445"/>
      <c r="CO94" s="445"/>
      <c r="CP94" s="445"/>
      <c r="CQ94" s="445"/>
      <c r="CR94" s="445"/>
      <c r="CS94" s="445"/>
      <c r="CT94" s="445"/>
      <c r="CU94" s="445"/>
      <c r="CV94" s="445"/>
      <c r="CW94" s="445"/>
      <c r="CX94" s="445"/>
      <c r="CY94" s="445"/>
      <c r="CZ94" s="445"/>
      <c r="DA94" s="445"/>
      <c r="DB94" s="445"/>
      <c r="DC94" s="445"/>
      <c r="DD94" s="445"/>
      <c r="DE94" s="445"/>
      <c r="DF94" s="445"/>
      <c r="DG94" s="445"/>
      <c r="DH94" s="445"/>
      <c r="DI94" s="446"/>
      <c r="DJ94" s="447"/>
      <c r="DK94" s="447"/>
      <c r="DL94" s="447"/>
      <c r="DM94" s="447"/>
      <c r="DN94" s="447"/>
      <c r="DO94" s="447"/>
      <c r="DP94" s="447"/>
      <c r="DQ94" s="447"/>
      <c r="DR94" s="447"/>
      <c r="DS94" s="447"/>
      <c r="DT94" s="447"/>
      <c r="DU94" s="447"/>
      <c r="DV94" s="447"/>
      <c r="DW94" s="447"/>
      <c r="DX94" s="447"/>
      <c r="DY94" s="447"/>
      <c r="DZ94" s="447"/>
      <c r="EA94" s="447"/>
      <c r="EB94" s="447"/>
      <c r="EC94" s="447"/>
      <c r="ED94" s="447"/>
      <c r="EE94" s="447"/>
      <c r="EF94" s="447"/>
      <c r="EG94" s="447"/>
      <c r="EH94" s="447"/>
      <c r="EI94" s="447"/>
      <c r="EJ94" s="447"/>
      <c r="EK94" s="447"/>
      <c r="EL94" s="447"/>
      <c r="EM94" s="447"/>
      <c r="EN94" s="447"/>
      <c r="EO94" s="447"/>
      <c r="EP94" s="447"/>
      <c r="EQ94" s="447"/>
      <c r="ER94" s="447"/>
      <c r="ES94" s="447"/>
      <c r="ET94" s="447"/>
      <c r="EU94" s="447"/>
      <c r="EV94" s="447"/>
      <c r="EW94" s="447"/>
      <c r="EX94" s="447"/>
      <c r="EY94" s="447"/>
      <c r="EZ94" s="447"/>
      <c r="FA94" s="447"/>
      <c r="FB94" s="447"/>
      <c r="FC94" s="447"/>
      <c r="FD94" s="447"/>
      <c r="FE94" s="447"/>
      <c r="FF94" s="447"/>
      <c r="FG94" s="447"/>
      <c r="FH94" s="447"/>
      <c r="FI94" s="447"/>
      <c r="FJ94" s="447"/>
      <c r="FK94" s="447"/>
      <c r="FL94" s="447"/>
      <c r="FM94" s="447"/>
      <c r="FN94" s="447"/>
      <c r="FO94" s="447"/>
      <c r="FP94" s="447"/>
      <c r="FQ94" s="447"/>
      <c r="FR94" s="447"/>
      <c r="FS94" s="447"/>
      <c r="FT94" s="447"/>
      <c r="FU94" s="447"/>
      <c r="FV94" s="447"/>
      <c r="FW94" s="447"/>
      <c r="FX94" s="447"/>
      <c r="FY94" s="447"/>
      <c r="FZ94" s="447"/>
      <c r="GA94" s="447"/>
      <c r="GB94" s="447"/>
      <c r="GC94" s="447"/>
      <c r="GD94" s="447"/>
      <c r="GE94" s="447"/>
      <c r="GF94" s="447"/>
      <c r="GG94" s="447"/>
      <c r="GH94" s="447"/>
      <c r="GI94" s="447"/>
      <c r="GJ94" s="447"/>
      <c r="GK94" s="447"/>
      <c r="GL94" s="447"/>
      <c r="GM94" s="447"/>
      <c r="GN94" s="447"/>
      <c r="GO94" s="447"/>
      <c r="GP94" s="447"/>
      <c r="GQ94" s="447"/>
      <c r="GR94" s="447"/>
      <c r="GS94" s="447"/>
      <c r="GT94" s="447"/>
      <c r="GU94" s="447"/>
      <c r="GV94" s="447"/>
      <c r="GW94" s="447"/>
      <c r="GX94" s="447"/>
      <c r="GY94" s="447"/>
      <c r="GZ94" s="447"/>
      <c r="HA94" s="447"/>
      <c r="HB94" s="447"/>
      <c r="HC94" s="447"/>
      <c r="HD94" s="447"/>
      <c r="HE94" s="447"/>
      <c r="HF94" s="447"/>
      <c r="HG94" s="447"/>
      <c r="HH94" s="447"/>
      <c r="HI94" s="447"/>
      <c r="HJ94" s="447"/>
      <c r="HK94" s="447"/>
      <c r="HL94" s="447"/>
      <c r="HM94" s="447"/>
      <c r="HN94" s="447"/>
      <c r="HO94" s="447"/>
      <c r="HP94" s="447"/>
      <c r="HQ94" s="447"/>
      <c r="HR94" s="447"/>
      <c r="HS94" s="447"/>
      <c r="HT94" s="447"/>
      <c r="HU94" s="447"/>
      <c r="HV94" s="447"/>
      <c r="HW94" s="447"/>
      <c r="HX94" s="447"/>
      <c r="HY94" s="447"/>
      <c r="HZ94" s="447"/>
      <c r="IA94" s="447"/>
      <c r="IB94" s="447"/>
      <c r="IC94" s="447"/>
      <c r="ID94" s="447"/>
      <c r="IE94" s="447"/>
      <c r="IF94" s="447"/>
      <c r="IG94" s="447"/>
      <c r="IH94" s="447"/>
      <c r="II94" s="447"/>
      <c r="IJ94" s="447"/>
      <c r="IK94" s="447"/>
      <c r="IL94" s="447"/>
      <c r="IM94" s="447"/>
      <c r="IN94" s="447"/>
      <c r="IO94" s="447"/>
      <c r="IP94" s="447"/>
      <c r="IQ94" s="447"/>
      <c r="IR94" s="447"/>
      <c r="IS94" s="447"/>
      <c r="IT94" s="447"/>
      <c r="IU94" s="447"/>
      <c r="IV94" s="447"/>
    </row>
    <row r="95" spans="1:256" s="484" customFormat="1" ht="21" customHeight="1" outlineLevel="2" x14ac:dyDescent="0.35">
      <c r="A95" s="449" t="str">
        <f t="shared" ca="1" si="40"/>
        <v>0.0.0.4</v>
      </c>
      <c r="B95" s="497" t="s">
        <v>286</v>
      </c>
      <c r="C95" s="559"/>
      <c r="D95" s="559"/>
      <c r="E95" s="560"/>
      <c r="F95" s="453">
        <f>NETWORKDAYS(G95,H95)</f>
        <v>1</v>
      </c>
      <c r="G95" s="454">
        <v>44638</v>
      </c>
      <c r="H95" s="454">
        <v>44638</v>
      </c>
      <c r="I95" s="469">
        <v>1</v>
      </c>
      <c r="J95" s="458">
        <f t="shared" si="22"/>
        <v>1</v>
      </c>
      <c r="K95" s="474">
        <f t="shared" si="23"/>
        <v>1</v>
      </c>
      <c r="L95" s="458">
        <f t="shared" si="24"/>
        <v>0</v>
      </c>
      <c r="M95" s="458"/>
      <c r="N95" s="459"/>
      <c r="O95" s="459" t="str">
        <f t="shared" si="25"/>
        <v>NA</v>
      </c>
      <c r="P95" s="404" t="str">
        <f t="shared" si="26"/>
        <v>Closed</v>
      </c>
      <c r="Q95" s="405" t="str">
        <f t="shared" si="27"/>
        <v>Complete</v>
      </c>
      <c r="R95" s="455">
        <f>IF(O95="NA",100%,(100%-O95))</f>
        <v>1</v>
      </c>
      <c r="S95" s="443"/>
      <c r="T95" s="444"/>
      <c r="U95" s="338"/>
      <c r="V95" s="338"/>
      <c r="W95" s="445"/>
      <c r="X95" s="445"/>
      <c r="Y95" s="445"/>
      <c r="Z95" s="445"/>
      <c r="AA95" s="445"/>
      <c r="AB95" s="445"/>
      <c r="AC95" s="445"/>
      <c r="AD95" s="445"/>
      <c r="AE95" s="445"/>
      <c r="AF95" s="445"/>
      <c r="AG95" s="445"/>
      <c r="AH95" s="445"/>
      <c r="AI95" s="445"/>
      <c r="AJ95" s="445"/>
      <c r="AK95" s="445"/>
      <c r="AL95" s="445"/>
      <c r="AM95" s="445"/>
      <c r="AN95" s="445"/>
      <c r="AO95" s="445"/>
      <c r="AP95" s="445"/>
      <c r="AQ95" s="445"/>
      <c r="AR95" s="445"/>
      <c r="AS95" s="445"/>
      <c r="AT95" s="445"/>
      <c r="AU95" s="445"/>
      <c r="AV95" s="445"/>
      <c r="AW95" s="445"/>
      <c r="AX95" s="445"/>
      <c r="AY95" s="445"/>
      <c r="AZ95" s="445"/>
      <c r="BA95" s="445"/>
      <c r="BB95" s="445"/>
      <c r="BC95" s="445"/>
      <c r="BD95" s="445"/>
      <c r="BE95" s="445"/>
      <c r="BF95" s="445"/>
      <c r="BG95" s="445"/>
      <c r="BH95" s="445"/>
      <c r="BI95" s="445"/>
      <c r="BJ95" s="445"/>
      <c r="BK95" s="445"/>
      <c r="BL95" s="445"/>
      <c r="BM95" s="445"/>
      <c r="BN95" s="445"/>
      <c r="BO95" s="445"/>
      <c r="BP95" s="445"/>
      <c r="BQ95" s="445"/>
      <c r="BR95" s="445"/>
      <c r="BS95" s="445"/>
      <c r="BT95" s="445"/>
      <c r="BU95" s="445"/>
      <c r="BV95" s="445"/>
      <c r="BW95" s="445"/>
      <c r="BX95" s="445"/>
      <c r="BY95" s="445"/>
      <c r="BZ95" s="445"/>
      <c r="CA95" s="445"/>
      <c r="CB95" s="445"/>
      <c r="CC95" s="445"/>
      <c r="CD95" s="445"/>
      <c r="CE95" s="445"/>
      <c r="CF95" s="445"/>
      <c r="CG95" s="445"/>
      <c r="CH95" s="445"/>
      <c r="CI95" s="445"/>
      <c r="CJ95" s="445"/>
      <c r="CK95" s="445"/>
      <c r="CL95" s="445"/>
      <c r="CM95" s="445"/>
      <c r="CN95" s="445"/>
      <c r="CO95" s="445"/>
      <c r="CP95" s="445"/>
      <c r="CQ95" s="445"/>
      <c r="CR95" s="445"/>
      <c r="CS95" s="445"/>
      <c r="CT95" s="445"/>
      <c r="CU95" s="445"/>
      <c r="CV95" s="445"/>
      <c r="CW95" s="445"/>
      <c r="CX95" s="445"/>
      <c r="CY95" s="445"/>
      <c r="CZ95" s="445"/>
      <c r="DA95" s="445"/>
      <c r="DB95" s="445"/>
      <c r="DC95" s="445"/>
      <c r="DD95" s="445"/>
      <c r="DE95" s="445"/>
      <c r="DF95" s="445"/>
      <c r="DG95" s="445"/>
      <c r="DH95" s="445"/>
      <c r="DI95" s="446"/>
      <c r="DJ95" s="447"/>
      <c r="DK95" s="447"/>
      <c r="DL95" s="447"/>
      <c r="DM95" s="447"/>
      <c r="DN95" s="447"/>
      <c r="DO95" s="447"/>
      <c r="DP95" s="447"/>
      <c r="DQ95" s="447"/>
      <c r="DR95" s="447"/>
      <c r="DS95" s="447"/>
      <c r="DT95" s="447"/>
      <c r="DU95" s="447"/>
      <c r="DV95" s="447"/>
      <c r="DW95" s="447"/>
      <c r="DX95" s="447"/>
      <c r="DY95" s="447"/>
      <c r="DZ95" s="447"/>
      <c r="EA95" s="447"/>
      <c r="EB95" s="447"/>
      <c r="EC95" s="447"/>
      <c r="ED95" s="447"/>
      <c r="EE95" s="447"/>
      <c r="EF95" s="447"/>
      <c r="EG95" s="447"/>
      <c r="EH95" s="447"/>
      <c r="EI95" s="447"/>
      <c r="EJ95" s="447"/>
      <c r="EK95" s="447"/>
      <c r="EL95" s="447"/>
      <c r="EM95" s="447"/>
      <c r="EN95" s="447"/>
      <c r="EO95" s="447"/>
      <c r="EP95" s="447"/>
      <c r="EQ95" s="447"/>
      <c r="ER95" s="447"/>
      <c r="ES95" s="447"/>
      <c r="ET95" s="447"/>
      <c r="EU95" s="447"/>
      <c r="EV95" s="447"/>
      <c r="EW95" s="447"/>
      <c r="EX95" s="447"/>
      <c r="EY95" s="447"/>
      <c r="EZ95" s="447"/>
      <c r="FA95" s="447"/>
      <c r="FB95" s="447"/>
      <c r="FC95" s="447"/>
      <c r="FD95" s="447"/>
      <c r="FE95" s="447"/>
      <c r="FF95" s="447"/>
      <c r="FG95" s="447"/>
      <c r="FH95" s="447"/>
      <c r="FI95" s="447"/>
      <c r="FJ95" s="447"/>
      <c r="FK95" s="447"/>
      <c r="FL95" s="447"/>
      <c r="FM95" s="447"/>
      <c r="FN95" s="447"/>
      <c r="FO95" s="447"/>
      <c r="FP95" s="447"/>
      <c r="FQ95" s="447"/>
      <c r="FR95" s="447"/>
      <c r="FS95" s="447"/>
      <c r="FT95" s="447"/>
      <c r="FU95" s="447"/>
      <c r="FV95" s="447"/>
      <c r="FW95" s="447"/>
      <c r="FX95" s="447"/>
      <c r="FY95" s="447"/>
      <c r="FZ95" s="447"/>
      <c r="GA95" s="447"/>
      <c r="GB95" s="447"/>
      <c r="GC95" s="447"/>
      <c r="GD95" s="447"/>
      <c r="GE95" s="447"/>
      <c r="GF95" s="447"/>
      <c r="GG95" s="447"/>
      <c r="GH95" s="447"/>
      <c r="GI95" s="447"/>
      <c r="GJ95" s="447"/>
      <c r="GK95" s="447"/>
      <c r="GL95" s="447"/>
      <c r="GM95" s="447"/>
      <c r="GN95" s="447"/>
      <c r="GO95" s="447"/>
      <c r="GP95" s="447"/>
      <c r="GQ95" s="447"/>
      <c r="GR95" s="447"/>
      <c r="GS95" s="447"/>
      <c r="GT95" s="447"/>
      <c r="GU95" s="447"/>
      <c r="GV95" s="447"/>
      <c r="GW95" s="447"/>
      <c r="GX95" s="447"/>
      <c r="GY95" s="447"/>
      <c r="GZ95" s="447"/>
      <c r="HA95" s="447"/>
      <c r="HB95" s="447"/>
      <c r="HC95" s="447"/>
      <c r="HD95" s="447"/>
      <c r="HE95" s="447"/>
      <c r="HF95" s="447"/>
      <c r="HG95" s="447"/>
      <c r="HH95" s="447"/>
      <c r="HI95" s="447"/>
      <c r="HJ95" s="447"/>
      <c r="HK95" s="447"/>
      <c r="HL95" s="447"/>
      <c r="HM95" s="447"/>
      <c r="HN95" s="447"/>
      <c r="HO95" s="447"/>
      <c r="HP95" s="447"/>
      <c r="HQ95" s="447"/>
      <c r="HR95" s="447"/>
      <c r="HS95" s="447"/>
      <c r="HT95" s="447"/>
      <c r="HU95" s="447"/>
      <c r="HV95" s="447"/>
      <c r="HW95" s="447"/>
      <c r="HX95" s="447"/>
      <c r="HY95" s="447"/>
      <c r="HZ95" s="447"/>
      <c r="IA95" s="447"/>
      <c r="IB95" s="447"/>
      <c r="IC95" s="447"/>
      <c r="ID95" s="447"/>
      <c r="IE95" s="447"/>
      <c r="IF95" s="447"/>
      <c r="IG95" s="447"/>
      <c r="IH95" s="447"/>
      <c r="II95" s="447"/>
      <c r="IJ95" s="447"/>
      <c r="IK95" s="447"/>
      <c r="IL95" s="447"/>
      <c r="IM95" s="447"/>
      <c r="IN95" s="447"/>
      <c r="IO95" s="447"/>
      <c r="IP95" s="447"/>
      <c r="IQ95" s="447"/>
      <c r="IR95" s="447"/>
      <c r="IS95" s="447"/>
      <c r="IT95" s="447"/>
      <c r="IU95" s="447"/>
      <c r="IV95" s="447"/>
    </row>
    <row r="96" spans="1:256" s="484" customFormat="1" ht="21" customHeight="1" outlineLevel="2" x14ac:dyDescent="0.35">
      <c r="A96" s="449" t="str">
        <f t="shared" ca="1" si="40"/>
        <v>0.0.0.5</v>
      </c>
      <c r="B96" s="497" t="s">
        <v>216</v>
      </c>
      <c r="C96" s="561"/>
      <c r="D96" s="561"/>
      <c r="E96" s="562"/>
      <c r="F96" s="453">
        <f>IF(AND(ISBLANK(G96),ISBLANK(H96))=FALSE,NETWORKDAYS(G96,H96),"")</f>
        <v>1</v>
      </c>
      <c r="G96" s="454">
        <v>44638</v>
      </c>
      <c r="H96" s="454">
        <v>44638</v>
      </c>
      <c r="I96" s="469">
        <v>1</v>
      </c>
      <c r="J96" s="439">
        <f t="shared" ref="J96:J143" si="63">NETWORKDAYS(G96,H96)</f>
        <v>1</v>
      </c>
      <c r="K96" s="440">
        <f t="shared" ref="K96:K143" si="64">ROUNDDOWN(I96*F96,0)</f>
        <v>1</v>
      </c>
      <c r="L96" s="439">
        <f t="shared" ref="L96:L143" si="65">F96-K96</f>
        <v>0</v>
      </c>
      <c r="M96" s="423">
        <f>F96</f>
        <v>1</v>
      </c>
      <c r="N96" s="424">
        <f>IF(I96&gt;=100%,100%,IF(I96&lt;=0%,0%,I96))</f>
        <v>1</v>
      </c>
      <c r="O96" s="441" t="str">
        <f t="shared" ref="O96:O135" si="66">IF(P96="Closed","NA",IF((NETWORKDAYS($H$4,$H96)/(NETWORKDAYS(G96,H96)))&gt;=100%,100%,IF((NETWORKDAYS($H$4,$H96)/(NETWORKDAYS(G96,H96)))&lt;=0%,0%,((NETWORKDAYS($H$4,$H96)/(NETWORKDAYS(G96,H96)))))))</f>
        <v>NA</v>
      </c>
      <c r="P96" s="404" t="str">
        <f t="shared" ref="P96:P143" si="67">IF(I96&gt;=100%,"Closed",IF(I96=0%,"Not Started",IF(AND(I96&gt;0%,I96&lt;100%),"WIP","Error")))</f>
        <v>Closed</v>
      </c>
      <c r="Q96" s="405" t="str">
        <f t="shared" ref="Q96:Q143" si="68">IF(I96&gt;=100%,"Complete",IF(AND(I96&lt;0%,R96&gt;0%),"Error",IF(AND(I96&lt;=0%,R96&lt;=0%),"Not Due",IF(I96&gt;=(R96*0.95),"On Schedule",IF(AND(I96&gt;=(R96*0.85),I96&lt;(R96*0.95)),"At Risk",IF(I96&lt;(R96*0.85),"Delayed"," "))))))</f>
        <v>Complete</v>
      </c>
      <c r="R96" s="455">
        <f t="shared" si="42"/>
        <v>1</v>
      </c>
      <c r="S96" s="443">
        <f t="shared" ref="S96:S102" si="69">F104</f>
        <v>1</v>
      </c>
      <c r="T96" s="444">
        <f t="shared" ref="T96:T102" si="70">R104</f>
        <v>1</v>
      </c>
      <c r="U96" s="338"/>
      <c r="V96" s="338"/>
      <c r="W96" s="445"/>
      <c r="X96" s="445"/>
      <c r="Y96" s="445"/>
      <c r="Z96" s="445"/>
      <c r="AA96" s="445"/>
      <c r="AB96" s="445"/>
      <c r="AC96" s="445"/>
      <c r="AD96" s="445"/>
      <c r="AE96" s="445"/>
      <c r="AF96" s="445"/>
      <c r="AG96" s="445"/>
      <c r="AH96" s="445"/>
      <c r="AI96" s="445"/>
      <c r="AJ96" s="445"/>
      <c r="AK96" s="445"/>
      <c r="AL96" s="445"/>
      <c r="AM96" s="445"/>
      <c r="AN96" s="445"/>
      <c r="AO96" s="445"/>
      <c r="AP96" s="445"/>
      <c r="AQ96" s="445"/>
      <c r="AR96" s="445"/>
      <c r="AS96" s="445"/>
      <c r="AT96" s="445"/>
      <c r="AU96" s="445"/>
      <c r="AV96" s="445"/>
      <c r="AW96" s="445"/>
      <c r="AX96" s="445"/>
      <c r="AY96" s="445"/>
      <c r="AZ96" s="445"/>
      <c r="BA96" s="445"/>
      <c r="BB96" s="445"/>
      <c r="BC96" s="445"/>
      <c r="BD96" s="445"/>
      <c r="BE96" s="445"/>
      <c r="BF96" s="445"/>
      <c r="BG96" s="445"/>
      <c r="BH96" s="445"/>
      <c r="BI96" s="445"/>
      <c r="BJ96" s="445"/>
      <c r="BK96" s="445"/>
      <c r="BL96" s="445"/>
      <c r="BM96" s="445"/>
      <c r="BN96" s="445"/>
      <c r="BO96" s="445"/>
      <c r="BP96" s="445"/>
      <c r="BQ96" s="445"/>
      <c r="BR96" s="445"/>
      <c r="BS96" s="445"/>
      <c r="BT96" s="445"/>
      <c r="BU96" s="445"/>
      <c r="BV96" s="445"/>
      <c r="BW96" s="445"/>
      <c r="BX96" s="445"/>
      <c r="BY96" s="445"/>
      <c r="BZ96" s="445"/>
      <c r="CA96" s="445"/>
      <c r="CB96" s="445"/>
      <c r="CC96" s="445"/>
      <c r="CD96" s="445"/>
      <c r="CE96" s="445"/>
      <c r="CF96" s="445"/>
      <c r="CG96" s="445"/>
      <c r="CH96" s="445"/>
      <c r="CI96" s="445"/>
      <c r="CJ96" s="445"/>
      <c r="CK96" s="445"/>
      <c r="CL96" s="445"/>
      <c r="CM96" s="445"/>
      <c r="CN96" s="445"/>
      <c r="CO96" s="445"/>
      <c r="CP96" s="445"/>
      <c r="CQ96" s="445"/>
      <c r="CR96" s="445"/>
      <c r="CS96" s="445"/>
      <c r="CT96" s="445"/>
      <c r="CU96" s="445"/>
      <c r="CV96" s="445"/>
      <c r="CW96" s="445"/>
      <c r="CX96" s="445"/>
      <c r="CY96" s="445"/>
      <c r="CZ96" s="445"/>
      <c r="DA96" s="445"/>
      <c r="DB96" s="445"/>
      <c r="DC96" s="445"/>
      <c r="DD96" s="445"/>
      <c r="DE96" s="445"/>
      <c r="DF96" s="445"/>
      <c r="DG96" s="445"/>
      <c r="DH96" s="445"/>
      <c r="DI96" s="446"/>
      <c r="DJ96" s="447"/>
      <c r="DK96" s="447"/>
      <c r="DL96" s="447"/>
      <c r="DM96" s="447"/>
      <c r="DN96" s="447"/>
      <c r="DO96" s="447"/>
      <c r="DP96" s="447"/>
      <c r="DQ96" s="447"/>
      <c r="DR96" s="447"/>
      <c r="DS96" s="447"/>
      <c r="DT96" s="447"/>
      <c r="DU96" s="447"/>
      <c r="DV96" s="447"/>
      <c r="DW96" s="447"/>
      <c r="DX96" s="447"/>
      <c r="DY96" s="447"/>
      <c r="DZ96" s="447"/>
      <c r="EA96" s="447"/>
      <c r="EB96" s="447"/>
      <c r="EC96" s="447"/>
      <c r="ED96" s="447"/>
      <c r="EE96" s="447"/>
      <c r="EF96" s="447"/>
      <c r="EG96" s="447"/>
      <c r="EH96" s="447"/>
      <c r="EI96" s="447"/>
      <c r="EJ96" s="447"/>
      <c r="EK96" s="447"/>
      <c r="EL96" s="447"/>
      <c r="EM96" s="447"/>
      <c r="EN96" s="447"/>
      <c r="EO96" s="447"/>
      <c r="EP96" s="447"/>
      <c r="EQ96" s="447"/>
      <c r="ER96" s="447"/>
      <c r="ES96" s="447"/>
      <c r="ET96" s="447"/>
      <c r="EU96" s="447"/>
      <c r="EV96" s="447"/>
      <c r="EW96" s="447"/>
      <c r="EX96" s="447"/>
      <c r="EY96" s="447"/>
      <c r="EZ96" s="447"/>
      <c r="FA96" s="447"/>
      <c r="FB96" s="447"/>
      <c r="FC96" s="447"/>
      <c r="FD96" s="447"/>
      <c r="FE96" s="447"/>
      <c r="FF96" s="447"/>
      <c r="FG96" s="447"/>
      <c r="FH96" s="447"/>
      <c r="FI96" s="447"/>
      <c r="FJ96" s="447"/>
      <c r="FK96" s="447"/>
      <c r="FL96" s="447"/>
      <c r="FM96" s="447"/>
      <c r="FN96" s="447"/>
      <c r="FO96" s="447"/>
      <c r="FP96" s="447"/>
      <c r="FQ96" s="447"/>
      <c r="FR96" s="447"/>
      <c r="FS96" s="447"/>
      <c r="FT96" s="447"/>
      <c r="FU96" s="447"/>
      <c r="FV96" s="447"/>
      <c r="FW96" s="447"/>
      <c r="FX96" s="447"/>
      <c r="FY96" s="447"/>
      <c r="FZ96" s="447"/>
      <c r="GA96" s="447"/>
      <c r="GB96" s="447"/>
      <c r="GC96" s="447"/>
      <c r="GD96" s="447"/>
      <c r="GE96" s="447"/>
      <c r="GF96" s="447"/>
      <c r="GG96" s="447"/>
      <c r="GH96" s="447"/>
      <c r="GI96" s="447"/>
      <c r="GJ96" s="447"/>
      <c r="GK96" s="447"/>
      <c r="GL96" s="447"/>
      <c r="GM96" s="447"/>
      <c r="GN96" s="447"/>
      <c r="GO96" s="447"/>
      <c r="GP96" s="447"/>
      <c r="GQ96" s="447"/>
      <c r="GR96" s="447"/>
      <c r="GS96" s="447"/>
      <c r="GT96" s="447"/>
      <c r="GU96" s="447"/>
      <c r="GV96" s="447"/>
      <c r="GW96" s="447"/>
      <c r="GX96" s="447"/>
      <c r="GY96" s="447"/>
      <c r="GZ96" s="447"/>
      <c r="HA96" s="447"/>
      <c r="HB96" s="447"/>
      <c r="HC96" s="447"/>
      <c r="HD96" s="447"/>
      <c r="HE96" s="447"/>
      <c r="HF96" s="447"/>
      <c r="HG96" s="447"/>
      <c r="HH96" s="447"/>
      <c r="HI96" s="447"/>
      <c r="HJ96" s="447"/>
      <c r="HK96" s="447"/>
      <c r="HL96" s="447"/>
      <c r="HM96" s="447"/>
      <c r="HN96" s="447"/>
      <c r="HO96" s="447"/>
      <c r="HP96" s="447"/>
      <c r="HQ96" s="447"/>
      <c r="HR96" s="447"/>
      <c r="HS96" s="447"/>
      <c r="HT96" s="447"/>
      <c r="HU96" s="447"/>
      <c r="HV96" s="447"/>
      <c r="HW96" s="447"/>
      <c r="HX96" s="447"/>
      <c r="HY96" s="447"/>
      <c r="HZ96" s="447"/>
      <c r="IA96" s="447"/>
      <c r="IB96" s="447"/>
      <c r="IC96" s="447"/>
      <c r="ID96" s="447"/>
      <c r="IE96" s="447"/>
      <c r="IF96" s="447"/>
      <c r="IG96" s="447"/>
      <c r="IH96" s="447"/>
      <c r="II96" s="447"/>
      <c r="IJ96" s="447"/>
      <c r="IK96" s="447"/>
      <c r="IL96" s="447"/>
      <c r="IM96" s="447"/>
      <c r="IN96" s="447"/>
      <c r="IO96" s="447"/>
      <c r="IP96" s="447"/>
      <c r="IQ96" s="447"/>
      <c r="IR96" s="447"/>
      <c r="IS96" s="447"/>
      <c r="IT96" s="447"/>
      <c r="IU96" s="447"/>
      <c r="IV96" s="447"/>
    </row>
    <row r="97" spans="1:256" s="484" customFormat="1" ht="21" customHeight="1" outlineLevel="2" x14ac:dyDescent="0.35">
      <c r="A97" s="449" t="str">
        <f t="shared" ca="1" si="40"/>
        <v>0.0.0.6</v>
      </c>
      <c r="B97" s="497" t="s">
        <v>217</v>
      </c>
      <c r="C97" s="561"/>
      <c r="D97" s="561"/>
      <c r="E97" s="562"/>
      <c r="F97" s="453">
        <f>IF(AND(ISBLANK(G97),ISBLANK(H97))=FALSE,NETWORKDAYS(G97,H97),"")</f>
        <v>1</v>
      </c>
      <c r="G97" s="454">
        <v>44638</v>
      </c>
      <c r="H97" s="454">
        <v>44638</v>
      </c>
      <c r="I97" s="469">
        <v>1</v>
      </c>
      <c r="J97" s="439">
        <f t="shared" si="63"/>
        <v>1</v>
      </c>
      <c r="K97" s="440">
        <f t="shared" si="64"/>
        <v>1</v>
      </c>
      <c r="L97" s="439">
        <f t="shared" si="65"/>
        <v>0</v>
      </c>
      <c r="M97" s="423">
        <f>F97</f>
        <v>1</v>
      </c>
      <c r="N97" s="424">
        <f>IF(I97&gt;=100%,100%,IF(I97&lt;=0%,0%,I97))</f>
        <v>1</v>
      </c>
      <c r="O97" s="441" t="str">
        <f t="shared" si="66"/>
        <v>NA</v>
      </c>
      <c r="P97" s="404" t="str">
        <f t="shared" si="67"/>
        <v>Closed</v>
      </c>
      <c r="Q97" s="405" t="str">
        <f t="shared" si="68"/>
        <v>Complete</v>
      </c>
      <c r="R97" s="455">
        <f t="shared" si="42"/>
        <v>1</v>
      </c>
      <c r="S97" s="443">
        <f t="shared" si="69"/>
        <v>1</v>
      </c>
      <c r="T97" s="444">
        <f t="shared" si="70"/>
        <v>1</v>
      </c>
      <c r="U97" s="338"/>
      <c r="V97" s="338"/>
      <c r="W97" s="445"/>
      <c r="X97" s="445"/>
      <c r="Y97" s="445"/>
      <c r="Z97" s="445"/>
      <c r="AA97" s="445"/>
      <c r="AB97" s="445"/>
      <c r="AC97" s="445"/>
      <c r="AD97" s="445"/>
      <c r="AE97" s="445"/>
      <c r="AF97" s="445"/>
      <c r="AG97" s="445"/>
      <c r="AH97" s="445"/>
      <c r="AI97" s="445"/>
      <c r="AJ97" s="445"/>
      <c r="AK97" s="445"/>
      <c r="AL97" s="445"/>
      <c r="AM97" s="445"/>
      <c r="AN97" s="445"/>
      <c r="AO97" s="445"/>
      <c r="AP97" s="445"/>
      <c r="AQ97" s="445"/>
      <c r="AR97" s="445"/>
      <c r="AS97" s="445"/>
      <c r="AT97" s="445"/>
      <c r="AU97" s="445"/>
      <c r="AV97" s="445"/>
      <c r="AW97" s="445"/>
      <c r="AX97" s="445"/>
      <c r="AY97" s="445"/>
      <c r="AZ97" s="445"/>
      <c r="BA97" s="445"/>
      <c r="BB97" s="445"/>
      <c r="BC97" s="445"/>
      <c r="BD97" s="445"/>
      <c r="BE97" s="445"/>
      <c r="BF97" s="445"/>
      <c r="BG97" s="445"/>
      <c r="BH97" s="445"/>
      <c r="BI97" s="445"/>
      <c r="BJ97" s="445"/>
      <c r="BK97" s="445"/>
      <c r="BL97" s="445"/>
      <c r="BM97" s="445"/>
      <c r="BN97" s="445"/>
      <c r="BO97" s="445"/>
      <c r="BP97" s="445"/>
      <c r="BQ97" s="445"/>
      <c r="BR97" s="445"/>
      <c r="BS97" s="445"/>
      <c r="BT97" s="445"/>
      <c r="BU97" s="445"/>
      <c r="BV97" s="445"/>
      <c r="BW97" s="445"/>
      <c r="BX97" s="445"/>
      <c r="BY97" s="445"/>
      <c r="BZ97" s="445"/>
      <c r="CA97" s="445"/>
      <c r="CB97" s="445"/>
      <c r="CC97" s="445"/>
      <c r="CD97" s="445"/>
      <c r="CE97" s="445"/>
      <c r="CF97" s="445"/>
      <c r="CG97" s="445"/>
      <c r="CH97" s="445"/>
      <c r="CI97" s="445"/>
      <c r="CJ97" s="445"/>
      <c r="CK97" s="445"/>
      <c r="CL97" s="445"/>
      <c r="CM97" s="445"/>
      <c r="CN97" s="445"/>
      <c r="CO97" s="445"/>
      <c r="CP97" s="445"/>
      <c r="CQ97" s="445"/>
      <c r="CR97" s="445"/>
      <c r="CS97" s="445"/>
      <c r="CT97" s="445"/>
      <c r="CU97" s="445"/>
      <c r="CV97" s="445"/>
      <c r="CW97" s="445"/>
      <c r="CX97" s="445"/>
      <c r="CY97" s="445"/>
      <c r="CZ97" s="445"/>
      <c r="DA97" s="445"/>
      <c r="DB97" s="445"/>
      <c r="DC97" s="445"/>
      <c r="DD97" s="445"/>
      <c r="DE97" s="445"/>
      <c r="DF97" s="445"/>
      <c r="DG97" s="445"/>
      <c r="DH97" s="445"/>
      <c r="DI97" s="446"/>
      <c r="DJ97" s="447"/>
      <c r="DK97" s="447"/>
      <c r="DL97" s="447"/>
      <c r="DM97" s="447"/>
      <c r="DN97" s="447"/>
      <c r="DO97" s="447"/>
      <c r="DP97" s="447"/>
      <c r="DQ97" s="447"/>
      <c r="DR97" s="447"/>
      <c r="DS97" s="447"/>
      <c r="DT97" s="447"/>
      <c r="DU97" s="447"/>
      <c r="DV97" s="447"/>
      <c r="DW97" s="447"/>
      <c r="DX97" s="447"/>
      <c r="DY97" s="447"/>
      <c r="DZ97" s="447"/>
      <c r="EA97" s="447"/>
      <c r="EB97" s="447"/>
      <c r="EC97" s="447"/>
      <c r="ED97" s="447"/>
      <c r="EE97" s="447"/>
      <c r="EF97" s="447"/>
      <c r="EG97" s="447"/>
      <c r="EH97" s="447"/>
      <c r="EI97" s="447"/>
      <c r="EJ97" s="447"/>
      <c r="EK97" s="447"/>
      <c r="EL97" s="447"/>
      <c r="EM97" s="447"/>
      <c r="EN97" s="447"/>
      <c r="EO97" s="447"/>
      <c r="EP97" s="447"/>
      <c r="EQ97" s="447"/>
      <c r="ER97" s="447"/>
      <c r="ES97" s="447"/>
      <c r="ET97" s="447"/>
      <c r="EU97" s="447"/>
      <c r="EV97" s="447"/>
      <c r="EW97" s="447"/>
      <c r="EX97" s="447"/>
      <c r="EY97" s="447"/>
      <c r="EZ97" s="447"/>
      <c r="FA97" s="447"/>
      <c r="FB97" s="447"/>
      <c r="FC97" s="447"/>
      <c r="FD97" s="447"/>
      <c r="FE97" s="447"/>
      <c r="FF97" s="447"/>
      <c r="FG97" s="447"/>
      <c r="FH97" s="447"/>
      <c r="FI97" s="447"/>
      <c r="FJ97" s="447"/>
      <c r="FK97" s="447"/>
      <c r="FL97" s="447"/>
      <c r="FM97" s="447"/>
      <c r="FN97" s="447"/>
      <c r="FO97" s="447"/>
      <c r="FP97" s="447"/>
      <c r="FQ97" s="447"/>
      <c r="FR97" s="447"/>
      <c r="FS97" s="447"/>
      <c r="FT97" s="447"/>
      <c r="FU97" s="447"/>
      <c r="FV97" s="447"/>
      <c r="FW97" s="447"/>
      <c r="FX97" s="447"/>
      <c r="FY97" s="447"/>
      <c r="FZ97" s="447"/>
      <c r="GA97" s="447"/>
      <c r="GB97" s="447"/>
      <c r="GC97" s="447"/>
      <c r="GD97" s="447"/>
      <c r="GE97" s="447"/>
      <c r="GF97" s="447"/>
      <c r="GG97" s="447"/>
      <c r="GH97" s="447"/>
      <c r="GI97" s="447"/>
      <c r="GJ97" s="447"/>
      <c r="GK97" s="447"/>
      <c r="GL97" s="447"/>
      <c r="GM97" s="447"/>
      <c r="GN97" s="447"/>
      <c r="GO97" s="447"/>
      <c r="GP97" s="447"/>
      <c r="GQ97" s="447"/>
      <c r="GR97" s="447"/>
      <c r="GS97" s="447"/>
      <c r="GT97" s="447"/>
      <c r="GU97" s="447"/>
      <c r="GV97" s="447"/>
      <c r="GW97" s="447"/>
      <c r="GX97" s="447"/>
      <c r="GY97" s="447"/>
      <c r="GZ97" s="447"/>
      <c r="HA97" s="447"/>
      <c r="HB97" s="447"/>
      <c r="HC97" s="447"/>
      <c r="HD97" s="447"/>
      <c r="HE97" s="447"/>
      <c r="HF97" s="447"/>
      <c r="HG97" s="447"/>
      <c r="HH97" s="447"/>
      <c r="HI97" s="447"/>
      <c r="HJ97" s="447"/>
      <c r="HK97" s="447"/>
      <c r="HL97" s="447"/>
      <c r="HM97" s="447"/>
      <c r="HN97" s="447"/>
      <c r="HO97" s="447"/>
      <c r="HP97" s="447"/>
      <c r="HQ97" s="447"/>
      <c r="HR97" s="447"/>
      <c r="HS97" s="447"/>
      <c r="HT97" s="447"/>
      <c r="HU97" s="447"/>
      <c r="HV97" s="447"/>
      <c r="HW97" s="447"/>
      <c r="HX97" s="447"/>
      <c r="HY97" s="447"/>
      <c r="HZ97" s="447"/>
      <c r="IA97" s="447"/>
      <c r="IB97" s="447"/>
      <c r="IC97" s="447"/>
      <c r="ID97" s="447"/>
      <c r="IE97" s="447"/>
      <c r="IF97" s="447"/>
      <c r="IG97" s="447"/>
      <c r="IH97" s="447"/>
      <c r="II97" s="447"/>
      <c r="IJ97" s="447"/>
      <c r="IK97" s="447"/>
      <c r="IL97" s="447"/>
      <c r="IM97" s="447"/>
      <c r="IN97" s="447"/>
      <c r="IO97" s="447"/>
      <c r="IP97" s="447"/>
      <c r="IQ97" s="447"/>
      <c r="IR97" s="447"/>
      <c r="IS97" s="447"/>
      <c r="IT97" s="447"/>
      <c r="IU97" s="447"/>
      <c r="IV97" s="447"/>
    </row>
    <row r="98" spans="1:256" s="484" customFormat="1" ht="21" customHeight="1" outlineLevel="2" x14ac:dyDescent="0.35">
      <c r="A98" s="449" t="str">
        <f t="shared" ca="1" si="40"/>
        <v>0.0.0.7</v>
      </c>
      <c r="B98" s="549" t="s">
        <v>218</v>
      </c>
      <c r="C98" s="561"/>
      <c r="D98" s="561"/>
      <c r="E98" s="562"/>
      <c r="F98" s="544">
        <f>IF(AND(ISBLANK(G98),ISBLANK(H98))=FALSE,NETWORKDAYS(G98,H98),"")</f>
        <v>1</v>
      </c>
      <c r="G98" s="545">
        <v>44638</v>
      </c>
      <c r="H98" s="545">
        <v>44638</v>
      </c>
      <c r="I98" s="524">
        <v>1</v>
      </c>
      <c r="J98" s="439">
        <f t="shared" si="63"/>
        <v>1</v>
      </c>
      <c r="K98" s="440">
        <f t="shared" si="64"/>
        <v>1</v>
      </c>
      <c r="L98" s="439">
        <f t="shared" si="65"/>
        <v>0</v>
      </c>
      <c r="M98" s="423">
        <f>F98</f>
        <v>1</v>
      </c>
      <c r="N98" s="424">
        <f>IF(I98&gt;=100%,100%,IF(I98&lt;=0%,0%,I98))</f>
        <v>1</v>
      </c>
      <c r="O98" s="441" t="str">
        <f t="shared" si="66"/>
        <v>NA</v>
      </c>
      <c r="P98" s="404" t="str">
        <f t="shared" si="67"/>
        <v>Closed</v>
      </c>
      <c r="Q98" s="405" t="str">
        <f t="shared" si="68"/>
        <v>Complete</v>
      </c>
      <c r="R98" s="525">
        <f t="shared" si="42"/>
        <v>1</v>
      </c>
      <c r="S98" s="443">
        <f t="shared" si="69"/>
        <v>1</v>
      </c>
      <c r="T98" s="444">
        <f t="shared" si="70"/>
        <v>1</v>
      </c>
      <c r="U98" s="338"/>
      <c r="V98" s="338"/>
      <c r="W98" s="445"/>
      <c r="X98" s="445"/>
      <c r="Y98" s="445"/>
      <c r="Z98" s="445"/>
      <c r="AA98" s="445"/>
      <c r="AB98" s="445"/>
      <c r="AC98" s="445"/>
      <c r="AD98" s="445"/>
      <c r="AE98" s="445"/>
      <c r="AF98" s="445"/>
      <c r="AG98" s="445"/>
      <c r="AH98" s="445"/>
      <c r="AI98" s="445"/>
      <c r="AJ98" s="445"/>
      <c r="AK98" s="445"/>
      <c r="AL98" s="445"/>
      <c r="AM98" s="445"/>
      <c r="AN98" s="445"/>
      <c r="AO98" s="445"/>
      <c r="AP98" s="445"/>
      <c r="AQ98" s="445"/>
      <c r="AR98" s="445"/>
      <c r="AS98" s="445"/>
      <c r="AT98" s="445"/>
      <c r="AU98" s="445"/>
      <c r="AV98" s="445"/>
      <c r="AW98" s="445"/>
      <c r="AX98" s="445"/>
      <c r="AY98" s="445"/>
      <c r="AZ98" s="445"/>
      <c r="BA98" s="445"/>
      <c r="BB98" s="445"/>
      <c r="BC98" s="445"/>
      <c r="BD98" s="445"/>
      <c r="BE98" s="445"/>
      <c r="BF98" s="445"/>
      <c r="BG98" s="445"/>
      <c r="BH98" s="445"/>
      <c r="BI98" s="445"/>
      <c r="BJ98" s="445"/>
      <c r="BK98" s="445"/>
      <c r="BL98" s="445"/>
      <c r="BM98" s="445"/>
      <c r="BN98" s="445"/>
      <c r="BO98" s="445"/>
      <c r="BP98" s="445"/>
      <c r="BQ98" s="445"/>
      <c r="BR98" s="445"/>
      <c r="BS98" s="445"/>
      <c r="BT98" s="445"/>
      <c r="BU98" s="445"/>
      <c r="BV98" s="445"/>
      <c r="BW98" s="445"/>
      <c r="BX98" s="445"/>
      <c r="BY98" s="445"/>
      <c r="BZ98" s="445"/>
      <c r="CA98" s="445"/>
      <c r="CB98" s="445"/>
      <c r="CC98" s="445"/>
      <c r="CD98" s="445"/>
      <c r="CE98" s="445"/>
      <c r="CF98" s="445"/>
      <c r="CG98" s="445"/>
      <c r="CH98" s="445"/>
      <c r="CI98" s="445"/>
      <c r="CJ98" s="445"/>
      <c r="CK98" s="445"/>
      <c r="CL98" s="445"/>
      <c r="CM98" s="445"/>
      <c r="CN98" s="445"/>
      <c r="CO98" s="445"/>
      <c r="CP98" s="445"/>
      <c r="CQ98" s="445"/>
      <c r="CR98" s="445"/>
      <c r="CS98" s="445"/>
      <c r="CT98" s="445"/>
      <c r="CU98" s="445"/>
      <c r="CV98" s="445"/>
      <c r="CW98" s="445"/>
      <c r="CX98" s="445"/>
      <c r="CY98" s="445"/>
      <c r="CZ98" s="445"/>
      <c r="DA98" s="445"/>
      <c r="DB98" s="445"/>
      <c r="DC98" s="445"/>
      <c r="DD98" s="445"/>
      <c r="DE98" s="445"/>
      <c r="DF98" s="445"/>
      <c r="DG98" s="445"/>
      <c r="DH98" s="445"/>
      <c r="DI98" s="446"/>
      <c r="DJ98" s="447"/>
      <c r="DK98" s="447"/>
      <c r="DL98" s="447"/>
      <c r="DM98" s="447"/>
      <c r="DN98" s="447"/>
      <c r="DO98" s="447"/>
      <c r="DP98" s="447"/>
      <c r="DQ98" s="447"/>
      <c r="DR98" s="447"/>
      <c r="DS98" s="447"/>
      <c r="DT98" s="447"/>
      <c r="DU98" s="447"/>
      <c r="DV98" s="447"/>
      <c r="DW98" s="447"/>
      <c r="DX98" s="447"/>
      <c r="DY98" s="447"/>
      <c r="DZ98" s="447"/>
      <c r="EA98" s="447"/>
      <c r="EB98" s="447"/>
      <c r="EC98" s="447"/>
      <c r="ED98" s="447"/>
      <c r="EE98" s="447"/>
      <c r="EF98" s="447"/>
      <c r="EG98" s="447"/>
      <c r="EH98" s="447"/>
      <c r="EI98" s="447"/>
      <c r="EJ98" s="447"/>
      <c r="EK98" s="447"/>
      <c r="EL98" s="447"/>
      <c r="EM98" s="447"/>
      <c r="EN98" s="447"/>
      <c r="EO98" s="447"/>
      <c r="EP98" s="447"/>
      <c r="EQ98" s="447"/>
      <c r="ER98" s="447"/>
      <c r="ES98" s="447"/>
      <c r="ET98" s="447"/>
      <c r="EU98" s="447"/>
      <c r="EV98" s="447"/>
      <c r="EW98" s="447"/>
      <c r="EX98" s="447"/>
      <c r="EY98" s="447"/>
      <c r="EZ98" s="447"/>
      <c r="FA98" s="447"/>
      <c r="FB98" s="447"/>
      <c r="FC98" s="447"/>
      <c r="FD98" s="447"/>
      <c r="FE98" s="447"/>
      <c r="FF98" s="447"/>
      <c r="FG98" s="447"/>
      <c r="FH98" s="447"/>
      <c r="FI98" s="447"/>
      <c r="FJ98" s="447"/>
      <c r="FK98" s="447"/>
      <c r="FL98" s="447"/>
      <c r="FM98" s="447"/>
      <c r="FN98" s="447"/>
      <c r="FO98" s="447"/>
      <c r="FP98" s="447"/>
      <c r="FQ98" s="447"/>
      <c r="FR98" s="447"/>
      <c r="FS98" s="447"/>
      <c r="FT98" s="447"/>
      <c r="FU98" s="447"/>
      <c r="FV98" s="447"/>
      <c r="FW98" s="447"/>
      <c r="FX98" s="447"/>
      <c r="FY98" s="447"/>
      <c r="FZ98" s="447"/>
      <c r="GA98" s="447"/>
      <c r="GB98" s="447"/>
      <c r="GC98" s="447"/>
      <c r="GD98" s="447"/>
      <c r="GE98" s="447"/>
      <c r="GF98" s="447"/>
      <c r="GG98" s="447"/>
      <c r="GH98" s="447"/>
      <c r="GI98" s="447"/>
      <c r="GJ98" s="447"/>
      <c r="GK98" s="447"/>
      <c r="GL98" s="447"/>
      <c r="GM98" s="447"/>
      <c r="GN98" s="447"/>
      <c r="GO98" s="447"/>
      <c r="GP98" s="447"/>
      <c r="GQ98" s="447"/>
      <c r="GR98" s="447"/>
      <c r="GS98" s="447"/>
      <c r="GT98" s="447"/>
      <c r="GU98" s="447"/>
      <c r="GV98" s="447"/>
      <c r="GW98" s="447"/>
      <c r="GX98" s="447"/>
      <c r="GY98" s="447"/>
      <c r="GZ98" s="447"/>
      <c r="HA98" s="447"/>
      <c r="HB98" s="447"/>
      <c r="HC98" s="447"/>
      <c r="HD98" s="447"/>
      <c r="HE98" s="447"/>
      <c r="HF98" s="447"/>
      <c r="HG98" s="447"/>
      <c r="HH98" s="447"/>
      <c r="HI98" s="447"/>
      <c r="HJ98" s="447"/>
      <c r="HK98" s="447"/>
      <c r="HL98" s="447"/>
      <c r="HM98" s="447"/>
      <c r="HN98" s="447"/>
      <c r="HO98" s="447"/>
      <c r="HP98" s="447"/>
      <c r="HQ98" s="447"/>
      <c r="HR98" s="447"/>
      <c r="HS98" s="447"/>
      <c r="HT98" s="447"/>
      <c r="HU98" s="447"/>
      <c r="HV98" s="447"/>
      <c r="HW98" s="447"/>
      <c r="HX98" s="447"/>
      <c r="HY98" s="447"/>
      <c r="HZ98" s="447"/>
      <c r="IA98" s="447"/>
      <c r="IB98" s="447"/>
      <c r="IC98" s="447"/>
      <c r="ID98" s="447"/>
      <c r="IE98" s="447"/>
      <c r="IF98" s="447"/>
      <c r="IG98" s="447"/>
      <c r="IH98" s="447"/>
      <c r="II98" s="447"/>
      <c r="IJ98" s="447"/>
      <c r="IK98" s="447"/>
      <c r="IL98" s="447"/>
      <c r="IM98" s="447"/>
      <c r="IN98" s="447"/>
      <c r="IO98" s="447"/>
      <c r="IP98" s="447"/>
      <c r="IQ98" s="447"/>
      <c r="IR98" s="447"/>
      <c r="IS98" s="447"/>
      <c r="IT98" s="447"/>
      <c r="IU98" s="447"/>
      <c r="IV98" s="447"/>
    </row>
    <row r="99" spans="1:256" s="484" customFormat="1" ht="29.25" customHeight="1" outlineLevel="2" x14ac:dyDescent="0.35">
      <c r="A99" s="564" t="str">
        <f ca="1">IF(ISERROR(VALUE(SUBSTITUTE(OFFSET(A99,-1,0,1,1),".",""))),"0.0.0.1",IF(ISERROR(FIND("`",SUBSTITUTE(OFFSET(A99,-1,0,1,1),".","`",3))),OFFSET(A99,-1,0,1,1)&amp;".1",LEFT(OFFSET(A99,-1,0,1,1),FIND("`",SUBSTITUTE(OFFSET(A99,-1,0,1,1),".","`",3)))&amp;IF(ISERROR(FIND("`",SUBSTITUTE(OFFSET(A99,-1,0,1,1),".","`",4))),VALUE(RIGHT(OFFSET(A99,-1,0,1,1),LEN(OFFSET(A99,-1,0,1,1))-FIND("`",SUBSTITUTE(OFFSET(A99,-1,0,1,1),".","`",3))))+1,VALUE(MID(OFFSET(A99,-1,0,1,1),FIND("`",SUBSTITUTE(OFFSET(A99,-1,0,1,1),".","`",3))+1,(FIND("`",SUBSTITUTE(OFFSET(A99,-1,0,1,1),".","`",4))-FIND("`",SUBSTITUTE(OFFSET(A99,-1,0,1,1),".","`",3))-1)))+1)))</f>
        <v>0.0.0.8</v>
      </c>
      <c r="B99" s="565" t="s">
        <v>219</v>
      </c>
      <c r="C99" s="559"/>
      <c r="D99" s="559"/>
      <c r="E99" s="560"/>
      <c r="F99" s="458">
        <f>NETWORKDAYS(G99,H99)</f>
        <v>1</v>
      </c>
      <c r="G99" s="566">
        <f>MIN(G103:G107)</f>
        <v>44603</v>
      </c>
      <c r="H99" s="567">
        <f>MAX(H103:H107)</f>
        <v>44603</v>
      </c>
      <c r="I99" s="459">
        <f>SUMPRODUCT(M103:M107,N103:N107)/SUM(M103:M107)</f>
        <v>1</v>
      </c>
      <c r="J99" s="458">
        <f t="shared" si="63"/>
        <v>1</v>
      </c>
      <c r="K99" s="474">
        <f t="shared" si="64"/>
        <v>1</v>
      </c>
      <c r="L99" s="458">
        <f t="shared" si="65"/>
        <v>0</v>
      </c>
      <c r="M99" s="458"/>
      <c r="N99" s="459"/>
      <c r="O99" s="459" t="str">
        <f t="shared" si="66"/>
        <v>NA</v>
      </c>
      <c r="P99" s="404" t="str">
        <f t="shared" si="67"/>
        <v>Closed</v>
      </c>
      <c r="Q99" s="405" t="str">
        <f t="shared" si="68"/>
        <v>Complete</v>
      </c>
      <c r="R99" s="459">
        <f>SUMPRODUCT(S95:S99,T95:T99)/SUM(S95:S99)</f>
        <v>1</v>
      </c>
      <c r="S99" s="443">
        <f t="shared" si="69"/>
        <v>1</v>
      </c>
      <c r="T99" s="444">
        <f t="shared" si="70"/>
        <v>1</v>
      </c>
      <c r="U99" s="338"/>
      <c r="V99" s="338"/>
      <c r="W99" s="445"/>
      <c r="X99" s="445"/>
      <c r="Y99" s="445"/>
      <c r="Z99" s="445"/>
      <c r="AA99" s="445"/>
      <c r="AB99" s="445"/>
      <c r="AC99" s="445"/>
      <c r="AD99" s="445"/>
      <c r="AE99" s="445"/>
      <c r="AF99" s="445"/>
      <c r="AG99" s="445"/>
      <c r="AH99" s="445"/>
      <c r="AI99" s="445"/>
      <c r="AJ99" s="445"/>
      <c r="AK99" s="445"/>
      <c r="AL99" s="445"/>
      <c r="AM99" s="445"/>
      <c r="AN99" s="445"/>
      <c r="AO99" s="445"/>
      <c r="AP99" s="445"/>
      <c r="AQ99" s="445"/>
      <c r="AR99" s="445"/>
      <c r="AS99" s="445"/>
      <c r="AT99" s="445"/>
      <c r="AU99" s="445"/>
      <c r="AV99" s="445"/>
      <c r="AW99" s="445"/>
      <c r="AX99" s="445"/>
      <c r="AY99" s="445"/>
      <c r="AZ99" s="445"/>
      <c r="BA99" s="445"/>
      <c r="BB99" s="445"/>
      <c r="BC99" s="445"/>
      <c r="BD99" s="445"/>
      <c r="BE99" s="445"/>
      <c r="BF99" s="445"/>
      <c r="BG99" s="445"/>
      <c r="BH99" s="445"/>
      <c r="BI99" s="445"/>
      <c r="BJ99" s="445"/>
      <c r="BK99" s="445"/>
      <c r="BL99" s="445"/>
      <c r="BM99" s="445"/>
      <c r="BN99" s="445"/>
      <c r="BO99" s="445"/>
      <c r="BP99" s="445"/>
      <c r="BQ99" s="445"/>
      <c r="BR99" s="445"/>
      <c r="BS99" s="445"/>
      <c r="BT99" s="445"/>
      <c r="BU99" s="445"/>
      <c r="BV99" s="445"/>
      <c r="BW99" s="445"/>
      <c r="BX99" s="445"/>
      <c r="BY99" s="445"/>
      <c r="BZ99" s="445"/>
      <c r="CA99" s="445"/>
      <c r="CB99" s="445"/>
      <c r="CC99" s="445"/>
      <c r="CD99" s="445"/>
      <c r="CE99" s="445"/>
      <c r="CF99" s="445"/>
      <c r="CG99" s="445"/>
      <c r="CH99" s="445"/>
      <c r="CI99" s="445"/>
      <c r="CJ99" s="445"/>
      <c r="CK99" s="445"/>
      <c r="CL99" s="445"/>
      <c r="CM99" s="445"/>
      <c r="CN99" s="445"/>
      <c r="CO99" s="445"/>
      <c r="CP99" s="445"/>
      <c r="CQ99" s="445"/>
      <c r="CR99" s="445"/>
      <c r="CS99" s="445"/>
      <c r="CT99" s="445"/>
      <c r="CU99" s="445"/>
      <c r="CV99" s="445"/>
      <c r="CW99" s="445"/>
      <c r="CX99" s="445"/>
      <c r="CY99" s="445"/>
      <c r="CZ99" s="445"/>
      <c r="DA99" s="445"/>
      <c r="DB99" s="445"/>
      <c r="DC99" s="445"/>
      <c r="DD99" s="445"/>
      <c r="DE99" s="445"/>
      <c r="DF99" s="445"/>
      <c r="DG99" s="445"/>
      <c r="DH99" s="445"/>
      <c r="DI99" s="446"/>
      <c r="DJ99" s="447"/>
      <c r="DK99" s="447"/>
      <c r="DL99" s="447"/>
      <c r="DM99" s="447"/>
      <c r="DN99" s="447"/>
      <c r="DO99" s="447"/>
      <c r="DP99" s="447"/>
      <c r="DQ99" s="447"/>
      <c r="DR99" s="447"/>
      <c r="DS99" s="447"/>
      <c r="DT99" s="447"/>
      <c r="DU99" s="447"/>
      <c r="DV99" s="447"/>
      <c r="DW99" s="447"/>
      <c r="DX99" s="447"/>
      <c r="DY99" s="447"/>
      <c r="DZ99" s="447"/>
      <c r="EA99" s="447"/>
      <c r="EB99" s="447"/>
      <c r="EC99" s="447"/>
      <c r="ED99" s="447"/>
      <c r="EE99" s="447"/>
      <c r="EF99" s="447"/>
      <c r="EG99" s="447"/>
      <c r="EH99" s="447"/>
      <c r="EI99" s="447"/>
      <c r="EJ99" s="447"/>
      <c r="EK99" s="447"/>
      <c r="EL99" s="447"/>
      <c r="EM99" s="447"/>
      <c r="EN99" s="447"/>
      <c r="EO99" s="447"/>
      <c r="EP99" s="447"/>
      <c r="EQ99" s="447"/>
      <c r="ER99" s="447"/>
      <c r="ES99" s="447"/>
      <c r="ET99" s="447"/>
      <c r="EU99" s="447"/>
      <c r="EV99" s="447"/>
      <c r="EW99" s="447"/>
      <c r="EX99" s="447"/>
      <c r="EY99" s="447"/>
      <c r="EZ99" s="447"/>
      <c r="FA99" s="447"/>
      <c r="FB99" s="447"/>
      <c r="FC99" s="447"/>
      <c r="FD99" s="447"/>
      <c r="FE99" s="447"/>
      <c r="FF99" s="447"/>
      <c r="FG99" s="447"/>
      <c r="FH99" s="447"/>
      <c r="FI99" s="447"/>
      <c r="FJ99" s="447"/>
      <c r="FK99" s="447"/>
      <c r="FL99" s="447"/>
      <c r="FM99" s="447"/>
      <c r="FN99" s="447"/>
      <c r="FO99" s="447"/>
      <c r="FP99" s="447"/>
      <c r="FQ99" s="447"/>
      <c r="FR99" s="447"/>
      <c r="FS99" s="447"/>
      <c r="FT99" s="447"/>
      <c r="FU99" s="447"/>
      <c r="FV99" s="447"/>
      <c r="FW99" s="447"/>
      <c r="FX99" s="447"/>
      <c r="FY99" s="447"/>
      <c r="FZ99" s="447"/>
      <c r="GA99" s="447"/>
      <c r="GB99" s="447"/>
      <c r="GC99" s="447"/>
      <c r="GD99" s="447"/>
      <c r="GE99" s="447"/>
      <c r="GF99" s="447"/>
      <c r="GG99" s="447"/>
      <c r="GH99" s="447"/>
      <c r="GI99" s="447"/>
      <c r="GJ99" s="447"/>
      <c r="GK99" s="447"/>
      <c r="GL99" s="447"/>
      <c r="GM99" s="447"/>
      <c r="GN99" s="447"/>
      <c r="GO99" s="447"/>
      <c r="GP99" s="447"/>
      <c r="GQ99" s="447"/>
      <c r="GR99" s="447"/>
      <c r="GS99" s="447"/>
      <c r="GT99" s="447"/>
      <c r="GU99" s="447"/>
      <c r="GV99" s="447"/>
      <c r="GW99" s="447"/>
      <c r="GX99" s="447"/>
      <c r="GY99" s="447"/>
      <c r="GZ99" s="447"/>
      <c r="HA99" s="447"/>
      <c r="HB99" s="447"/>
      <c r="HC99" s="447"/>
      <c r="HD99" s="447"/>
      <c r="HE99" s="447"/>
      <c r="HF99" s="447"/>
      <c r="HG99" s="447"/>
      <c r="HH99" s="447"/>
      <c r="HI99" s="447"/>
      <c r="HJ99" s="447"/>
      <c r="HK99" s="447"/>
      <c r="HL99" s="447"/>
      <c r="HM99" s="447"/>
      <c r="HN99" s="447"/>
      <c r="HO99" s="447"/>
      <c r="HP99" s="447"/>
      <c r="HQ99" s="447"/>
      <c r="HR99" s="447"/>
      <c r="HS99" s="447"/>
      <c r="HT99" s="447"/>
      <c r="HU99" s="447"/>
      <c r="HV99" s="447"/>
      <c r="HW99" s="447"/>
      <c r="HX99" s="447"/>
      <c r="HY99" s="447"/>
      <c r="HZ99" s="447"/>
      <c r="IA99" s="447"/>
      <c r="IB99" s="447"/>
      <c r="IC99" s="447"/>
      <c r="ID99" s="447"/>
      <c r="IE99" s="447"/>
      <c r="IF99" s="447"/>
      <c r="IG99" s="447"/>
      <c r="IH99" s="447"/>
      <c r="II99" s="447"/>
      <c r="IJ99" s="447"/>
      <c r="IK99" s="447"/>
      <c r="IL99" s="447"/>
      <c r="IM99" s="447"/>
      <c r="IN99" s="447"/>
      <c r="IO99" s="447"/>
      <c r="IP99" s="447"/>
      <c r="IQ99" s="447"/>
      <c r="IR99" s="447"/>
      <c r="IS99" s="447"/>
      <c r="IT99" s="447"/>
      <c r="IU99" s="447"/>
      <c r="IV99" s="447"/>
    </row>
    <row r="100" spans="1:256" s="484" customFormat="1" ht="21" customHeight="1" outlineLevel="2" x14ac:dyDescent="0.35">
      <c r="A100" s="505" t="str">
        <f ca="1">IF(ISERROR(VALUE(SUBSTITUTE(OFFSET(A100,-1,0,1,1),".",""))),"0.0.0.0.1",IF(ISERROR(FIND("`",SUBSTITUTE(OFFSET(A100,-1,0,1,1),".","`",4))),OFFSET(A100,-1,0,1,1)&amp;".1",LEFT(OFFSET(A100,-1,0,1,1),FIND("`",SUBSTITUTE(OFFSET(A100,-1,0,1,1),".","`",4)))&amp;IF(ISERROR(FIND("`",SUBSTITUTE(OFFSET(A100,-1,0,1,1),".","`",5))),VALUE(RIGHT(OFFSET(A100,-1,0,1,1),LEN(OFFSET(A100,-1,0,1,1))-FIND("`",SUBSTITUTE(OFFSET(A100,-1,0,1,1),".","`",4))))+1,VALUE(MID(OFFSET(A100,-1,0,1,1),FIND("`",SUBSTITUTE(OFFSET(A100,-1,0,1,1),".","`",4))+1,(FIND("`",SUBSTITUTE(OFFSET(A100,-1,0,1,1),".","`",5))-FIND("`",SUBSTITUTE(OFFSET(A100,-1,0,1,1),".","`",4))-1)))+1)))</f>
        <v>0.0.0.8.1</v>
      </c>
      <c r="B100" s="563" t="s">
        <v>220</v>
      </c>
      <c r="C100" s="561"/>
      <c r="D100" s="561"/>
      <c r="E100" s="562"/>
      <c r="F100" s="453">
        <f>IF(AND(ISBLANK(G100),ISBLANK(H100))=FALSE,NETWORKDAYS(G100,H100),"")</f>
        <v>1</v>
      </c>
      <c r="G100" s="454">
        <v>44603</v>
      </c>
      <c r="H100" s="454">
        <v>44603</v>
      </c>
      <c r="I100" s="451">
        <v>1</v>
      </c>
      <c r="J100" s="439">
        <f t="shared" si="63"/>
        <v>1</v>
      </c>
      <c r="K100" s="440">
        <f t="shared" si="64"/>
        <v>1</v>
      </c>
      <c r="L100" s="439">
        <f t="shared" si="65"/>
        <v>0</v>
      </c>
      <c r="M100" s="423">
        <f>F100</f>
        <v>1</v>
      </c>
      <c r="N100" s="424">
        <f>IF(I100&gt;=100%,100%,IF(I100&lt;=0%,0%,I100))</f>
        <v>1</v>
      </c>
      <c r="O100" s="441" t="str">
        <f t="shared" si="66"/>
        <v>NA</v>
      </c>
      <c r="P100" s="404" t="str">
        <f t="shared" si="67"/>
        <v>Closed</v>
      </c>
      <c r="Q100" s="405" t="str">
        <f t="shared" si="68"/>
        <v>Complete</v>
      </c>
      <c r="R100" s="455">
        <f>IF(O100="NA",100%,(100%-O100))</f>
        <v>1</v>
      </c>
      <c r="S100" s="443">
        <f t="shared" si="69"/>
        <v>1</v>
      </c>
      <c r="T100" s="444">
        <f t="shared" si="70"/>
        <v>0</v>
      </c>
      <c r="U100" s="338"/>
      <c r="V100" s="338"/>
      <c r="W100" s="445"/>
      <c r="X100" s="445"/>
      <c r="Y100" s="445"/>
      <c r="Z100" s="445"/>
      <c r="AA100" s="445"/>
      <c r="AB100" s="445"/>
      <c r="AC100" s="445"/>
      <c r="AD100" s="445"/>
      <c r="AE100" s="445"/>
      <c r="AF100" s="445"/>
      <c r="AG100" s="445"/>
      <c r="AH100" s="445"/>
      <c r="AI100" s="445"/>
      <c r="AJ100" s="445"/>
      <c r="AK100" s="445"/>
      <c r="AL100" s="445"/>
      <c r="AM100" s="445"/>
      <c r="AN100" s="445"/>
      <c r="AO100" s="445"/>
      <c r="AP100" s="445"/>
      <c r="AQ100" s="445"/>
      <c r="AR100" s="445"/>
      <c r="AS100" s="445"/>
      <c r="AT100" s="445"/>
      <c r="AU100" s="445"/>
      <c r="AV100" s="445"/>
      <c r="AW100" s="445"/>
      <c r="AX100" s="445"/>
      <c r="AY100" s="445"/>
      <c r="AZ100" s="445"/>
      <c r="BA100" s="445"/>
      <c r="BB100" s="445"/>
      <c r="BC100" s="445"/>
      <c r="BD100" s="445"/>
      <c r="BE100" s="445"/>
      <c r="BF100" s="445"/>
      <c r="BG100" s="445"/>
      <c r="BH100" s="445"/>
      <c r="BI100" s="445"/>
      <c r="BJ100" s="445"/>
      <c r="BK100" s="445"/>
      <c r="BL100" s="445"/>
      <c r="BM100" s="445"/>
      <c r="BN100" s="445"/>
      <c r="BO100" s="445"/>
      <c r="BP100" s="445"/>
      <c r="BQ100" s="445"/>
      <c r="BR100" s="445"/>
      <c r="BS100" s="445"/>
      <c r="BT100" s="445"/>
      <c r="BU100" s="445"/>
      <c r="BV100" s="445"/>
      <c r="BW100" s="445"/>
      <c r="BX100" s="445"/>
      <c r="BY100" s="445"/>
      <c r="BZ100" s="445"/>
      <c r="CA100" s="445"/>
      <c r="CB100" s="445"/>
      <c r="CC100" s="445"/>
      <c r="CD100" s="445"/>
      <c r="CE100" s="445"/>
      <c r="CF100" s="445"/>
      <c r="CG100" s="445"/>
      <c r="CH100" s="445"/>
      <c r="CI100" s="445"/>
      <c r="CJ100" s="445"/>
      <c r="CK100" s="445"/>
      <c r="CL100" s="445"/>
      <c r="CM100" s="445"/>
      <c r="CN100" s="445"/>
      <c r="CO100" s="445"/>
      <c r="CP100" s="445"/>
      <c r="CQ100" s="445"/>
      <c r="CR100" s="445"/>
      <c r="CS100" s="445"/>
      <c r="CT100" s="445"/>
      <c r="CU100" s="445"/>
      <c r="CV100" s="445"/>
      <c r="CW100" s="445"/>
      <c r="CX100" s="445"/>
      <c r="CY100" s="445"/>
      <c r="CZ100" s="445"/>
      <c r="DA100" s="445"/>
      <c r="DB100" s="445"/>
      <c r="DC100" s="445"/>
      <c r="DD100" s="445"/>
      <c r="DE100" s="445"/>
      <c r="DF100" s="445"/>
      <c r="DG100" s="445"/>
      <c r="DH100" s="445"/>
      <c r="DI100" s="446"/>
      <c r="DJ100" s="447"/>
      <c r="DK100" s="447"/>
      <c r="DL100" s="447"/>
      <c r="DM100" s="447"/>
      <c r="DN100" s="447"/>
      <c r="DO100" s="447"/>
      <c r="DP100" s="447"/>
      <c r="DQ100" s="447"/>
      <c r="DR100" s="447"/>
      <c r="DS100" s="447"/>
      <c r="DT100" s="447"/>
      <c r="DU100" s="447"/>
      <c r="DV100" s="447"/>
      <c r="DW100" s="447"/>
      <c r="DX100" s="447"/>
      <c r="DY100" s="447"/>
      <c r="DZ100" s="447"/>
      <c r="EA100" s="447"/>
      <c r="EB100" s="447"/>
      <c r="EC100" s="447"/>
      <c r="ED100" s="447"/>
      <c r="EE100" s="447"/>
      <c r="EF100" s="447"/>
      <c r="EG100" s="447"/>
      <c r="EH100" s="447"/>
      <c r="EI100" s="447"/>
      <c r="EJ100" s="447"/>
      <c r="EK100" s="447"/>
      <c r="EL100" s="447"/>
      <c r="EM100" s="447"/>
      <c r="EN100" s="447"/>
      <c r="EO100" s="447"/>
      <c r="EP100" s="447"/>
      <c r="EQ100" s="447"/>
      <c r="ER100" s="447"/>
      <c r="ES100" s="447"/>
      <c r="ET100" s="447"/>
      <c r="EU100" s="447"/>
      <c r="EV100" s="447"/>
      <c r="EW100" s="447"/>
      <c r="EX100" s="447"/>
      <c r="EY100" s="447"/>
      <c r="EZ100" s="447"/>
      <c r="FA100" s="447"/>
      <c r="FB100" s="447"/>
      <c r="FC100" s="447"/>
      <c r="FD100" s="447"/>
      <c r="FE100" s="447"/>
      <c r="FF100" s="447"/>
      <c r="FG100" s="447"/>
      <c r="FH100" s="447"/>
      <c r="FI100" s="447"/>
      <c r="FJ100" s="447"/>
      <c r="FK100" s="447"/>
      <c r="FL100" s="447"/>
      <c r="FM100" s="447"/>
      <c r="FN100" s="447"/>
      <c r="FO100" s="447"/>
      <c r="FP100" s="447"/>
      <c r="FQ100" s="447"/>
      <c r="FR100" s="447"/>
      <c r="FS100" s="447"/>
      <c r="FT100" s="447"/>
      <c r="FU100" s="447"/>
      <c r="FV100" s="447"/>
      <c r="FW100" s="447"/>
      <c r="FX100" s="447"/>
      <c r="FY100" s="447"/>
      <c r="FZ100" s="447"/>
      <c r="GA100" s="447"/>
      <c r="GB100" s="447"/>
      <c r="GC100" s="447"/>
      <c r="GD100" s="447"/>
      <c r="GE100" s="447"/>
      <c r="GF100" s="447"/>
      <c r="GG100" s="447"/>
      <c r="GH100" s="447"/>
      <c r="GI100" s="447"/>
      <c r="GJ100" s="447"/>
      <c r="GK100" s="447"/>
      <c r="GL100" s="447"/>
      <c r="GM100" s="447"/>
      <c r="GN100" s="447"/>
      <c r="GO100" s="447"/>
      <c r="GP100" s="447"/>
      <c r="GQ100" s="447"/>
      <c r="GR100" s="447"/>
      <c r="GS100" s="447"/>
      <c r="GT100" s="447"/>
      <c r="GU100" s="447"/>
      <c r="GV100" s="447"/>
      <c r="GW100" s="447"/>
      <c r="GX100" s="447"/>
      <c r="GY100" s="447"/>
      <c r="GZ100" s="447"/>
      <c r="HA100" s="447"/>
      <c r="HB100" s="447"/>
      <c r="HC100" s="447"/>
      <c r="HD100" s="447"/>
      <c r="HE100" s="447"/>
      <c r="HF100" s="447"/>
      <c r="HG100" s="447"/>
      <c r="HH100" s="447"/>
      <c r="HI100" s="447"/>
      <c r="HJ100" s="447"/>
      <c r="HK100" s="447"/>
      <c r="HL100" s="447"/>
      <c r="HM100" s="447"/>
      <c r="HN100" s="447"/>
      <c r="HO100" s="447"/>
      <c r="HP100" s="447"/>
      <c r="HQ100" s="447"/>
      <c r="HR100" s="447"/>
      <c r="HS100" s="447"/>
      <c r="HT100" s="447"/>
      <c r="HU100" s="447"/>
      <c r="HV100" s="447"/>
      <c r="HW100" s="447"/>
      <c r="HX100" s="447"/>
      <c r="HY100" s="447"/>
      <c r="HZ100" s="447"/>
      <c r="IA100" s="447"/>
      <c r="IB100" s="447"/>
      <c r="IC100" s="447"/>
      <c r="ID100" s="447"/>
      <c r="IE100" s="447"/>
      <c r="IF100" s="447"/>
      <c r="IG100" s="447"/>
      <c r="IH100" s="447"/>
      <c r="II100" s="447"/>
      <c r="IJ100" s="447"/>
      <c r="IK100" s="447"/>
      <c r="IL100" s="447"/>
      <c r="IM100" s="447"/>
      <c r="IN100" s="447"/>
      <c r="IO100" s="447"/>
      <c r="IP100" s="447"/>
      <c r="IQ100" s="447"/>
      <c r="IR100" s="447"/>
      <c r="IS100" s="447"/>
      <c r="IT100" s="447"/>
      <c r="IU100" s="447"/>
      <c r="IV100" s="447"/>
    </row>
    <row r="101" spans="1:256" s="484" customFormat="1" ht="21" customHeight="1" outlineLevel="2" x14ac:dyDescent="0.35">
      <c r="A101" s="505" t="str">
        <f ca="1">IF(ISERROR(VALUE(SUBSTITUTE(OFFSET(A101,-1,0,1,1),".",""))),"0.0.0.0.1",IF(ISERROR(FIND("`",SUBSTITUTE(OFFSET(A101,-1,0,1,1),".","`",4))),OFFSET(A101,-1,0,1,1)&amp;".1",LEFT(OFFSET(A101,-1,0,1,1),FIND("`",SUBSTITUTE(OFFSET(A101,-1,0,1,1),".","`",4)))&amp;IF(ISERROR(FIND("`",SUBSTITUTE(OFFSET(A101,-1,0,1,1),".","`",5))),VALUE(RIGHT(OFFSET(A101,-1,0,1,1),LEN(OFFSET(A101,-1,0,1,1))-FIND("`",SUBSTITUTE(OFFSET(A101,-1,0,1,1),".","`",4))))+1,VALUE(MID(OFFSET(A101,-1,0,1,1),FIND("`",SUBSTITUTE(OFFSET(A101,-1,0,1,1),".","`",4))+1,(FIND("`",SUBSTITUTE(OFFSET(A101,-1,0,1,1),".","`",5))-FIND("`",SUBSTITUTE(OFFSET(A101,-1,0,1,1),".","`",4))-1)))+1)))</f>
        <v>0.0.0.8.2</v>
      </c>
      <c r="B101" s="563" t="s">
        <v>221</v>
      </c>
      <c r="C101" s="561"/>
      <c r="D101" s="561"/>
      <c r="E101" s="562"/>
      <c r="F101" s="453">
        <f>IF(AND(ISBLANK(G101),ISBLANK(H101))=FALSE,NETWORKDAYS(G101,H101),"")</f>
        <v>1</v>
      </c>
      <c r="G101" s="454">
        <v>44603</v>
      </c>
      <c r="H101" s="454">
        <v>44603</v>
      </c>
      <c r="I101" s="451">
        <v>1</v>
      </c>
      <c r="J101" s="439">
        <f t="shared" si="63"/>
        <v>1</v>
      </c>
      <c r="K101" s="440">
        <f t="shared" si="64"/>
        <v>1</v>
      </c>
      <c r="L101" s="439">
        <f t="shared" si="65"/>
        <v>0</v>
      </c>
      <c r="M101" s="423">
        <f>F101</f>
        <v>1</v>
      </c>
      <c r="N101" s="424">
        <f>IF(I101&gt;=100%,100%,IF(I101&lt;=0%,0%,I101))</f>
        <v>1</v>
      </c>
      <c r="O101" s="441" t="str">
        <f t="shared" si="66"/>
        <v>NA</v>
      </c>
      <c r="P101" s="404" t="str">
        <f t="shared" si="67"/>
        <v>Closed</v>
      </c>
      <c r="Q101" s="405" t="str">
        <f t="shared" si="68"/>
        <v>Complete</v>
      </c>
      <c r="R101" s="455">
        <f>IF(O101="NA",100%,(100%-O101))</f>
        <v>1</v>
      </c>
      <c r="S101" s="443">
        <f t="shared" si="69"/>
        <v>1</v>
      </c>
      <c r="T101" s="444">
        <f t="shared" si="70"/>
        <v>0.5</v>
      </c>
      <c r="U101" s="338"/>
      <c r="V101" s="338"/>
      <c r="W101" s="445"/>
      <c r="X101" s="445"/>
      <c r="Y101" s="445"/>
      <c r="Z101" s="445"/>
      <c r="AA101" s="445"/>
      <c r="AB101" s="445"/>
      <c r="AC101" s="445"/>
      <c r="AD101" s="445"/>
      <c r="AE101" s="445"/>
      <c r="AF101" s="445"/>
      <c r="AG101" s="445"/>
      <c r="AH101" s="445"/>
      <c r="AI101" s="445"/>
      <c r="AJ101" s="445"/>
      <c r="AK101" s="445"/>
      <c r="AL101" s="445"/>
      <c r="AM101" s="445"/>
      <c r="AN101" s="445"/>
      <c r="AO101" s="445"/>
      <c r="AP101" s="445"/>
      <c r="AQ101" s="445"/>
      <c r="AR101" s="445"/>
      <c r="AS101" s="445"/>
      <c r="AT101" s="445"/>
      <c r="AU101" s="445"/>
      <c r="AV101" s="445"/>
      <c r="AW101" s="445"/>
      <c r="AX101" s="445"/>
      <c r="AY101" s="445"/>
      <c r="AZ101" s="445"/>
      <c r="BA101" s="445"/>
      <c r="BB101" s="445"/>
      <c r="BC101" s="445"/>
      <c r="BD101" s="445"/>
      <c r="BE101" s="445"/>
      <c r="BF101" s="445"/>
      <c r="BG101" s="445"/>
      <c r="BH101" s="445"/>
      <c r="BI101" s="445"/>
      <c r="BJ101" s="445"/>
      <c r="BK101" s="445"/>
      <c r="BL101" s="445"/>
      <c r="BM101" s="445"/>
      <c r="BN101" s="445"/>
      <c r="BO101" s="445"/>
      <c r="BP101" s="445"/>
      <c r="BQ101" s="445"/>
      <c r="BR101" s="445"/>
      <c r="BS101" s="445"/>
      <c r="BT101" s="445"/>
      <c r="BU101" s="445"/>
      <c r="BV101" s="445"/>
      <c r="BW101" s="445"/>
      <c r="BX101" s="445"/>
      <c r="BY101" s="445"/>
      <c r="BZ101" s="445"/>
      <c r="CA101" s="445"/>
      <c r="CB101" s="445"/>
      <c r="CC101" s="445"/>
      <c r="CD101" s="445"/>
      <c r="CE101" s="445"/>
      <c r="CF101" s="445"/>
      <c r="CG101" s="445"/>
      <c r="CH101" s="445"/>
      <c r="CI101" s="445"/>
      <c r="CJ101" s="445"/>
      <c r="CK101" s="445"/>
      <c r="CL101" s="445"/>
      <c r="CM101" s="445"/>
      <c r="CN101" s="445"/>
      <c r="CO101" s="445"/>
      <c r="CP101" s="445"/>
      <c r="CQ101" s="445"/>
      <c r="CR101" s="445"/>
      <c r="CS101" s="445"/>
      <c r="CT101" s="445"/>
      <c r="CU101" s="445"/>
      <c r="CV101" s="445"/>
      <c r="CW101" s="445"/>
      <c r="CX101" s="445"/>
      <c r="CY101" s="445"/>
      <c r="CZ101" s="445"/>
      <c r="DA101" s="445"/>
      <c r="DB101" s="445"/>
      <c r="DC101" s="445"/>
      <c r="DD101" s="445"/>
      <c r="DE101" s="445"/>
      <c r="DF101" s="445"/>
      <c r="DG101" s="445"/>
      <c r="DH101" s="445"/>
      <c r="DI101" s="446"/>
      <c r="DJ101" s="447"/>
      <c r="DK101" s="447"/>
      <c r="DL101" s="447"/>
      <c r="DM101" s="447"/>
      <c r="DN101" s="447"/>
      <c r="DO101" s="447"/>
      <c r="DP101" s="447"/>
      <c r="DQ101" s="447"/>
      <c r="DR101" s="447"/>
      <c r="DS101" s="447"/>
      <c r="DT101" s="447"/>
      <c r="DU101" s="447"/>
      <c r="DV101" s="447"/>
      <c r="DW101" s="447"/>
      <c r="DX101" s="447"/>
      <c r="DY101" s="447"/>
      <c r="DZ101" s="447"/>
      <c r="EA101" s="447"/>
      <c r="EB101" s="447"/>
      <c r="EC101" s="447"/>
      <c r="ED101" s="447"/>
      <c r="EE101" s="447"/>
      <c r="EF101" s="447"/>
      <c r="EG101" s="447"/>
      <c r="EH101" s="447"/>
      <c r="EI101" s="447"/>
      <c r="EJ101" s="447"/>
      <c r="EK101" s="447"/>
      <c r="EL101" s="447"/>
      <c r="EM101" s="447"/>
      <c r="EN101" s="447"/>
      <c r="EO101" s="447"/>
      <c r="EP101" s="447"/>
      <c r="EQ101" s="447"/>
      <c r="ER101" s="447"/>
      <c r="ES101" s="447"/>
      <c r="ET101" s="447"/>
      <c r="EU101" s="447"/>
      <c r="EV101" s="447"/>
      <c r="EW101" s="447"/>
      <c r="EX101" s="447"/>
      <c r="EY101" s="447"/>
      <c r="EZ101" s="447"/>
      <c r="FA101" s="447"/>
      <c r="FB101" s="447"/>
      <c r="FC101" s="447"/>
      <c r="FD101" s="447"/>
      <c r="FE101" s="447"/>
      <c r="FF101" s="447"/>
      <c r="FG101" s="447"/>
      <c r="FH101" s="447"/>
      <c r="FI101" s="447"/>
      <c r="FJ101" s="447"/>
      <c r="FK101" s="447"/>
      <c r="FL101" s="447"/>
      <c r="FM101" s="447"/>
      <c r="FN101" s="447"/>
      <c r="FO101" s="447"/>
      <c r="FP101" s="447"/>
      <c r="FQ101" s="447"/>
      <c r="FR101" s="447"/>
      <c r="FS101" s="447"/>
      <c r="FT101" s="447"/>
      <c r="FU101" s="447"/>
      <c r="FV101" s="447"/>
      <c r="FW101" s="447"/>
      <c r="FX101" s="447"/>
      <c r="FY101" s="447"/>
      <c r="FZ101" s="447"/>
      <c r="GA101" s="447"/>
      <c r="GB101" s="447"/>
      <c r="GC101" s="447"/>
      <c r="GD101" s="447"/>
      <c r="GE101" s="447"/>
      <c r="GF101" s="447"/>
      <c r="GG101" s="447"/>
      <c r="GH101" s="447"/>
      <c r="GI101" s="447"/>
      <c r="GJ101" s="447"/>
      <c r="GK101" s="447"/>
      <c r="GL101" s="447"/>
      <c r="GM101" s="447"/>
      <c r="GN101" s="447"/>
      <c r="GO101" s="447"/>
      <c r="GP101" s="447"/>
      <c r="GQ101" s="447"/>
      <c r="GR101" s="447"/>
      <c r="GS101" s="447"/>
      <c r="GT101" s="447"/>
      <c r="GU101" s="447"/>
      <c r="GV101" s="447"/>
      <c r="GW101" s="447"/>
      <c r="GX101" s="447"/>
      <c r="GY101" s="447"/>
      <c r="GZ101" s="447"/>
      <c r="HA101" s="447"/>
      <c r="HB101" s="447"/>
      <c r="HC101" s="447"/>
      <c r="HD101" s="447"/>
      <c r="HE101" s="447"/>
      <c r="HF101" s="447"/>
      <c r="HG101" s="447"/>
      <c r="HH101" s="447"/>
      <c r="HI101" s="447"/>
      <c r="HJ101" s="447"/>
      <c r="HK101" s="447"/>
      <c r="HL101" s="447"/>
      <c r="HM101" s="447"/>
      <c r="HN101" s="447"/>
      <c r="HO101" s="447"/>
      <c r="HP101" s="447"/>
      <c r="HQ101" s="447"/>
      <c r="HR101" s="447"/>
      <c r="HS101" s="447"/>
      <c r="HT101" s="447"/>
      <c r="HU101" s="447"/>
      <c r="HV101" s="447"/>
      <c r="HW101" s="447"/>
      <c r="HX101" s="447"/>
      <c r="HY101" s="447"/>
      <c r="HZ101" s="447"/>
      <c r="IA101" s="447"/>
      <c r="IB101" s="447"/>
      <c r="IC101" s="447"/>
      <c r="ID101" s="447"/>
      <c r="IE101" s="447"/>
      <c r="IF101" s="447"/>
      <c r="IG101" s="447"/>
      <c r="IH101" s="447"/>
      <c r="II101" s="447"/>
      <c r="IJ101" s="447"/>
      <c r="IK101" s="447"/>
      <c r="IL101" s="447"/>
      <c r="IM101" s="447"/>
      <c r="IN101" s="447"/>
      <c r="IO101" s="447"/>
      <c r="IP101" s="447"/>
      <c r="IQ101" s="447"/>
      <c r="IR101" s="447"/>
      <c r="IS101" s="447"/>
      <c r="IT101" s="447"/>
      <c r="IU101" s="447"/>
      <c r="IV101" s="447"/>
    </row>
    <row r="102" spans="1:256" s="484" customFormat="1" ht="30" customHeight="1" outlineLevel="2" x14ac:dyDescent="0.35">
      <c r="A102" s="505" t="str">
        <f ca="1">IF(ISERROR(VALUE(SUBSTITUTE(OFFSET(A102,-1,0,1,1),".",""))),"0.0.0.0.1",IF(ISERROR(FIND("`",SUBSTITUTE(OFFSET(A102,-1,0,1,1),".","`",4))),OFFSET(A102,-1,0,1,1)&amp;".1",LEFT(OFFSET(A102,-1,0,1,1),FIND("`",SUBSTITUTE(OFFSET(A102,-1,0,1,1),".","`",4)))&amp;IF(ISERROR(FIND("`",SUBSTITUTE(OFFSET(A102,-1,0,1,1),".","`",5))),VALUE(RIGHT(OFFSET(A102,-1,0,1,1),LEN(OFFSET(A102,-1,0,1,1))-FIND("`",SUBSTITUTE(OFFSET(A102,-1,0,1,1),".","`",4))))+1,VALUE(MID(OFFSET(A102,-1,0,1,1),FIND("`",SUBSTITUTE(OFFSET(A102,-1,0,1,1),".","`",4))+1,(FIND("`",SUBSTITUTE(OFFSET(A102,-1,0,1,1),".","`",5))-FIND("`",SUBSTITUTE(OFFSET(A102,-1,0,1,1),".","`",4))-1)))+1)))</f>
        <v>0.0.0.8.3</v>
      </c>
      <c r="B102" s="563" t="s">
        <v>222</v>
      </c>
      <c r="C102" s="561"/>
      <c r="D102" s="561"/>
      <c r="E102" s="562"/>
      <c r="F102" s="453">
        <f>IF(AND(ISBLANK(G102),ISBLANK(H102))=FALSE,NETWORKDAYS(G102,H102),"")</f>
        <v>1</v>
      </c>
      <c r="G102" s="454">
        <v>44603</v>
      </c>
      <c r="H102" s="454">
        <v>44603</v>
      </c>
      <c r="I102" s="451">
        <v>1</v>
      </c>
      <c r="J102" s="439">
        <f t="shared" si="63"/>
        <v>1</v>
      </c>
      <c r="K102" s="440">
        <f t="shared" si="64"/>
        <v>1</v>
      </c>
      <c r="L102" s="439">
        <f t="shared" si="65"/>
        <v>0</v>
      </c>
      <c r="M102" s="423">
        <f>F102</f>
        <v>1</v>
      </c>
      <c r="N102" s="424">
        <f>IF(I102&gt;=100%,100%,IF(I102&lt;=0%,0%,I102))</f>
        <v>1</v>
      </c>
      <c r="O102" s="441" t="str">
        <f t="shared" si="66"/>
        <v>NA</v>
      </c>
      <c r="P102" s="404" t="str">
        <f t="shared" si="67"/>
        <v>Closed</v>
      </c>
      <c r="Q102" s="405" t="str">
        <f t="shared" si="68"/>
        <v>Complete</v>
      </c>
      <c r="R102" s="455">
        <f>IF(O102="NA",100%,(100%-O102))</f>
        <v>1</v>
      </c>
      <c r="S102" s="443">
        <f t="shared" si="69"/>
        <v>1</v>
      </c>
      <c r="T102" s="444">
        <f t="shared" si="70"/>
        <v>0</v>
      </c>
      <c r="U102" s="338"/>
      <c r="V102" s="338"/>
      <c r="W102" s="445"/>
      <c r="X102" s="445"/>
      <c r="Y102" s="445"/>
      <c r="Z102" s="445"/>
      <c r="AA102" s="445"/>
      <c r="AB102" s="445"/>
      <c r="AC102" s="445"/>
      <c r="AD102" s="445"/>
      <c r="AE102" s="445"/>
      <c r="AF102" s="445"/>
      <c r="AG102" s="445"/>
      <c r="AH102" s="445"/>
      <c r="AI102" s="445"/>
      <c r="AJ102" s="445"/>
      <c r="AK102" s="445"/>
      <c r="AL102" s="445"/>
      <c r="AM102" s="445"/>
      <c r="AN102" s="445"/>
      <c r="AO102" s="445"/>
      <c r="AP102" s="445"/>
      <c r="AQ102" s="445"/>
      <c r="AR102" s="445"/>
      <c r="AS102" s="445"/>
      <c r="AT102" s="445"/>
      <c r="AU102" s="445"/>
      <c r="AV102" s="445"/>
      <c r="AW102" s="445"/>
      <c r="AX102" s="445"/>
      <c r="AY102" s="445"/>
      <c r="AZ102" s="445"/>
      <c r="BA102" s="445"/>
      <c r="BB102" s="445"/>
      <c r="BC102" s="445"/>
      <c r="BD102" s="445"/>
      <c r="BE102" s="445"/>
      <c r="BF102" s="445"/>
      <c r="BG102" s="445"/>
      <c r="BH102" s="445"/>
      <c r="BI102" s="445"/>
      <c r="BJ102" s="445"/>
      <c r="BK102" s="445"/>
      <c r="BL102" s="445"/>
      <c r="BM102" s="445"/>
      <c r="BN102" s="445"/>
      <c r="BO102" s="445"/>
      <c r="BP102" s="445"/>
      <c r="BQ102" s="445"/>
      <c r="BR102" s="445"/>
      <c r="BS102" s="445"/>
      <c r="BT102" s="445"/>
      <c r="BU102" s="445"/>
      <c r="BV102" s="445"/>
      <c r="BW102" s="445"/>
      <c r="BX102" s="445"/>
      <c r="BY102" s="445"/>
      <c r="BZ102" s="445"/>
      <c r="CA102" s="445"/>
      <c r="CB102" s="445"/>
      <c r="CC102" s="445"/>
      <c r="CD102" s="445"/>
      <c r="CE102" s="445"/>
      <c r="CF102" s="445"/>
      <c r="CG102" s="445"/>
      <c r="CH102" s="445"/>
      <c r="CI102" s="445"/>
      <c r="CJ102" s="445"/>
      <c r="CK102" s="445"/>
      <c r="CL102" s="445"/>
      <c r="CM102" s="445"/>
      <c r="CN102" s="445"/>
      <c r="CO102" s="445"/>
      <c r="CP102" s="445"/>
      <c r="CQ102" s="445"/>
      <c r="CR102" s="445"/>
      <c r="CS102" s="445"/>
      <c r="CT102" s="445"/>
      <c r="CU102" s="445"/>
      <c r="CV102" s="445"/>
      <c r="CW102" s="445"/>
      <c r="CX102" s="445"/>
      <c r="CY102" s="445"/>
      <c r="CZ102" s="445"/>
      <c r="DA102" s="445"/>
      <c r="DB102" s="445"/>
      <c r="DC102" s="445"/>
      <c r="DD102" s="445"/>
      <c r="DE102" s="445"/>
      <c r="DF102" s="445"/>
      <c r="DG102" s="445"/>
      <c r="DH102" s="445"/>
      <c r="DI102" s="446"/>
      <c r="DJ102" s="447"/>
      <c r="DK102" s="447"/>
      <c r="DL102" s="447"/>
      <c r="DM102" s="447"/>
      <c r="DN102" s="447"/>
      <c r="DO102" s="447"/>
      <c r="DP102" s="447"/>
      <c r="DQ102" s="447"/>
      <c r="DR102" s="447"/>
      <c r="DS102" s="447"/>
      <c r="DT102" s="447"/>
      <c r="DU102" s="447"/>
      <c r="DV102" s="447"/>
      <c r="DW102" s="447"/>
      <c r="DX102" s="447"/>
      <c r="DY102" s="447"/>
      <c r="DZ102" s="447"/>
      <c r="EA102" s="447"/>
      <c r="EB102" s="447"/>
      <c r="EC102" s="447"/>
      <c r="ED102" s="447"/>
      <c r="EE102" s="447"/>
      <c r="EF102" s="447"/>
      <c r="EG102" s="447"/>
      <c r="EH102" s="447"/>
      <c r="EI102" s="447"/>
      <c r="EJ102" s="447"/>
      <c r="EK102" s="447"/>
      <c r="EL102" s="447"/>
      <c r="EM102" s="447"/>
      <c r="EN102" s="447"/>
      <c r="EO102" s="447"/>
      <c r="EP102" s="447"/>
      <c r="EQ102" s="447"/>
      <c r="ER102" s="447"/>
      <c r="ES102" s="447"/>
      <c r="ET102" s="447"/>
      <c r="EU102" s="447"/>
      <c r="EV102" s="447"/>
      <c r="EW102" s="447"/>
      <c r="EX102" s="447"/>
      <c r="EY102" s="447"/>
      <c r="EZ102" s="447"/>
      <c r="FA102" s="447"/>
      <c r="FB102" s="447"/>
      <c r="FC102" s="447"/>
      <c r="FD102" s="447"/>
      <c r="FE102" s="447"/>
      <c r="FF102" s="447"/>
      <c r="FG102" s="447"/>
      <c r="FH102" s="447"/>
      <c r="FI102" s="447"/>
      <c r="FJ102" s="447"/>
      <c r="FK102" s="447"/>
      <c r="FL102" s="447"/>
      <c r="FM102" s="447"/>
      <c r="FN102" s="447"/>
      <c r="FO102" s="447"/>
      <c r="FP102" s="447"/>
      <c r="FQ102" s="447"/>
      <c r="FR102" s="447"/>
      <c r="FS102" s="447"/>
      <c r="FT102" s="447"/>
      <c r="FU102" s="447"/>
      <c r="FV102" s="447"/>
      <c r="FW102" s="447"/>
      <c r="FX102" s="447"/>
      <c r="FY102" s="447"/>
      <c r="FZ102" s="447"/>
      <c r="GA102" s="447"/>
      <c r="GB102" s="447"/>
      <c r="GC102" s="447"/>
      <c r="GD102" s="447"/>
      <c r="GE102" s="447"/>
      <c r="GF102" s="447"/>
      <c r="GG102" s="447"/>
      <c r="GH102" s="447"/>
      <c r="GI102" s="447"/>
      <c r="GJ102" s="447"/>
      <c r="GK102" s="447"/>
      <c r="GL102" s="447"/>
      <c r="GM102" s="447"/>
      <c r="GN102" s="447"/>
      <c r="GO102" s="447"/>
      <c r="GP102" s="447"/>
      <c r="GQ102" s="447"/>
      <c r="GR102" s="447"/>
      <c r="GS102" s="447"/>
      <c r="GT102" s="447"/>
      <c r="GU102" s="447"/>
      <c r="GV102" s="447"/>
      <c r="GW102" s="447"/>
      <c r="GX102" s="447"/>
      <c r="GY102" s="447"/>
      <c r="GZ102" s="447"/>
      <c r="HA102" s="447"/>
      <c r="HB102" s="447"/>
      <c r="HC102" s="447"/>
      <c r="HD102" s="447"/>
      <c r="HE102" s="447"/>
      <c r="HF102" s="447"/>
      <c r="HG102" s="447"/>
      <c r="HH102" s="447"/>
      <c r="HI102" s="447"/>
      <c r="HJ102" s="447"/>
      <c r="HK102" s="447"/>
      <c r="HL102" s="447"/>
      <c r="HM102" s="447"/>
      <c r="HN102" s="447"/>
      <c r="HO102" s="447"/>
      <c r="HP102" s="447"/>
      <c r="HQ102" s="447"/>
      <c r="HR102" s="447"/>
      <c r="HS102" s="447"/>
      <c r="HT102" s="447"/>
      <c r="HU102" s="447"/>
      <c r="HV102" s="447"/>
      <c r="HW102" s="447"/>
      <c r="HX102" s="447"/>
      <c r="HY102" s="447"/>
      <c r="HZ102" s="447"/>
      <c r="IA102" s="447"/>
      <c r="IB102" s="447"/>
      <c r="IC102" s="447"/>
      <c r="ID102" s="447"/>
      <c r="IE102" s="447"/>
      <c r="IF102" s="447"/>
      <c r="IG102" s="447"/>
      <c r="IH102" s="447"/>
      <c r="II102" s="447"/>
      <c r="IJ102" s="447"/>
      <c r="IK102" s="447"/>
      <c r="IL102" s="447"/>
      <c r="IM102" s="447"/>
      <c r="IN102" s="447"/>
      <c r="IO102" s="447"/>
      <c r="IP102" s="447"/>
      <c r="IQ102" s="447"/>
      <c r="IR102" s="447"/>
      <c r="IS102" s="447"/>
      <c r="IT102" s="447"/>
      <c r="IU102" s="447"/>
      <c r="IV102" s="447"/>
    </row>
    <row r="103" spans="1:256" s="484" customFormat="1" ht="28.5" customHeight="1" outlineLevel="1" x14ac:dyDescent="0.35">
      <c r="A103" s="564" t="str">
        <f ca="1">IF(ISERROR(VALUE(SUBSTITUTE(OFFSET(A103,-1,0,1,1),".",""))),"0.0.0.1",IF(ISERROR(FIND("`",SUBSTITUTE(OFFSET(A103,-1,0,1,1),".","`",3))),OFFSET(A103,-1,0,1,1)&amp;".1",LEFT(OFFSET(A103,-1,0,1,1),FIND("`",SUBSTITUTE(OFFSET(A103,-1,0,1,1),".","`",3)))&amp;IF(ISERROR(FIND("`",SUBSTITUTE(OFFSET(A103,-1,0,1,1),".","`",4))),VALUE(RIGHT(OFFSET(A103,-1,0,1,1),LEN(OFFSET(A103,-1,0,1,1))-FIND("`",SUBSTITUTE(OFFSET(A103,-1,0,1,1),".","`",3))))+1,VALUE(MID(OFFSET(A103,-1,0,1,1),FIND("`",SUBSTITUTE(OFFSET(A103,-1,0,1,1),".","`",3))+1,(FIND("`",SUBSTITUTE(OFFSET(A103,-1,0,1,1),".","`",4))-FIND("`",SUBSTITUTE(OFFSET(A103,-1,0,1,1),".","`",3))-1)))+1)))</f>
        <v>0.0.0.9</v>
      </c>
      <c r="B103" s="565" t="s">
        <v>223</v>
      </c>
      <c r="C103" s="559"/>
      <c r="D103" s="559"/>
      <c r="E103" s="560"/>
      <c r="F103" s="458">
        <f>NETWORKDAYS(G103,H103)</f>
        <v>1</v>
      </c>
      <c r="G103" s="566">
        <f>MIN(G108:G108)</f>
        <v>44603</v>
      </c>
      <c r="H103" s="569">
        <f>MAX(H108:H108)</f>
        <v>44603</v>
      </c>
      <c r="I103" s="459">
        <f>SUMPRODUCT(M108:M108,N108:N108)/SUM(M108:M108)</f>
        <v>0.6</v>
      </c>
      <c r="J103" s="458">
        <f t="shared" si="63"/>
        <v>1</v>
      </c>
      <c r="K103" s="474">
        <f t="shared" si="64"/>
        <v>0</v>
      </c>
      <c r="L103" s="458">
        <f t="shared" si="65"/>
        <v>1</v>
      </c>
      <c r="M103" s="458"/>
      <c r="N103" s="459"/>
      <c r="O103" s="459">
        <f t="shared" si="66"/>
        <v>1</v>
      </c>
      <c r="P103" s="404" t="str">
        <f t="shared" si="67"/>
        <v>WIP</v>
      </c>
      <c r="Q103" s="405" t="str">
        <f t="shared" si="68"/>
        <v>On Schedule</v>
      </c>
      <c r="R103" s="459">
        <f>SUMPRODUCT(S100:S100,T100:T100)/SUM(S100:S100)</f>
        <v>0</v>
      </c>
      <c r="S103" s="443"/>
      <c r="T103" s="444"/>
      <c r="U103" s="338"/>
      <c r="V103" s="338"/>
      <c r="W103" s="445"/>
      <c r="X103" s="445"/>
      <c r="Y103" s="445"/>
      <c r="Z103" s="445"/>
      <c r="AA103" s="445"/>
      <c r="AB103" s="445"/>
      <c r="AC103" s="445"/>
      <c r="AD103" s="445"/>
      <c r="AE103" s="445"/>
      <c r="AF103" s="445"/>
      <c r="AG103" s="445"/>
      <c r="AH103" s="445"/>
      <c r="AI103" s="445"/>
      <c r="AJ103" s="445"/>
      <c r="AK103" s="445"/>
      <c r="AL103" s="445"/>
      <c r="AM103" s="445"/>
      <c r="AN103" s="445"/>
      <c r="AO103" s="445"/>
      <c r="AP103" s="445"/>
      <c r="AQ103" s="445"/>
      <c r="AR103" s="445"/>
      <c r="AS103" s="445"/>
      <c r="AT103" s="445"/>
      <c r="AU103" s="445"/>
      <c r="AV103" s="445"/>
      <c r="AW103" s="445"/>
      <c r="AX103" s="445"/>
      <c r="AY103" s="445"/>
      <c r="AZ103" s="445"/>
      <c r="BA103" s="445"/>
      <c r="BB103" s="445"/>
      <c r="BC103" s="445"/>
      <c r="BD103" s="445"/>
      <c r="BE103" s="445"/>
      <c r="BF103" s="445"/>
      <c r="BG103" s="445"/>
      <c r="BH103" s="445"/>
      <c r="BI103" s="445"/>
      <c r="BJ103" s="445"/>
      <c r="BK103" s="445"/>
      <c r="BL103" s="445"/>
      <c r="BM103" s="445"/>
      <c r="BN103" s="445"/>
      <c r="BO103" s="445"/>
      <c r="BP103" s="445"/>
      <c r="BQ103" s="445"/>
      <c r="BR103" s="445"/>
      <c r="BS103" s="445"/>
      <c r="BT103" s="445"/>
      <c r="BU103" s="445"/>
      <c r="BV103" s="445"/>
      <c r="BW103" s="445"/>
      <c r="BX103" s="445"/>
      <c r="BY103" s="445"/>
      <c r="BZ103" s="445"/>
      <c r="CA103" s="445"/>
      <c r="CB103" s="445"/>
      <c r="CC103" s="445"/>
      <c r="CD103" s="445"/>
      <c r="CE103" s="445"/>
      <c r="CF103" s="445"/>
      <c r="CG103" s="445"/>
      <c r="CH103" s="445"/>
      <c r="CI103" s="445"/>
      <c r="CJ103" s="445"/>
      <c r="CK103" s="445"/>
      <c r="CL103" s="445"/>
      <c r="CM103" s="445"/>
      <c r="CN103" s="445"/>
      <c r="CO103" s="445"/>
      <c r="CP103" s="445"/>
      <c r="CQ103" s="445"/>
      <c r="CR103" s="445"/>
      <c r="CS103" s="445"/>
      <c r="CT103" s="445"/>
      <c r="CU103" s="445"/>
      <c r="CV103" s="445"/>
      <c r="CW103" s="445"/>
      <c r="CX103" s="445"/>
      <c r="CY103" s="445"/>
      <c r="CZ103" s="445"/>
      <c r="DA103" s="445"/>
      <c r="DB103" s="445"/>
      <c r="DC103" s="445"/>
      <c r="DD103" s="445"/>
      <c r="DE103" s="445"/>
      <c r="DF103" s="445"/>
      <c r="DG103" s="445"/>
      <c r="DH103" s="445"/>
      <c r="DI103" s="446"/>
      <c r="DJ103" s="447"/>
      <c r="DK103" s="447"/>
      <c r="DL103" s="447"/>
      <c r="DM103" s="447"/>
      <c r="DN103" s="447"/>
      <c r="DO103" s="447"/>
      <c r="DP103" s="447"/>
      <c r="DQ103" s="447"/>
      <c r="DR103" s="447"/>
      <c r="DS103" s="447"/>
      <c r="DT103" s="447"/>
      <c r="DU103" s="447"/>
      <c r="DV103" s="447"/>
      <c r="DW103" s="447"/>
      <c r="DX103" s="447"/>
      <c r="DY103" s="447"/>
      <c r="DZ103" s="447"/>
      <c r="EA103" s="447"/>
      <c r="EB103" s="447"/>
      <c r="EC103" s="447"/>
      <c r="ED103" s="447"/>
      <c r="EE103" s="447"/>
      <c r="EF103" s="447"/>
      <c r="EG103" s="447"/>
      <c r="EH103" s="447"/>
      <c r="EI103" s="447"/>
      <c r="EJ103" s="447"/>
      <c r="EK103" s="447"/>
      <c r="EL103" s="447"/>
      <c r="EM103" s="447"/>
      <c r="EN103" s="447"/>
      <c r="EO103" s="447"/>
      <c r="EP103" s="447"/>
      <c r="EQ103" s="447"/>
      <c r="ER103" s="447"/>
      <c r="ES103" s="447"/>
      <c r="ET103" s="447"/>
      <c r="EU103" s="447"/>
      <c r="EV103" s="447"/>
      <c r="EW103" s="447"/>
      <c r="EX103" s="447"/>
      <c r="EY103" s="447"/>
      <c r="EZ103" s="447"/>
      <c r="FA103" s="447"/>
      <c r="FB103" s="447"/>
      <c r="FC103" s="447"/>
      <c r="FD103" s="447"/>
      <c r="FE103" s="447"/>
      <c r="FF103" s="447"/>
      <c r="FG103" s="447"/>
      <c r="FH103" s="447"/>
      <c r="FI103" s="447"/>
      <c r="FJ103" s="447"/>
      <c r="FK103" s="447"/>
      <c r="FL103" s="447"/>
      <c r="FM103" s="447"/>
      <c r="FN103" s="447"/>
      <c r="FO103" s="447"/>
      <c r="FP103" s="447"/>
      <c r="FQ103" s="447"/>
      <c r="FR103" s="447"/>
      <c r="FS103" s="447"/>
      <c r="FT103" s="447"/>
      <c r="FU103" s="447"/>
      <c r="FV103" s="447"/>
      <c r="FW103" s="447"/>
      <c r="FX103" s="447"/>
      <c r="FY103" s="447"/>
      <c r="FZ103" s="447"/>
      <c r="GA103" s="447"/>
      <c r="GB103" s="447"/>
      <c r="GC103" s="447"/>
      <c r="GD103" s="447"/>
      <c r="GE103" s="447"/>
      <c r="GF103" s="447"/>
      <c r="GG103" s="447"/>
      <c r="GH103" s="447"/>
      <c r="GI103" s="447"/>
      <c r="GJ103" s="447"/>
      <c r="GK103" s="447"/>
      <c r="GL103" s="447"/>
      <c r="GM103" s="447"/>
      <c r="GN103" s="447"/>
      <c r="GO103" s="447"/>
      <c r="GP103" s="447"/>
      <c r="GQ103" s="447"/>
      <c r="GR103" s="447"/>
      <c r="GS103" s="447"/>
      <c r="GT103" s="447"/>
      <c r="GU103" s="447"/>
      <c r="GV103" s="447"/>
      <c r="GW103" s="447"/>
      <c r="GX103" s="447"/>
      <c r="GY103" s="447"/>
      <c r="GZ103" s="447"/>
      <c r="HA103" s="447"/>
      <c r="HB103" s="447"/>
      <c r="HC103" s="447"/>
      <c r="HD103" s="447"/>
      <c r="HE103" s="447"/>
      <c r="HF103" s="447"/>
      <c r="HG103" s="447"/>
      <c r="HH103" s="447"/>
      <c r="HI103" s="447"/>
      <c r="HJ103" s="447"/>
      <c r="HK103" s="447"/>
      <c r="HL103" s="447"/>
      <c r="HM103" s="447"/>
      <c r="HN103" s="447"/>
      <c r="HO103" s="447"/>
      <c r="HP103" s="447"/>
      <c r="HQ103" s="447"/>
      <c r="HR103" s="447"/>
      <c r="HS103" s="447"/>
      <c r="HT103" s="447"/>
      <c r="HU103" s="447"/>
      <c r="HV103" s="447"/>
      <c r="HW103" s="447"/>
      <c r="HX103" s="447"/>
      <c r="HY103" s="447"/>
      <c r="HZ103" s="447"/>
      <c r="IA103" s="447"/>
      <c r="IB103" s="447"/>
      <c r="IC103" s="447"/>
      <c r="ID103" s="447"/>
      <c r="IE103" s="447"/>
      <c r="IF103" s="447"/>
      <c r="IG103" s="447"/>
      <c r="IH103" s="447"/>
      <c r="II103" s="447"/>
      <c r="IJ103" s="447"/>
      <c r="IK103" s="447"/>
      <c r="IL103" s="447"/>
      <c r="IM103" s="447"/>
      <c r="IN103" s="447"/>
      <c r="IO103" s="447"/>
      <c r="IP103" s="447"/>
      <c r="IQ103" s="447"/>
      <c r="IR103" s="447"/>
      <c r="IS103" s="447"/>
      <c r="IT103" s="447"/>
      <c r="IU103" s="447"/>
      <c r="IV103" s="447"/>
    </row>
    <row r="104" spans="1:256" s="484" customFormat="1" ht="21" customHeight="1" outlineLevel="2" x14ac:dyDescent="0.35">
      <c r="A104" s="505" t="str">
        <f ca="1">IF(ISERROR(VALUE(SUBSTITUTE(OFFSET(A104,-1,0,1,1),".",""))),"0.0.0.0.1",IF(ISERROR(FIND("`",SUBSTITUTE(OFFSET(A104,-1,0,1,1),".","`",4))),OFFSET(A104,-1,0,1,1)&amp;".1",LEFT(OFFSET(A104,-1,0,1,1),FIND("`",SUBSTITUTE(OFFSET(A104,-1,0,1,1),".","`",4)))&amp;IF(ISERROR(FIND("`",SUBSTITUTE(OFFSET(A104,-1,0,1,1),".","`",5))),VALUE(RIGHT(OFFSET(A104,-1,0,1,1),LEN(OFFSET(A104,-1,0,1,1))-FIND("`",SUBSTITUTE(OFFSET(A104,-1,0,1,1),".","`",4))))+1,VALUE(MID(OFFSET(A104,-1,0,1,1),FIND("`",SUBSTITUTE(OFFSET(A104,-1,0,1,1),".","`",4))+1,(FIND("`",SUBSTITUTE(OFFSET(A104,-1,0,1,1),".","`",5))-FIND("`",SUBSTITUTE(OFFSET(A104,-1,0,1,1),".","`",4))-1)))+1)))</f>
        <v>0.0.0.9.1</v>
      </c>
      <c r="B104" s="563" t="s">
        <v>224</v>
      </c>
      <c r="C104" s="561"/>
      <c r="D104" s="561"/>
      <c r="E104" s="562"/>
      <c r="F104" s="453">
        <f t="shared" ref="F104:F110" si="71">IF(AND(ISBLANK(G104),ISBLANK(H104))=FALSE,NETWORKDAYS(G104,H104),"")</f>
        <v>1</v>
      </c>
      <c r="G104" s="454">
        <v>44603</v>
      </c>
      <c r="H104" s="143">
        <v>44603</v>
      </c>
      <c r="I104" s="451">
        <v>1</v>
      </c>
      <c r="J104" s="439">
        <f t="shared" si="63"/>
        <v>1</v>
      </c>
      <c r="K104" s="440">
        <f t="shared" si="64"/>
        <v>1</v>
      </c>
      <c r="L104" s="439">
        <f t="shared" si="65"/>
        <v>0</v>
      </c>
      <c r="M104" s="423">
        <f t="shared" ref="M104:M110" si="72">F104</f>
        <v>1</v>
      </c>
      <c r="N104" s="424">
        <f t="shared" ref="N104:N110" si="73">IF(I104&gt;=100%,100%,IF(I104&lt;=0%,0%,I104))</f>
        <v>1</v>
      </c>
      <c r="O104" s="441" t="str">
        <f t="shared" si="66"/>
        <v>NA</v>
      </c>
      <c r="P104" s="404" t="str">
        <f t="shared" si="67"/>
        <v>Closed</v>
      </c>
      <c r="Q104" s="405" t="str">
        <f t="shared" si="68"/>
        <v>Complete</v>
      </c>
      <c r="R104" s="455">
        <f>IF(O104="NA",100%,(100%-O104))</f>
        <v>1</v>
      </c>
      <c r="S104" s="443">
        <f>F112</f>
        <v>1</v>
      </c>
      <c r="T104" s="444">
        <f>R112</f>
        <v>1</v>
      </c>
      <c r="U104" s="338"/>
      <c r="V104" s="338"/>
      <c r="W104" s="445"/>
      <c r="X104" s="445"/>
      <c r="Y104" s="445"/>
      <c r="Z104" s="445"/>
      <c r="AA104" s="445"/>
      <c r="AB104" s="445"/>
      <c r="AC104" s="445"/>
      <c r="AD104" s="445"/>
      <c r="AE104" s="445"/>
      <c r="AF104" s="445"/>
      <c r="AG104" s="445"/>
      <c r="AH104" s="445"/>
      <c r="AI104" s="445"/>
      <c r="AJ104" s="445"/>
      <c r="AK104" s="445"/>
      <c r="AL104" s="445"/>
      <c r="AM104" s="445"/>
      <c r="AN104" s="445"/>
      <c r="AO104" s="445"/>
      <c r="AP104" s="445"/>
      <c r="AQ104" s="445"/>
      <c r="AR104" s="445"/>
      <c r="AS104" s="445"/>
      <c r="AT104" s="445"/>
      <c r="AU104" s="445"/>
      <c r="AV104" s="445"/>
      <c r="AW104" s="445"/>
      <c r="AX104" s="445"/>
      <c r="AY104" s="445"/>
      <c r="AZ104" s="445"/>
      <c r="BA104" s="445"/>
      <c r="BB104" s="445"/>
      <c r="BC104" s="445"/>
      <c r="BD104" s="445"/>
      <c r="BE104" s="445"/>
      <c r="BF104" s="445"/>
      <c r="BG104" s="445"/>
      <c r="BH104" s="445"/>
      <c r="BI104" s="445"/>
      <c r="BJ104" s="445"/>
      <c r="BK104" s="445"/>
      <c r="BL104" s="445"/>
      <c r="BM104" s="445"/>
      <c r="BN104" s="445"/>
      <c r="BO104" s="445"/>
      <c r="BP104" s="445"/>
      <c r="BQ104" s="445"/>
      <c r="BR104" s="445"/>
      <c r="BS104" s="445"/>
      <c r="BT104" s="445"/>
      <c r="BU104" s="445"/>
      <c r="BV104" s="445"/>
      <c r="BW104" s="445"/>
      <c r="BX104" s="445"/>
      <c r="BY104" s="445"/>
      <c r="BZ104" s="445"/>
      <c r="CA104" s="445"/>
      <c r="CB104" s="445"/>
      <c r="CC104" s="445"/>
      <c r="CD104" s="445"/>
      <c r="CE104" s="445"/>
      <c r="CF104" s="445"/>
      <c r="CG104" s="445"/>
      <c r="CH104" s="445"/>
      <c r="CI104" s="445"/>
      <c r="CJ104" s="445"/>
      <c r="CK104" s="445"/>
      <c r="CL104" s="445"/>
      <c r="CM104" s="445"/>
      <c r="CN104" s="445"/>
      <c r="CO104" s="445"/>
      <c r="CP104" s="445"/>
      <c r="CQ104" s="445"/>
      <c r="CR104" s="445"/>
      <c r="CS104" s="445"/>
      <c r="CT104" s="445"/>
      <c r="CU104" s="445"/>
      <c r="CV104" s="445"/>
      <c r="CW104" s="445"/>
      <c r="CX104" s="445"/>
      <c r="CY104" s="445"/>
      <c r="CZ104" s="445"/>
      <c r="DA104" s="445"/>
      <c r="DB104" s="445"/>
      <c r="DC104" s="445"/>
      <c r="DD104" s="445"/>
      <c r="DE104" s="445"/>
      <c r="DF104" s="445"/>
      <c r="DG104" s="445"/>
      <c r="DH104" s="445"/>
      <c r="DI104" s="446"/>
      <c r="DJ104" s="447"/>
      <c r="DK104" s="447"/>
      <c r="DL104" s="447"/>
      <c r="DM104" s="447"/>
      <c r="DN104" s="447"/>
      <c r="DO104" s="447"/>
      <c r="DP104" s="447"/>
      <c r="DQ104" s="447"/>
      <c r="DR104" s="447"/>
      <c r="DS104" s="447"/>
      <c r="DT104" s="447"/>
      <c r="DU104" s="447"/>
      <c r="DV104" s="447"/>
      <c r="DW104" s="447"/>
      <c r="DX104" s="447"/>
      <c r="DY104" s="447"/>
      <c r="DZ104" s="447"/>
      <c r="EA104" s="447"/>
      <c r="EB104" s="447"/>
      <c r="EC104" s="447"/>
      <c r="ED104" s="447"/>
      <c r="EE104" s="447"/>
      <c r="EF104" s="447"/>
      <c r="EG104" s="447"/>
      <c r="EH104" s="447"/>
      <c r="EI104" s="447"/>
      <c r="EJ104" s="447"/>
      <c r="EK104" s="447"/>
      <c r="EL104" s="447"/>
      <c r="EM104" s="447"/>
      <c r="EN104" s="447"/>
      <c r="EO104" s="447"/>
      <c r="EP104" s="447"/>
      <c r="EQ104" s="447"/>
      <c r="ER104" s="447"/>
      <c r="ES104" s="447"/>
      <c r="ET104" s="447"/>
      <c r="EU104" s="447"/>
      <c r="EV104" s="447"/>
      <c r="EW104" s="447"/>
      <c r="EX104" s="447"/>
      <c r="EY104" s="447"/>
      <c r="EZ104" s="447"/>
      <c r="FA104" s="447"/>
      <c r="FB104" s="447"/>
      <c r="FC104" s="447"/>
      <c r="FD104" s="447"/>
      <c r="FE104" s="447"/>
      <c r="FF104" s="447"/>
      <c r="FG104" s="447"/>
      <c r="FH104" s="447"/>
      <c r="FI104" s="447"/>
      <c r="FJ104" s="447"/>
      <c r="FK104" s="447"/>
      <c r="FL104" s="447"/>
      <c r="FM104" s="447"/>
      <c r="FN104" s="447"/>
      <c r="FO104" s="447"/>
      <c r="FP104" s="447"/>
      <c r="FQ104" s="447"/>
      <c r="FR104" s="447"/>
      <c r="FS104" s="447"/>
      <c r="FT104" s="447"/>
      <c r="FU104" s="447"/>
      <c r="FV104" s="447"/>
      <c r="FW104" s="447"/>
      <c r="FX104" s="447"/>
      <c r="FY104" s="447"/>
      <c r="FZ104" s="447"/>
      <c r="GA104" s="447"/>
      <c r="GB104" s="447"/>
      <c r="GC104" s="447"/>
      <c r="GD104" s="447"/>
      <c r="GE104" s="447"/>
      <c r="GF104" s="447"/>
      <c r="GG104" s="447"/>
      <c r="GH104" s="447"/>
      <c r="GI104" s="447"/>
      <c r="GJ104" s="447"/>
      <c r="GK104" s="447"/>
      <c r="GL104" s="447"/>
      <c r="GM104" s="447"/>
      <c r="GN104" s="447"/>
      <c r="GO104" s="447"/>
      <c r="GP104" s="447"/>
      <c r="GQ104" s="447"/>
      <c r="GR104" s="447"/>
      <c r="GS104" s="447"/>
      <c r="GT104" s="447"/>
      <c r="GU104" s="447"/>
      <c r="GV104" s="447"/>
      <c r="GW104" s="447"/>
      <c r="GX104" s="447"/>
      <c r="GY104" s="447"/>
      <c r="GZ104" s="447"/>
      <c r="HA104" s="447"/>
      <c r="HB104" s="447"/>
      <c r="HC104" s="447"/>
      <c r="HD104" s="447"/>
      <c r="HE104" s="447"/>
      <c r="HF104" s="447"/>
      <c r="HG104" s="447"/>
      <c r="HH104" s="447"/>
      <c r="HI104" s="447"/>
      <c r="HJ104" s="447"/>
      <c r="HK104" s="447"/>
      <c r="HL104" s="447"/>
      <c r="HM104" s="447"/>
      <c r="HN104" s="447"/>
      <c r="HO104" s="447"/>
      <c r="HP104" s="447"/>
      <c r="HQ104" s="447"/>
      <c r="HR104" s="447"/>
      <c r="HS104" s="447"/>
      <c r="HT104" s="447"/>
      <c r="HU104" s="447"/>
      <c r="HV104" s="447"/>
      <c r="HW104" s="447"/>
      <c r="HX104" s="447"/>
      <c r="HY104" s="447"/>
      <c r="HZ104" s="447"/>
      <c r="IA104" s="447"/>
      <c r="IB104" s="447"/>
      <c r="IC104" s="447"/>
      <c r="ID104" s="447"/>
      <c r="IE104" s="447"/>
      <c r="IF104" s="447"/>
      <c r="IG104" s="447"/>
      <c r="IH104" s="447"/>
      <c r="II104" s="447"/>
      <c r="IJ104" s="447"/>
      <c r="IK104" s="447"/>
      <c r="IL104" s="447"/>
      <c r="IM104" s="447"/>
      <c r="IN104" s="447"/>
      <c r="IO104" s="447"/>
      <c r="IP104" s="447"/>
      <c r="IQ104" s="447"/>
      <c r="IR104" s="447"/>
      <c r="IS104" s="447"/>
      <c r="IT104" s="447"/>
      <c r="IU104" s="447"/>
      <c r="IV104" s="447"/>
    </row>
    <row r="105" spans="1:256" s="484" customFormat="1" ht="21" customHeight="1" outlineLevel="2" x14ac:dyDescent="0.35">
      <c r="A105" s="505" t="str">
        <f ca="1">IF(ISERROR(VALUE(SUBSTITUTE(OFFSET(A105,-1,0,1,1),".",""))),"0.0.0.0.1",IF(ISERROR(FIND("`",SUBSTITUTE(OFFSET(A105,-1,0,1,1),".","`",4))),OFFSET(A105,-1,0,1,1)&amp;".1",LEFT(OFFSET(A105,-1,0,1,1),FIND("`",SUBSTITUTE(OFFSET(A105,-1,0,1,1),".","`",4)))&amp;IF(ISERROR(FIND("`",SUBSTITUTE(OFFSET(A105,-1,0,1,1),".","`",5))),VALUE(RIGHT(OFFSET(A105,-1,0,1,1),LEN(OFFSET(A105,-1,0,1,1))-FIND("`",SUBSTITUTE(OFFSET(A105,-1,0,1,1),".","`",4))))+1,VALUE(MID(OFFSET(A105,-1,0,1,1),FIND("`",SUBSTITUTE(OFFSET(A105,-1,0,1,1),".","`",4))+1,(FIND("`",SUBSTITUTE(OFFSET(A105,-1,0,1,1),".","`",5))-FIND("`",SUBSTITUTE(OFFSET(A105,-1,0,1,1),".","`",4))-1)))+1)))</f>
        <v>0.0.0.9.2</v>
      </c>
      <c r="B105" s="563" t="s">
        <v>277</v>
      </c>
      <c r="C105" s="561"/>
      <c r="D105" s="561"/>
      <c r="E105" s="562"/>
      <c r="F105" s="453">
        <f t="shared" si="71"/>
        <v>1</v>
      </c>
      <c r="G105" s="454">
        <v>44603</v>
      </c>
      <c r="H105" s="143">
        <v>44603</v>
      </c>
      <c r="I105" s="451">
        <v>1</v>
      </c>
      <c r="J105" s="439">
        <f t="shared" si="63"/>
        <v>1</v>
      </c>
      <c r="K105" s="440">
        <f t="shared" si="64"/>
        <v>1</v>
      </c>
      <c r="L105" s="439">
        <f t="shared" si="65"/>
        <v>0</v>
      </c>
      <c r="M105" s="423">
        <f t="shared" si="72"/>
        <v>1</v>
      </c>
      <c r="N105" s="424">
        <f t="shared" si="73"/>
        <v>1</v>
      </c>
      <c r="O105" s="441" t="str">
        <f t="shared" si="66"/>
        <v>NA</v>
      </c>
      <c r="P105" s="404" t="str">
        <f t="shared" si="67"/>
        <v>Closed</v>
      </c>
      <c r="Q105" s="405" t="str">
        <f t="shared" si="68"/>
        <v>Complete</v>
      </c>
      <c r="R105" s="455">
        <f>IF(O105="NA",100%,(100%-O105))</f>
        <v>1</v>
      </c>
      <c r="S105" s="443">
        <f>F113</f>
        <v>1</v>
      </c>
      <c r="T105" s="444">
        <f>R113</f>
        <v>0</v>
      </c>
      <c r="U105" s="338"/>
      <c r="V105" s="338"/>
      <c r="W105" s="445"/>
      <c r="X105" s="445"/>
      <c r="Y105" s="445"/>
      <c r="Z105" s="445"/>
      <c r="AA105" s="445"/>
      <c r="AB105" s="445"/>
      <c r="AC105" s="445"/>
      <c r="AD105" s="445"/>
      <c r="AE105" s="445"/>
      <c r="AF105" s="445"/>
      <c r="AG105" s="445"/>
      <c r="AH105" s="445"/>
      <c r="AI105" s="445"/>
      <c r="AJ105" s="445"/>
      <c r="AK105" s="445"/>
      <c r="AL105" s="445"/>
      <c r="AM105" s="445"/>
      <c r="AN105" s="445"/>
      <c r="AO105" s="445"/>
      <c r="AP105" s="445"/>
      <c r="AQ105" s="445"/>
      <c r="AR105" s="445"/>
      <c r="AS105" s="445"/>
      <c r="AT105" s="445"/>
      <c r="AU105" s="445"/>
      <c r="AV105" s="445"/>
      <c r="AW105" s="445"/>
      <c r="AX105" s="445"/>
      <c r="AY105" s="445"/>
      <c r="AZ105" s="445"/>
      <c r="BA105" s="445"/>
      <c r="BB105" s="445"/>
      <c r="BC105" s="445"/>
      <c r="BD105" s="445"/>
      <c r="BE105" s="445"/>
      <c r="BF105" s="445"/>
      <c r="BG105" s="445"/>
      <c r="BH105" s="445"/>
      <c r="BI105" s="445"/>
      <c r="BJ105" s="445"/>
      <c r="BK105" s="445"/>
      <c r="BL105" s="445"/>
      <c r="BM105" s="445"/>
      <c r="BN105" s="445"/>
      <c r="BO105" s="445"/>
      <c r="BP105" s="445"/>
      <c r="BQ105" s="445"/>
      <c r="BR105" s="445"/>
      <c r="BS105" s="445"/>
      <c r="BT105" s="445"/>
      <c r="BU105" s="445"/>
      <c r="BV105" s="445"/>
      <c r="BW105" s="445"/>
      <c r="BX105" s="445"/>
      <c r="BY105" s="445"/>
      <c r="BZ105" s="445"/>
      <c r="CA105" s="445"/>
      <c r="CB105" s="445"/>
      <c r="CC105" s="445"/>
      <c r="CD105" s="445"/>
      <c r="CE105" s="445"/>
      <c r="CF105" s="445"/>
      <c r="CG105" s="445"/>
      <c r="CH105" s="445"/>
      <c r="CI105" s="445"/>
      <c r="CJ105" s="445"/>
      <c r="CK105" s="445"/>
      <c r="CL105" s="445"/>
      <c r="CM105" s="445"/>
      <c r="CN105" s="445"/>
      <c r="CO105" s="445"/>
      <c r="CP105" s="445"/>
      <c r="CQ105" s="445"/>
      <c r="CR105" s="445"/>
      <c r="CS105" s="445"/>
      <c r="CT105" s="445"/>
      <c r="CU105" s="445"/>
      <c r="CV105" s="445"/>
      <c r="CW105" s="445"/>
      <c r="CX105" s="445"/>
      <c r="CY105" s="445"/>
      <c r="CZ105" s="445"/>
      <c r="DA105" s="445"/>
      <c r="DB105" s="445"/>
      <c r="DC105" s="445"/>
      <c r="DD105" s="445"/>
      <c r="DE105" s="445"/>
      <c r="DF105" s="445"/>
      <c r="DG105" s="445"/>
      <c r="DH105" s="445"/>
      <c r="DI105" s="446"/>
      <c r="DJ105" s="447"/>
      <c r="DK105" s="447"/>
      <c r="DL105" s="447"/>
      <c r="DM105" s="447"/>
      <c r="DN105" s="447"/>
      <c r="DO105" s="447"/>
      <c r="DP105" s="447"/>
      <c r="DQ105" s="447"/>
      <c r="DR105" s="447"/>
      <c r="DS105" s="447"/>
      <c r="DT105" s="447"/>
      <c r="DU105" s="447"/>
      <c r="DV105" s="447"/>
      <c r="DW105" s="447"/>
      <c r="DX105" s="447"/>
      <c r="DY105" s="447"/>
      <c r="DZ105" s="447"/>
      <c r="EA105" s="447"/>
      <c r="EB105" s="447"/>
      <c r="EC105" s="447"/>
      <c r="ED105" s="447"/>
      <c r="EE105" s="447"/>
      <c r="EF105" s="447"/>
      <c r="EG105" s="447"/>
      <c r="EH105" s="447"/>
      <c r="EI105" s="447"/>
      <c r="EJ105" s="447"/>
      <c r="EK105" s="447"/>
      <c r="EL105" s="447"/>
      <c r="EM105" s="447"/>
      <c r="EN105" s="447"/>
      <c r="EO105" s="447"/>
      <c r="EP105" s="447"/>
      <c r="EQ105" s="447"/>
      <c r="ER105" s="447"/>
      <c r="ES105" s="447"/>
      <c r="ET105" s="447"/>
      <c r="EU105" s="447"/>
      <c r="EV105" s="447"/>
      <c r="EW105" s="447"/>
      <c r="EX105" s="447"/>
      <c r="EY105" s="447"/>
      <c r="EZ105" s="447"/>
      <c r="FA105" s="447"/>
      <c r="FB105" s="447"/>
      <c r="FC105" s="447"/>
      <c r="FD105" s="447"/>
      <c r="FE105" s="447"/>
      <c r="FF105" s="447"/>
      <c r="FG105" s="447"/>
      <c r="FH105" s="447"/>
      <c r="FI105" s="447"/>
      <c r="FJ105" s="447"/>
      <c r="FK105" s="447"/>
      <c r="FL105" s="447"/>
      <c r="FM105" s="447"/>
      <c r="FN105" s="447"/>
      <c r="FO105" s="447"/>
      <c r="FP105" s="447"/>
      <c r="FQ105" s="447"/>
      <c r="FR105" s="447"/>
      <c r="FS105" s="447"/>
      <c r="FT105" s="447"/>
      <c r="FU105" s="447"/>
      <c r="FV105" s="447"/>
      <c r="FW105" s="447"/>
      <c r="FX105" s="447"/>
      <c r="FY105" s="447"/>
      <c r="FZ105" s="447"/>
      <c r="GA105" s="447"/>
      <c r="GB105" s="447"/>
      <c r="GC105" s="447"/>
      <c r="GD105" s="447"/>
      <c r="GE105" s="447"/>
      <c r="GF105" s="447"/>
      <c r="GG105" s="447"/>
      <c r="GH105" s="447"/>
      <c r="GI105" s="447"/>
      <c r="GJ105" s="447"/>
      <c r="GK105" s="447"/>
      <c r="GL105" s="447"/>
      <c r="GM105" s="447"/>
      <c r="GN105" s="447"/>
      <c r="GO105" s="447"/>
      <c r="GP105" s="447"/>
      <c r="GQ105" s="447"/>
      <c r="GR105" s="447"/>
      <c r="GS105" s="447"/>
      <c r="GT105" s="447"/>
      <c r="GU105" s="447"/>
      <c r="GV105" s="447"/>
      <c r="GW105" s="447"/>
      <c r="GX105" s="447"/>
      <c r="GY105" s="447"/>
      <c r="GZ105" s="447"/>
      <c r="HA105" s="447"/>
      <c r="HB105" s="447"/>
      <c r="HC105" s="447"/>
      <c r="HD105" s="447"/>
      <c r="HE105" s="447"/>
      <c r="HF105" s="447"/>
      <c r="HG105" s="447"/>
      <c r="HH105" s="447"/>
      <c r="HI105" s="447"/>
      <c r="HJ105" s="447"/>
      <c r="HK105" s="447"/>
      <c r="HL105" s="447"/>
      <c r="HM105" s="447"/>
      <c r="HN105" s="447"/>
      <c r="HO105" s="447"/>
      <c r="HP105" s="447"/>
      <c r="HQ105" s="447"/>
      <c r="HR105" s="447"/>
      <c r="HS105" s="447"/>
      <c r="HT105" s="447"/>
      <c r="HU105" s="447"/>
      <c r="HV105" s="447"/>
      <c r="HW105" s="447"/>
      <c r="HX105" s="447"/>
      <c r="HY105" s="447"/>
      <c r="HZ105" s="447"/>
      <c r="IA105" s="447"/>
      <c r="IB105" s="447"/>
      <c r="IC105" s="447"/>
      <c r="ID105" s="447"/>
      <c r="IE105" s="447"/>
      <c r="IF105" s="447"/>
      <c r="IG105" s="447"/>
      <c r="IH105" s="447"/>
      <c r="II105" s="447"/>
      <c r="IJ105" s="447"/>
      <c r="IK105" s="447"/>
      <c r="IL105" s="447"/>
      <c r="IM105" s="447"/>
      <c r="IN105" s="447"/>
      <c r="IO105" s="447"/>
      <c r="IP105" s="447"/>
      <c r="IQ105" s="447"/>
      <c r="IR105" s="447"/>
      <c r="IS105" s="447"/>
      <c r="IT105" s="447"/>
      <c r="IU105" s="447"/>
      <c r="IV105" s="447"/>
    </row>
    <row r="106" spans="1:256" s="484" customFormat="1" ht="21" customHeight="1" outlineLevel="2" x14ac:dyDescent="0.35">
      <c r="A106" s="505" t="str">
        <f ca="1">IF(ISERROR(VALUE(SUBSTITUTE(OFFSET(A106,-1,0,1,1),".",""))),"0.0.0.0.1",IF(ISERROR(FIND("`",SUBSTITUTE(OFFSET(A106,-1,0,1,1),".","`",4))),OFFSET(A106,-1,0,1,1)&amp;".1",LEFT(OFFSET(A106,-1,0,1,1),FIND("`",SUBSTITUTE(OFFSET(A106,-1,0,1,1),".","`",4)))&amp;IF(ISERROR(FIND("`",SUBSTITUTE(OFFSET(A106,-1,0,1,1),".","`",5))),VALUE(RIGHT(OFFSET(A106,-1,0,1,1),LEN(OFFSET(A106,-1,0,1,1))-FIND("`",SUBSTITUTE(OFFSET(A106,-1,0,1,1),".","`",4))))+1,VALUE(MID(OFFSET(A106,-1,0,1,1),FIND("`",SUBSTITUTE(OFFSET(A106,-1,0,1,1),".","`",4))+1,(FIND("`",SUBSTITUTE(OFFSET(A106,-1,0,1,1),".","`",5))-FIND("`",SUBSTITUTE(OFFSET(A106,-1,0,1,1),".","`",4))-1)))+1)))</f>
        <v>0.0.0.9.3</v>
      </c>
      <c r="B106" s="563" t="s">
        <v>225</v>
      </c>
      <c r="C106" s="561"/>
      <c r="D106" s="561"/>
      <c r="E106" s="562"/>
      <c r="F106" s="453">
        <f t="shared" si="71"/>
        <v>1</v>
      </c>
      <c r="G106" s="143">
        <v>44603</v>
      </c>
      <c r="H106" s="143">
        <v>44603</v>
      </c>
      <c r="I106" s="451">
        <v>1</v>
      </c>
      <c r="J106" s="439">
        <f t="shared" si="63"/>
        <v>1</v>
      </c>
      <c r="K106" s="440">
        <f t="shared" si="64"/>
        <v>1</v>
      </c>
      <c r="L106" s="439">
        <f t="shared" si="65"/>
        <v>0</v>
      </c>
      <c r="M106" s="423">
        <f t="shared" si="72"/>
        <v>1</v>
      </c>
      <c r="N106" s="424">
        <f t="shared" si="73"/>
        <v>1</v>
      </c>
      <c r="O106" s="441" t="str">
        <f t="shared" si="66"/>
        <v>NA</v>
      </c>
      <c r="P106" s="404" t="str">
        <f t="shared" si="67"/>
        <v>Closed</v>
      </c>
      <c r="Q106" s="405" t="str">
        <f t="shared" si="68"/>
        <v>Complete</v>
      </c>
      <c r="R106" s="455">
        <f>IF(O106="NA",100%,(100%-O106))</f>
        <v>1</v>
      </c>
      <c r="S106" s="443">
        <f>F114</f>
        <v>1</v>
      </c>
      <c r="T106" s="444">
        <f>R114</f>
        <v>0</v>
      </c>
      <c r="U106" s="338"/>
      <c r="V106" s="338"/>
      <c r="W106" s="445"/>
      <c r="X106" s="445"/>
      <c r="Y106" s="445"/>
      <c r="Z106" s="445"/>
      <c r="AA106" s="445"/>
      <c r="AB106" s="445"/>
      <c r="AC106" s="445"/>
      <c r="AD106" s="445"/>
      <c r="AE106" s="445"/>
      <c r="AF106" s="445"/>
      <c r="AG106" s="445"/>
      <c r="AH106" s="445"/>
      <c r="AI106" s="445"/>
      <c r="AJ106" s="445"/>
      <c r="AK106" s="445"/>
      <c r="AL106" s="445"/>
      <c r="AM106" s="445"/>
      <c r="AN106" s="445"/>
      <c r="AO106" s="445"/>
      <c r="AP106" s="445"/>
      <c r="AQ106" s="445"/>
      <c r="AR106" s="445"/>
      <c r="AS106" s="445"/>
      <c r="AT106" s="445"/>
      <c r="AU106" s="445"/>
      <c r="AV106" s="445"/>
      <c r="AW106" s="445"/>
      <c r="AX106" s="445"/>
      <c r="AY106" s="445"/>
      <c r="AZ106" s="445"/>
      <c r="BA106" s="445"/>
      <c r="BB106" s="445"/>
      <c r="BC106" s="445"/>
      <c r="BD106" s="445"/>
      <c r="BE106" s="445"/>
      <c r="BF106" s="445"/>
      <c r="BG106" s="445"/>
      <c r="BH106" s="445"/>
      <c r="BI106" s="445"/>
      <c r="BJ106" s="445"/>
      <c r="BK106" s="445"/>
      <c r="BL106" s="445"/>
      <c r="BM106" s="445"/>
      <c r="BN106" s="445"/>
      <c r="BO106" s="445"/>
      <c r="BP106" s="445"/>
      <c r="BQ106" s="445"/>
      <c r="BR106" s="445"/>
      <c r="BS106" s="445"/>
      <c r="BT106" s="445"/>
      <c r="BU106" s="445"/>
      <c r="BV106" s="445"/>
      <c r="BW106" s="445"/>
      <c r="BX106" s="445"/>
      <c r="BY106" s="445"/>
      <c r="BZ106" s="445"/>
      <c r="CA106" s="445"/>
      <c r="CB106" s="445"/>
      <c r="CC106" s="445"/>
      <c r="CD106" s="445"/>
      <c r="CE106" s="445"/>
      <c r="CF106" s="445"/>
      <c r="CG106" s="445"/>
      <c r="CH106" s="445"/>
      <c r="CI106" s="445"/>
      <c r="CJ106" s="445"/>
      <c r="CK106" s="445"/>
      <c r="CL106" s="445"/>
      <c r="CM106" s="445"/>
      <c r="CN106" s="445"/>
      <c r="CO106" s="445"/>
      <c r="CP106" s="445"/>
      <c r="CQ106" s="445"/>
      <c r="CR106" s="445"/>
      <c r="CS106" s="445"/>
      <c r="CT106" s="445"/>
      <c r="CU106" s="445"/>
      <c r="CV106" s="445"/>
      <c r="CW106" s="445"/>
      <c r="CX106" s="445"/>
      <c r="CY106" s="445"/>
      <c r="CZ106" s="445"/>
      <c r="DA106" s="445"/>
      <c r="DB106" s="445"/>
      <c r="DC106" s="445"/>
      <c r="DD106" s="445"/>
      <c r="DE106" s="445"/>
      <c r="DF106" s="445"/>
      <c r="DG106" s="445"/>
      <c r="DH106" s="445"/>
      <c r="DI106" s="446"/>
      <c r="DJ106" s="447"/>
      <c r="DK106" s="447"/>
      <c r="DL106" s="447"/>
      <c r="DM106" s="447"/>
      <c r="DN106" s="447"/>
      <c r="DO106" s="447"/>
      <c r="DP106" s="447"/>
      <c r="DQ106" s="447"/>
      <c r="DR106" s="447"/>
      <c r="DS106" s="447"/>
      <c r="DT106" s="447"/>
      <c r="DU106" s="447"/>
      <c r="DV106" s="447"/>
      <c r="DW106" s="447"/>
      <c r="DX106" s="447"/>
      <c r="DY106" s="447"/>
      <c r="DZ106" s="447"/>
      <c r="EA106" s="447"/>
      <c r="EB106" s="447"/>
      <c r="EC106" s="447"/>
      <c r="ED106" s="447"/>
      <c r="EE106" s="447"/>
      <c r="EF106" s="447"/>
      <c r="EG106" s="447"/>
      <c r="EH106" s="447"/>
      <c r="EI106" s="447"/>
      <c r="EJ106" s="447"/>
      <c r="EK106" s="447"/>
      <c r="EL106" s="447"/>
      <c r="EM106" s="447"/>
      <c r="EN106" s="447"/>
      <c r="EO106" s="447"/>
      <c r="EP106" s="447"/>
      <c r="EQ106" s="447"/>
      <c r="ER106" s="447"/>
      <c r="ES106" s="447"/>
      <c r="ET106" s="447"/>
      <c r="EU106" s="447"/>
      <c r="EV106" s="447"/>
      <c r="EW106" s="447"/>
      <c r="EX106" s="447"/>
      <c r="EY106" s="447"/>
      <c r="EZ106" s="447"/>
      <c r="FA106" s="447"/>
      <c r="FB106" s="447"/>
      <c r="FC106" s="447"/>
      <c r="FD106" s="447"/>
      <c r="FE106" s="447"/>
      <c r="FF106" s="447"/>
      <c r="FG106" s="447"/>
      <c r="FH106" s="447"/>
      <c r="FI106" s="447"/>
      <c r="FJ106" s="447"/>
      <c r="FK106" s="447"/>
      <c r="FL106" s="447"/>
      <c r="FM106" s="447"/>
      <c r="FN106" s="447"/>
      <c r="FO106" s="447"/>
      <c r="FP106" s="447"/>
      <c r="FQ106" s="447"/>
      <c r="FR106" s="447"/>
      <c r="FS106" s="447"/>
      <c r="FT106" s="447"/>
      <c r="FU106" s="447"/>
      <c r="FV106" s="447"/>
      <c r="FW106" s="447"/>
      <c r="FX106" s="447"/>
      <c r="FY106" s="447"/>
      <c r="FZ106" s="447"/>
      <c r="GA106" s="447"/>
      <c r="GB106" s="447"/>
      <c r="GC106" s="447"/>
      <c r="GD106" s="447"/>
      <c r="GE106" s="447"/>
      <c r="GF106" s="447"/>
      <c r="GG106" s="447"/>
      <c r="GH106" s="447"/>
      <c r="GI106" s="447"/>
      <c r="GJ106" s="447"/>
      <c r="GK106" s="447"/>
      <c r="GL106" s="447"/>
      <c r="GM106" s="447"/>
      <c r="GN106" s="447"/>
      <c r="GO106" s="447"/>
      <c r="GP106" s="447"/>
      <c r="GQ106" s="447"/>
      <c r="GR106" s="447"/>
      <c r="GS106" s="447"/>
      <c r="GT106" s="447"/>
      <c r="GU106" s="447"/>
      <c r="GV106" s="447"/>
      <c r="GW106" s="447"/>
      <c r="GX106" s="447"/>
      <c r="GY106" s="447"/>
      <c r="GZ106" s="447"/>
      <c r="HA106" s="447"/>
      <c r="HB106" s="447"/>
      <c r="HC106" s="447"/>
      <c r="HD106" s="447"/>
      <c r="HE106" s="447"/>
      <c r="HF106" s="447"/>
      <c r="HG106" s="447"/>
      <c r="HH106" s="447"/>
      <c r="HI106" s="447"/>
      <c r="HJ106" s="447"/>
      <c r="HK106" s="447"/>
      <c r="HL106" s="447"/>
      <c r="HM106" s="447"/>
      <c r="HN106" s="447"/>
      <c r="HO106" s="447"/>
      <c r="HP106" s="447"/>
      <c r="HQ106" s="447"/>
      <c r="HR106" s="447"/>
      <c r="HS106" s="447"/>
      <c r="HT106" s="447"/>
      <c r="HU106" s="447"/>
      <c r="HV106" s="447"/>
      <c r="HW106" s="447"/>
      <c r="HX106" s="447"/>
      <c r="HY106" s="447"/>
      <c r="HZ106" s="447"/>
      <c r="IA106" s="447"/>
      <c r="IB106" s="447"/>
      <c r="IC106" s="447"/>
      <c r="ID106" s="447"/>
      <c r="IE106" s="447"/>
      <c r="IF106" s="447"/>
      <c r="IG106" s="447"/>
      <c r="IH106" s="447"/>
      <c r="II106" s="447"/>
      <c r="IJ106" s="447"/>
      <c r="IK106" s="447"/>
      <c r="IL106" s="447"/>
      <c r="IM106" s="447"/>
      <c r="IN106" s="447"/>
      <c r="IO106" s="447"/>
      <c r="IP106" s="447"/>
      <c r="IQ106" s="447"/>
      <c r="IR106" s="447"/>
      <c r="IS106" s="447"/>
      <c r="IT106" s="447"/>
      <c r="IU106" s="447"/>
      <c r="IV106" s="447"/>
    </row>
    <row r="107" spans="1:256" s="484" customFormat="1" ht="21" customHeight="1" outlineLevel="1" x14ac:dyDescent="0.35">
      <c r="A107" s="505" t="str">
        <f ca="1">IF(ISERROR(VALUE(SUBSTITUTE(OFFSET(A107,-1,0,1,1),".",""))),"0.0.0.0.1",IF(ISERROR(FIND("`",SUBSTITUTE(OFFSET(A107,-1,0,1,1),".","`",4))),OFFSET(A107,-1,0,1,1)&amp;".1",LEFT(OFFSET(A107,-1,0,1,1),FIND("`",SUBSTITUTE(OFFSET(A107,-1,0,1,1),".","`",4)))&amp;IF(ISERROR(FIND("`",SUBSTITUTE(OFFSET(A107,-1,0,1,1),".","`",5))),VALUE(RIGHT(OFFSET(A107,-1,0,1,1),LEN(OFFSET(A107,-1,0,1,1))-FIND("`",SUBSTITUTE(OFFSET(A107,-1,0,1,1),".","`",4))))+1,VALUE(MID(OFFSET(A107,-1,0,1,1),FIND("`",SUBSTITUTE(OFFSET(A107,-1,0,1,1),".","`",4))+1,(FIND("`",SUBSTITUTE(OFFSET(A107,-1,0,1,1),".","`",5))-FIND("`",SUBSTITUTE(OFFSET(A107,-1,0,1,1),".","`",4))-1)))+1)))</f>
        <v>0.0.0.9.4</v>
      </c>
      <c r="B107" s="563" t="s">
        <v>226</v>
      </c>
      <c r="C107" s="561"/>
      <c r="D107" s="561"/>
      <c r="E107" s="562"/>
      <c r="F107" s="453">
        <f t="shared" si="71"/>
        <v>1</v>
      </c>
      <c r="G107" s="143">
        <v>44603</v>
      </c>
      <c r="H107" s="143">
        <v>44603</v>
      </c>
      <c r="I107" s="451">
        <v>1</v>
      </c>
      <c r="J107" s="439">
        <f t="shared" si="63"/>
        <v>1</v>
      </c>
      <c r="K107" s="440">
        <f t="shared" si="64"/>
        <v>1</v>
      </c>
      <c r="L107" s="439">
        <f t="shared" si="65"/>
        <v>0</v>
      </c>
      <c r="M107" s="423">
        <f t="shared" si="72"/>
        <v>1</v>
      </c>
      <c r="N107" s="424">
        <f t="shared" si="73"/>
        <v>1</v>
      </c>
      <c r="O107" s="441" t="str">
        <f t="shared" si="66"/>
        <v>NA</v>
      </c>
      <c r="P107" s="404" t="str">
        <f t="shared" si="67"/>
        <v>Closed</v>
      </c>
      <c r="Q107" s="405" t="str">
        <f t="shared" si="68"/>
        <v>Complete</v>
      </c>
      <c r="R107" s="455">
        <f>IF(O107="NA",100%,(100%-O107))</f>
        <v>1</v>
      </c>
      <c r="S107" s="443"/>
      <c r="T107" s="444"/>
      <c r="U107" s="338"/>
      <c r="V107" s="338"/>
      <c r="W107" s="445"/>
      <c r="X107" s="445"/>
      <c r="Y107" s="445"/>
      <c r="Z107" s="445"/>
      <c r="AA107" s="445"/>
      <c r="AB107" s="445"/>
      <c r="AC107" s="445"/>
      <c r="AD107" s="445"/>
      <c r="AE107" s="445"/>
      <c r="AF107" s="445"/>
      <c r="AG107" s="445"/>
      <c r="AH107" s="445"/>
      <c r="AI107" s="445"/>
      <c r="AJ107" s="445"/>
      <c r="AK107" s="445"/>
      <c r="AL107" s="445"/>
      <c r="AM107" s="445"/>
      <c r="AN107" s="445"/>
      <c r="AO107" s="445"/>
      <c r="AP107" s="445"/>
      <c r="AQ107" s="445"/>
      <c r="AR107" s="445"/>
      <c r="AS107" s="445"/>
      <c r="AT107" s="445"/>
      <c r="AU107" s="445"/>
      <c r="AV107" s="445"/>
      <c r="AW107" s="445"/>
      <c r="AX107" s="445"/>
      <c r="AY107" s="445"/>
      <c r="AZ107" s="445"/>
      <c r="BA107" s="445"/>
      <c r="BB107" s="445"/>
      <c r="BC107" s="445"/>
      <c r="BD107" s="445"/>
      <c r="BE107" s="445"/>
      <c r="BF107" s="445"/>
      <c r="BG107" s="445"/>
      <c r="BH107" s="445"/>
      <c r="BI107" s="445"/>
      <c r="BJ107" s="445"/>
      <c r="BK107" s="445"/>
      <c r="BL107" s="445"/>
      <c r="BM107" s="445"/>
      <c r="BN107" s="445"/>
      <c r="BO107" s="445"/>
      <c r="BP107" s="445"/>
      <c r="BQ107" s="445"/>
      <c r="BR107" s="445"/>
      <c r="BS107" s="445"/>
      <c r="BT107" s="445"/>
      <c r="BU107" s="445"/>
      <c r="BV107" s="445"/>
      <c r="BW107" s="445"/>
      <c r="BX107" s="445"/>
      <c r="BY107" s="445"/>
      <c r="BZ107" s="445"/>
      <c r="CA107" s="445"/>
      <c r="CB107" s="445"/>
      <c r="CC107" s="445"/>
      <c r="CD107" s="445"/>
      <c r="CE107" s="445"/>
      <c r="CF107" s="445"/>
      <c r="CG107" s="445"/>
      <c r="CH107" s="445"/>
      <c r="CI107" s="445"/>
      <c r="CJ107" s="445"/>
      <c r="CK107" s="445"/>
      <c r="CL107" s="445"/>
      <c r="CM107" s="445"/>
      <c r="CN107" s="445"/>
      <c r="CO107" s="445"/>
      <c r="CP107" s="445"/>
      <c r="CQ107" s="445"/>
      <c r="CR107" s="445"/>
      <c r="CS107" s="445"/>
      <c r="CT107" s="445"/>
      <c r="CU107" s="445"/>
      <c r="CV107" s="445"/>
      <c r="CW107" s="445"/>
      <c r="CX107" s="445"/>
      <c r="CY107" s="445"/>
      <c r="CZ107" s="445"/>
      <c r="DA107" s="445"/>
      <c r="DB107" s="445"/>
      <c r="DC107" s="445"/>
      <c r="DD107" s="445"/>
      <c r="DE107" s="445"/>
      <c r="DF107" s="445"/>
      <c r="DG107" s="445"/>
      <c r="DH107" s="445"/>
      <c r="DI107" s="446"/>
      <c r="DJ107" s="447"/>
      <c r="DK107" s="447"/>
      <c r="DL107" s="447"/>
      <c r="DM107" s="447"/>
      <c r="DN107" s="447"/>
      <c r="DO107" s="447"/>
      <c r="DP107" s="447"/>
      <c r="DQ107" s="447"/>
      <c r="DR107" s="447"/>
      <c r="DS107" s="447"/>
      <c r="DT107" s="447"/>
      <c r="DU107" s="447"/>
      <c r="DV107" s="447"/>
      <c r="DW107" s="447"/>
      <c r="DX107" s="447"/>
      <c r="DY107" s="447"/>
      <c r="DZ107" s="447"/>
      <c r="EA107" s="447"/>
      <c r="EB107" s="447"/>
      <c r="EC107" s="447"/>
      <c r="ED107" s="447"/>
      <c r="EE107" s="447"/>
      <c r="EF107" s="447"/>
      <c r="EG107" s="447"/>
      <c r="EH107" s="447"/>
      <c r="EI107" s="447"/>
      <c r="EJ107" s="447"/>
      <c r="EK107" s="447"/>
      <c r="EL107" s="447"/>
      <c r="EM107" s="447"/>
      <c r="EN107" s="447"/>
      <c r="EO107" s="447"/>
      <c r="EP107" s="447"/>
      <c r="EQ107" s="447"/>
      <c r="ER107" s="447"/>
      <c r="ES107" s="447"/>
      <c r="ET107" s="447"/>
      <c r="EU107" s="447"/>
      <c r="EV107" s="447"/>
      <c r="EW107" s="447"/>
      <c r="EX107" s="447"/>
      <c r="EY107" s="447"/>
      <c r="EZ107" s="447"/>
      <c r="FA107" s="447"/>
      <c r="FB107" s="447"/>
      <c r="FC107" s="447"/>
      <c r="FD107" s="447"/>
      <c r="FE107" s="447"/>
      <c r="FF107" s="447"/>
      <c r="FG107" s="447"/>
      <c r="FH107" s="447"/>
      <c r="FI107" s="447"/>
      <c r="FJ107" s="447"/>
      <c r="FK107" s="447"/>
      <c r="FL107" s="447"/>
      <c r="FM107" s="447"/>
      <c r="FN107" s="447"/>
      <c r="FO107" s="447"/>
      <c r="FP107" s="447"/>
      <c r="FQ107" s="447"/>
      <c r="FR107" s="447"/>
      <c r="FS107" s="447"/>
      <c r="FT107" s="447"/>
      <c r="FU107" s="447"/>
      <c r="FV107" s="447"/>
      <c r="FW107" s="447"/>
      <c r="FX107" s="447"/>
      <c r="FY107" s="447"/>
      <c r="FZ107" s="447"/>
      <c r="GA107" s="447"/>
      <c r="GB107" s="447"/>
      <c r="GC107" s="447"/>
      <c r="GD107" s="447"/>
      <c r="GE107" s="447"/>
      <c r="GF107" s="447"/>
      <c r="GG107" s="447"/>
      <c r="GH107" s="447"/>
      <c r="GI107" s="447"/>
      <c r="GJ107" s="447"/>
      <c r="GK107" s="447"/>
      <c r="GL107" s="447"/>
      <c r="GM107" s="447"/>
      <c r="GN107" s="447"/>
      <c r="GO107" s="447"/>
      <c r="GP107" s="447"/>
      <c r="GQ107" s="447"/>
      <c r="GR107" s="447"/>
      <c r="GS107" s="447"/>
      <c r="GT107" s="447"/>
      <c r="GU107" s="447"/>
      <c r="GV107" s="447"/>
      <c r="GW107" s="447"/>
      <c r="GX107" s="447"/>
      <c r="GY107" s="447"/>
      <c r="GZ107" s="447"/>
      <c r="HA107" s="447"/>
      <c r="HB107" s="447"/>
      <c r="HC107" s="447"/>
      <c r="HD107" s="447"/>
      <c r="HE107" s="447"/>
      <c r="HF107" s="447"/>
      <c r="HG107" s="447"/>
      <c r="HH107" s="447"/>
      <c r="HI107" s="447"/>
      <c r="HJ107" s="447"/>
      <c r="HK107" s="447"/>
      <c r="HL107" s="447"/>
      <c r="HM107" s="447"/>
      <c r="HN107" s="447"/>
      <c r="HO107" s="447"/>
      <c r="HP107" s="447"/>
      <c r="HQ107" s="447"/>
      <c r="HR107" s="447"/>
      <c r="HS107" s="447"/>
      <c r="HT107" s="447"/>
      <c r="HU107" s="447"/>
      <c r="HV107" s="447"/>
      <c r="HW107" s="447"/>
      <c r="HX107" s="447"/>
      <c r="HY107" s="447"/>
      <c r="HZ107" s="447"/>
      <c r="IA107" s="447"/>
      <c r="IB107" s="447"/>
      <c r="IC107" s="447"/>
      <c r="ID107" s="447"/>
      <c r="IE107" s="447"/>
      <c r="IF107" s="447"/>
      <c r="IG107" s="447"/>
      <c r="IH107" s="447"/>
      <c r="II107" s="447"/>
      <c r="IJ107" s="447"/>
      <c r="IK107" s="447"/>
      <c r="IL107" s="447"/>
      <c r="IM107" s="447"/>
      <c r="IN107" s="447"/>
      <c r="IO107" s="447"/>
      <c r="IP107" s="447"/>
      <c r="IQ107" s="447"/>
      <c r="IR107" s="447"/>
      <c r="IS107" s="447"/>
      <c r="IT107" s="447"/>
      <c r="IU107" s="447"/>
      <c r="IV107" s="447"/>
    </row>
    <row r="108" spans="1:256" s="484" customFormat="1" ht="21" customHeight="1" outlineLevel="2" x14ac:dyDescent="0.35">
      <c r="A108" s="449" t="str">
        <f t="shared" ca="1" si="40"/>
        <v>0.0.0.10</v>
      </c>
      <c r="B108" s="497" t="s">
        <v>221</v>
      </c>
      <c r="C108" s="561"/>
      <c r="D108" s="561"/>
      <c r="E108" s="562"/>
      <c r="F108" s="453">
        <f t="shared" si="71"/>
        <v>1</v>
      </c>
      <c r="G108" s="454">
        <v>44603</v>
      </c>
      <c r="H108" s="568">
        <v>44603</v>
      </c>
      <c r="I108" s="451">
        <v>0.6</v>
      </c>
      <c r="J108" s="439">
        <f t="shared" si="63"/>
        <v>1</v>
      </c>
      <c r="K108" s="440">
        <f t="shared" si="64"/>
        <v>0</v>
      </c>
      <c r="L108" s="439">
        <f t="shared" si="65"/>
        <v>1</v>
      </c>
      <c r="M108" s="423">
        <f t="shared" si="72"/>
        <v>1</v>
      </c>
      <c r="N108" s="424">
        <f t="shared" si="73"/>
        <v>0.6</v>
      </c>
      <c r="O108" s="441">
        <f t="shared" si="66"/>
        <v>1</v>
      </c>
      <c r="P108" s="404" t="str">
        <f t="shared" si="67"/>
        <v>WIP</v>
      </c>
      <c r="Q108" s="405" t="str">
        <f t="shared" si="68"/>
        <v>On Schedule</v>
      </c>
      <c r="R108" s="455">
        <f t="shared" si="42"/>
        <v>0</v>
      </c>
      <c r="S108" s="443">
        <f>F116</f>
        <v>1</v>
      </c>
      <c r="T108" s="444">
        <f>R116</f>
        <v>0</v>
      </c>
      <c r="U108" s="338"/>
      <c r="V108" s="338"/>
      <c r="W108" s="445"/>
      <c r="X108" s="445"/>
      <c r="Y108" s="445"/>
      <c r="Z108" s="445"/>
      <c r="AA108" s="445"/>
      <c r="AB108" s="445"/>
      <c r="AC108" s="445"/>
      <c r="AD108" s="445"/>
      <c r="AE108" s="445"/>
      <c r="AF108" s="445"/>
      <c r="AG108" s="445"/>
      <c r="AH108" s="445"/>
      <c r="AI108" s="445"/>
      <c r="AJ108" s="445"/>
      <c r="AK108" s="445"/>
      <c r="AL108" s="445"/>
      <c r="AM108" s="445"/>
      <c r="AN108" s="445"/>
      <c r="AO108" s="445"/>
      <c r="AP108" s="445"/>
      <c r="AQ108" s="445"/>
      <c r="AR108" s="445"/>
      <c r="AS108" s="445"/>
      <c r="AT108" s="445"/>
      <c r="AU108" s="445"/>
      <c r="AV108" s="445"/>
      <c r="AW108" s="445"/>
      <c r="AX108" s="445"/>
      <c r="AY108" s="445"/>
      <c r="AZ108" s="445"/>
      <c r="BA108" s="445"/>
      <c r="BB108" s="445"/>
      <c r="BC108" s="445"/>
      <c r="BD108" s="445"/>
      <c r="BE108" s="445"/>
      <c r="BF108" s="445"/>
      <c r="BG108" s="445"/>
      <c r="BH108" s="445"/>
      <c r="BI108" s="445"/>
      <c r="BJ108" s="445"/>
      <c r="BK108" s="445"/>
      <c r="BL108" s="445"/>
      <c r="BM108" s="445"/>
      <c r="BN108" s="445"/>
      <c r="BO108" s="445"/>
      <c r="BP108" s="445"/>
      <c r="BQ108" s="445"/>
      <c r="BR108" s="445"/>
      <c r="BS108" s="445"/>
      <c r="BT108" s="445"/>
      <c r="BU108" s="445"/>
      <c r="BV108" s="445"/>
      <c r="BW108" s="445"/>
      <c r="BX108" s="445"/>
      <c r="BY108" s="445"/>
      <c r="BZ108" s="445"/>
      <c r="CA108" s="445"/>
      <c r="CB108" s="445"/>
      <c r="CC108" s="445"/>
      <c r="CD108" s="445"/>
      <c r="CE108" s="445"/>
      <c r="CF108" s="445"/>
      <c r="CG108" s="445"/>
      <c r="CH108" s="445"/>
      <c r="CI108" s="445"/>
      <c r="CJ108" s="445"/>
      <c r="CK108" s="445"/>
      <c r="CL108" s="445"/>
      <c r="CM108" s="445"/>
      <c r="CN108" s="445"/>
      <c r="CO108" s="445"/>
      <c r="CP108" s="445"/>
      <c r="CQ108" s="445"/>
      <c r="CR108" s="445"/>
      <c r="CS108" s="445"/>
      <c r="CT108" s="445"/>
      <c r="CU108" s="445"/>
      <c r="CV108" s="445"/>
      <c r="CW108" s="445"/>
      <c r="CX108" s="445"/>
      <c r="CY108" s="445"/>
      <c r="CZ108" s="445"/>
      <c r="DA108" s="445"/>
      <c r="DB108" s="445"/>
      <c r="DC108" s="445"/>
      <c r="DD108" s="445"/>
      <c r="DE108" s="445"/>
      <c r="DF108" s="445"/>
      <c r="DG108" s="445"/>
      <c r="DH108" s="445"/>
      <c r="DI108" s="446"/>
      <c r="DJ108" s="447"/>
      <c r="DK108" s="447"/>
      <c r="DL108" s="447"/>
      <c r="DM108" s="447"/>
      <c r="DN108" s="447"/>
      <c r="DO108" s="447"/>
      <c r="DP108" s="447"/>
      <c r="DQ108" s="447"/>
      <c r="DR108" s="447"/>
      <c r="DS108" s="447"/>
      <c r="DT108" s="447"/>
      <c r="DU108" s="447"/>
      <c r="DV108" s="447"/>
      <c r="DW108" s="447"/>
      <c r="DX108" s="447"/>
      <c r="DY108" s="447"/>
      <c r="DZ108" s="447"/>
      <c r="EA108" s="447"/>
      <c r="EB108" s="447"/>
      <c r="EC108" s="447"/>
      <c r="ED108" s="447"/>
      <c r="EE108" s="447"/>
      <c r="EF108" s="447"/>
      <c r="EG108" s="447"/>
      <c r="EH108" s="447"/>
      <c r="EI108" s="447"/>
      <c r="EJ108" s="447"/>
      <c r="EK108" s="447"/>
      <c r="EL108" s="447"/>
      <c r="EM108" s="447"/>
      <c r="EN108" s="447"/>
      <c r="EO108" s="447"/>
      <c r="EP108" s="447"/>
      <c r="EQ108" s="447"/>
      <c r="ER108" s="447"/>
      <c r="ES108" s="447"/>
      <c r="ET108" s="447"/>
      <c r="EU108" s="447"/>
      <c r="EV108" s="447"/>
      <c r="EW108" s="447"/>
      <c r="EX108" s="447"/>
      <c r="EY108" s="447"/>
      <c r="EZ108" s="447"/>
      <c r="FA108" s="447"/>
      <c r="FB108" s="447"/>
      <c r="FC108" s="447"/>
      <c r="FD108" s="447"/>
      <c r="FE108" s="447"/>
      <c r="FF108" s="447"/>
      <c r="FG108" s="447"/>
      <c r="FH108" s="447"/>
      <c r="FI108" s="447"/>
      <c r="FJ108" s="447"/>
      <c r="FK108" s="447"/>
      <c r="FL108" s="447"/>
      <c r="FM108" s="447"/>
      <c r="FN108" s="447"/>
      <c r="FO108" s="447"/>
      <c r="FP108" s="447"/>
      <c r="FQ108" s="447"/>
      <c r="FR108" s="447"/>
      <c r="FS108" s="447"/>
      <c r="FT108" s="447"/>
      <c r="FU108" s="447"/>
      <c r="FV108" s="447"/>
      <c r="FW108" s="447"/>
      <c r="FX108" s="447"/>
      <c r="FY108" s="447"/>
      <c r="FZ108" s="447"/>
      <c r="GA108" s="447"/>
      <c r="GB108" s="447"/>
      <c r="GC108" s="447"/>
      <c r="GD108" s="447"/>
      <c r="GE108" s="447"/>
      <c r="GF108" s="447"/>
      <c r="GG108" s="447"/>
      <c r="GH108" s="447"/>
      <c r="GI108" s="447"/>
      <c r="GJ108" s="447"/>
      <c r="GK108" s="447"/>
      <c r="GL108" s="447"/>
      <c r="GM108" s="447"/>
      <c r="GN108" s="447"/>
      <c r="GO108" s="447"/>
      <c r="GP108" s="447"/>
      <c r="GQ108" s="447"/>
      <c r="GR108" s="447"/>
      <c r="GS108" s="447"/>
      <c r="GT108" s="447"/>
      <c r="GU108" s="447"/>
      <c r="GV108" s="447"/>
      <c r="GW108" s="447"/>
      <c r="GX108" s="447"/>
      <c r="GY108" s="447"/>
      <c r="GZ108" s="447"/>
      <c r="HA108" s="447"/>
      <c r="HB108" s="447"/>
      <c r="HC108" s="447"/>
      <c r="HD108" s="447"/>
      <c r="HE108" s="447"/>
      <c r="HF108" s="447"/>
      <c r="HG108" s="447"/>
      <c r="HH108" s="447"/>
      <c r="HI108" s="447"/>
      <c r="HJ108" s="447"/>
      <c r="HK108" s="447"/>
      <c r="HL108" s="447"/>
      <c r="HM108" s="447"/>
      <c r="HN108" s="447"/>
      <c r="HO108" s="447"/>
      <c r="HP108" s="447"/>
      <c r="HQ108" s="447"/>
      <c r="HR108" s="447"/>
      <c r="HS108" s="447"/>
      <c r="HT108" s="447"/>
      <c r="HU108" s="447"/>
      <c r="HV108" s="447"/>
      <c r="HW108" s="447"/>
      <c r="HX108" s="447"/>
      <c r="HY108" s="447"/>
      <c r="HZ108" s="447"/>
      <c r="IA108" s="447"/>
      <c r="IB108" s="447"/>
      <c r="IC108" s="447"/>
      <c r="ID108" s="447"/>
      <c r="IE108" s="447"/>
      <c r="IF108" s="447"/>
      <c r="IG108" s="447"/>
      <c r="IH108" s="447"/>
      <c r="II108" s="447"/>
      <c r="IJ108" s="447"/>
      <c r="IK108" s="447"/>
      <c r="IL108" s="447"/>
      <c r="IM108" s="447"/>
      <c r="IN108" s="447"/>
      <c r="IO108" s="447"/>
      <c r="IP108" s="447"/>
      <c r="IQ108" s="447"/>
      <c r="IR108" s="447"/>
      <c r="IS108" s="447"/>
      <c r="IT108" s="447"/>
      <c r="IU108" s="447"/>
      <c r="IV108" s="447"/>
    </row>
    <row r="109" spans="1:256" s="484" customFormat="1" ht="21" customHeight="1" outlineLevel="2" x14ac:dyDescent="0.35">
      <c r="A109" s="460" t="str">
        <f ca="1">IF(ISERROR(VALUE(SUBSTITUTE(OFFSET(A109,-1,0,1,1),".",""))),"0.0.1",IF(ISERROR(FIND("`",SUBSTITUTE(OFFSET(A109,-1,0,1,1),".","`",2))),OFFSET(A109,-1,0,1,1)&amp;".1",LEFT(OFFSET(A109,-1,0,1,1),FIND("`",SUBSTITUTE(OFFSET(A109,-1,0,1,1),".","`",2)))&amp;IF(ISERROR(FIND("`",SUBSTITUTE(OFFSET(A109,-1,0,1,1),".","`",3))),VALUE(RIGHT(OFFSET(A109,-1,0,1,1),LEN(OFFSET(A109,-1,0,1,1))-FIND("`",SUBSTITUTE(OFFSET(A109,-1,0,1,1),".","`",2))))+1,VALUE(MID(OFFSET(A109,-1,0,1,1),FIND("`",SUBSTITUTE(OFFSET(A109,-1,0,1,1),".","`",2))+1,(FIND("`",SUBSTITUTE(OFFSET(A109,-1,0,1,1),".","`",3))-FIND("`",SUBSTITUTE(OFFSET(A109,-1,0,1,1),".","`",2))-1)))+1)))</f>
        <v>0.0.1</v>
      </c>
      <c r="B109" s="461" t="s">
        <v>227</v>
      </c>
      <c r="C109" s="570"/>
      <c r="D109" s="570"/>
      <c r="E109" s="571"/>
      <c r="F109" s="437">
        <f t="shared" si="71"/>
        <v>1</v>
      </c>
      <c r="G109" s="508">
        <f>MIN(G110:G112)</f>
        <v>44603</v>
      </c>
      <c r="H109" s="508">
        <f>MAX(H110:H112)</f>
        <v>44603</v>
      </c>
      <c r="I109" s="435">
        <f>SUMPRODUCT(M110:M112,N110:N112)/SUM(M110:M112)</f>
        <v>0.8</v>
      </c>
      <c r="J109" s="439">
        <f t="shared" si="63"/>
        <v>1</v>
      </c>
      <c r="K109" s="440">
        <f t="shared" si="64"/>
        <v>0</v>
      </c>
      <c r="L109" s="439">
        <f t="shared" si="65"/>
        <v>1</v>
      </c>
      <c r="M109" s="423">
        <f t="shared" si="72"/>
        <v>1</v>
      </c>
      <c r="N109" s="424">
        <f t="shared" si="73"/>
        <v>0.8</v>
      </c>
      <c r="O109" s="441">
        <f t="shared" si="66"/>
        <v>1</v>
      </c>
      <c r="P109" s="404" t="str">
        <f t="shared" si="67"/>
        <v>WIP</v>
      </c>
      <c r="Q109" s="405" t="str">
        <f t="shared" si="68"/>
        <v>On Schedule</v>
      </c>
      <c r="R109" s="442">
        <f>SUMPRODUCT(S102:S104,T102:T104)/SUM(S102:S104)</f>
        <v>0.5</v>
      </c>
      <c r="S109" s="443">
        <f>F117</f>
        <v>30</v>
      </c>
      <c r="T109" s="444">
        <f>R117</f>
        <v>0</v>
      </c>
      <c r="U109" s="338"/>
      <c r="V109" s="338"/>
      <c r="W109" s="445"/>
      <c r="X109" s="445"/>
      <c r="Y109" s="445"/>
      <c r="Z109" s="445"/>
      <c r="AA109" s="445"/>
      <c r="AB109" s="445"/>
      <c r="AC109" s="445"/>
      <c r="AD109" s="445"/>
      <c r="AE109" s="445"/>
      <c r="AF109" s="445"/>
      <c r="AG109" s="445"/>
      <c r="AH109" s="445"/>
      <c r="AI109" s="445"/>
      <c r="AJ109" s="445"/>
      <c r="AK109" s="445"/>
      <c r="AL109" s="445"/>
      <c r="AM109" s="445"/>
      <c r="AN109" s="445"/>
      <c r="AO109" s="445"/>
      <c r="AP109" s="445"/>
      <c r="AQ109" s="445"/>
      <c r="AR109" s="445"/>
      <c r="AS109" s="445"/>
      <c r="AT109" s="445"/>
      <c r="AU109" s="445"/>
      <c r="AV109" s="445"/>
      <c r="AW109" s="445"/>
      <c r="AX109" s="445"/>
      <c r="AY109" s="445"/>
      <c r="AZ109" s="445"/>
      <c r="BA109" s="445"/>
      <c r="BB109" s="445"/>
      <c r="BC109" s="445"/>
      <c r="BD109" s="445"/>
      <c r="BE109" s="445"/>
      <c r="BF109" s="445"/>
      <c r="BG109" s="445"/>
      <c r="BH109" s="445"/>
      <c r="BI109" s="445"/>
      <c r="BJ109" s="445"/>
      <c r="BK109" s="445"/>
      <c r="BL109" s="445"/>
      <c r="BM109" s="445"/>
      <c r="BN109" s="445"/>
      <c r="BO109" s="445"/>
      <c r="BP109" s="445"/>
      <c r="BQ109" s="445"/>
      <c r="BR109" s="445"/>
      <c r="BS109" s="445"/>
      <c r="BT109" s="445"/>
      <c r="BU109" s="445"/>
      <c r="BV109" s="445"/>
      <c r="BW109" s="445"/>
      <c r="BX109" s="445"/>
      <c r="BY109" s="445"/>
      <c r="BZ109" s="445"/>
      <c r="CA109" s="445"/>
      <c r="CB109" s="445"/>
      <c r="CC109" s="445"/>
      <c r="CD109" s="445"/>
      <c r="CE109" s="445"/>
      <c r="CF109" s="445"/>
      <c r="CG109" s="445"/>
      <c r="CH109" s="445"/>
      <c r="CI109" s="445"/>
      <c r="CJ109" s="445"/>
      <c r="CK109" s="445"/>
      <c r="CL109" s="445"/>
      <c r="CM109" s="445"/>
      <c r="CN109" s="445"/>
      <c r="CO109" s="445"/>
      <c r="CP109" s="445"/>
      <c r="CQ109" s="445"/>
      <c r="CR109" s="445"/>
      <c r="CS109" s="445"/>
      <c r="CT109" s="445"/>
      <c r="CU109" s="445"/>
      <c r="CV109" s="445"/>
      <c r="CW109" s="445"/>
      <c r="CX109" s="445"/>
      <c r="CY109" s="445"/>
      <c r="CZ109" s="445"/>
      <c r="DA109" s="445"/>
      <c r="DB109" s="445"/>
      <c r="DC109" s="445"/>
      <c r="DD109" s="445"/>
      <c r="DE109" s="445"/>
      <c r="DF109" s="445"/>
      <c r="DG109" s="445"/>
      <c r="DH109" s="445"/>
      <c r="DI109" s="446"/>
      <c r="DJ109" s="447"/>
      <c r="DK109" s="447"/>
      <c r="DL109" s="447"/>
      <c r="DM109" s="447"/>
      <c r="DN109" s="447"/>
      <c r="DO109" s="447"/>
      <c r="DP109" s="447"/>
      <c r="DQ109" s="447"/>
      <c r="DR109" s="447"/>
      <c r="DS109" s="447"/>
      <c r="DT109" s="447"/>
      <c r="DU109" s="447"/>
      <c r="DV109" s="447"/>
      <c r="DW109" s="447"/>
      <c r="DX109" s="447"/>
      <c r="DY109" s="447"/>
      <c r="DZ109" s="447"/>
      <c r="EA109" s="447"/>
      <c r="EB109" s="447"/>
      <c r="EC109" s="447"/>
      <c r="ED109" s="447"/>
      <c r="EE109" s="447"/>
      <c r="EF109" s="447"/>
      <c r="EG109" s="447"/>
      <c r="EH109" s="447"/>
      <c r="EI109" s="447"/>
      <c r="EJ109" s="447"/>
      <c r="EK109" s="447"/>
      <c r="EL109" s="447"/>
      <c r="EM109" s="447"/>
      <c r="EN109" s="447"/>
      <c r="EO109" s="447"/>
      <c r="EP109" s="447"/>
      <c r="EQ109" s="447"/>
      <c r="ER109" s="447"/>
      <c r="ES109" s="447"/>
      <c r="ET109" s="447"/>
      <c r="EU109" s="447"/>
      <c r="EV109" s="447"/>
      <c r="EW109" s="447"/>
      <c r="EX109" s="447"/>
      <c r="EY109" s="447"/>
      <c r="EZ109" s="447"/>
      <c r="FA109" s="447"/>
      <c r="FB109" s="447"/>
      <c r="FC109" s="447"/>
      <c r="FD109" s="447"/>
      <c r="FE109" s="447"/>
      <c r="FF109" s="447"/>
      <c r="FG109" s="447"/>
      <c r="FH109" s="447"/>
      <c r="FI109" s="447"/>
      <c r="FJ109" s="447"/>
      <c r="FK109" s="447"/>
      <c r="FL109" s="447"/>
      <c r="FM109" s="447"/>
      <c r="FN109" s="447"/>
      <c r="FO109" s="447"/>
      <c r="FP109" s="447"/>
      <c r="FQ109" s="447"/>
      <c r="FR109" s="447"/>
      <c r="FS109" s="447"/>
      <c r="FT109" s="447"/>
      <c r="FU109" s="447"/>
      <c r="FV109" s="447"/>
      <c r="FW109" s="447"/>
      <c r="FX109" s="447"/>
      <c r="FY109" s="447"/>
      <c r="FZ109" s="447"/>
      <c r="GA109" s="447"/>
      <c r="GB109" s="447"/>
      <c r="GC109" s="447"/>
      <c r="GD109" s="447"/>
      <c r="GE109" s="447"/>
      <c r="GF109" s="447"/>
      <c r="GG109" s="447"/>
      <c r="GH109" s="447"/>
      <c r="GI109" s="447"/>
      <c r="GJ109" s="447"/>
      <c r="GK109" s="447"/>
      <c r="GL109" s="447"/>
      <c r="GM109" s="447"/>
      <c r="GN109" s="447"/>
      <c r="GO109" s="447"/>
      <c r="GP109" s="447"/>
      <c r="GQ109" s="447"/>
      <c r="GR109" s="447"/>
      <c r="GS109" s="447"/>
      <c r="GT109" s="447"/>
      <c r="GU109" s="447"/>
      <c r="GV109" s="447"/>
      <c r="GW109" s="447"/>
      <c r="GX109" s="447"/>
      <c r="GY109" s="447"/>
      <c r="GZ109" s="447"/>
      <c r="HA109" s="447"/>
      <c r="HB109" s="447"/>
      <c r="HC109" s="447"/>
      <c r="HD109" s="447"/>
      <c r="HE109" s="447"/>
      <c r="HF109" s="447"/>
      <c r="HG109" s="447"/>
      <c r="HH109" s="447"/>
      <c r="HI109" s="447"/>
      <c r="HJ109" s="447"/>
      <c r="HK109" s="447"/>
      <c r="HL109" s="447"/>
      <c r="HM109" s="447"/>
      <c r="HN109" s="447"/>
      <c r="HO109" s="447"/>
      <c r="HP109" s="447"/>
      <c r="HQ109" s="447"/>
      <c r="HR109" s="447"/>
      <c r="HS109" s="447"/>
      <c r="HT109" s="447"/>
      <c r="HU109" s="447"/>
      <c r="HV109" s="447"/>
      <c r="HW109" s="447"/>
      <c r="HX109" s="447"/>
      <c r="HY109" s="447"/>
      <c r="HZ109" s="447"/>
      <c r="IA109" s="447"/>
      <c r="IB109" s="447"/>
      <c r="IC109" s="447"/>
      <c r="ID109" s="447"/>
      <c r="IE109" s="447"/>
      <c r="IF109" s="447"/>
      <c r="IG109" s="447"/>
      <c r="IH109" s="447"/>
      <c r="II109" s="447"/>
      <c r="IJ109" s="447"/>
      <c r="IK109" s="447"/>
      <c r="IL109" s="447"/>
      <c r="IM109" s="447"/>
      <c r="IN109" s="447"/>
      <c r="IO109" s="447"/>
      <c r="IP109" s="447"/>
      <c r="IQ109" s="447"/>
      <c r="IR109" s="447"/>
      <c r="IS109" s="447"/>
      <c r="IT109" s="447"/>
      <c r="IU109" s="447"/>
      <c r="IV109" s="447"/>
    </row>
    <row r="110" spans="1:256" s="484" customFormat="1" ht="21" customHeight="1" outlineLevel="1" x14ac:dyDescent="0.35">
      <c r="A110" s="449" t="str">
        <f t="shared" ca="1" si="40"/>
        <v>0.0.1.1</v>
      </c>
      <c r="B110" s="563" t="s">
        <v>228</v>
      </c>
      <c r="C110" s="561"/>
      <c r="D110" s="561"/>
      <c r="E110" s="562"/>
      <c r="F110" s="453">
        <f t="shared" si="71"/>
        <v>1</v>
      </c>
      <c r="G110" s="454">
        <v>44603</v>
      </c>
      <c r="H110" s="454">
        <v>44603</v>
      </c>
      <c r="I110" s="469">
        <v>0.6</v>
      </c>
      <c r="J110" s="439">
        <f t="shared" si="63"/>
        <v>1</v>
      </c>
      <c r="K110" s="440">
        <f t="shared" si="64"/>
        <v>0</v>
      </c>
      <c r="L110" s="439">
        <f t="shared" si="65"/>
        <v>1</v>
      </c>
      <c r="M110" s="423">
        <f t="shared" si="72"/>
        <v>1</v>
      </c>
      <c r="N110" s="424">
        <f t="shared" si="73"/>
        <v>0.6</v>
      </c>
      <c r="O110" s="441">
        <f t="shared" si="66"/>
        <v>1</v>
      </c>
      <c r="P110" s="404" t="str">
        <f t="shared" si="67"/>
        <v>WIP</v>
      </c>
      <c r="Q110" s="405" t="str">
        <f t="shared" si="68"/>
        <v>On Schedule</v>
      </c>
      <c r="R110" s="455">
        <f>IF(O110="NA",100%,(100%-O110))</f>
        <v>0</v>
      </c>
      <c r="S110" s="443"/>
      <c r="T110" s="444"/>
      <c r="U110" s="338"/>
      <c r="V110" s="338"/>
      <c r="W110" s="445"/>
      <c r="X110" s="445"/>
      <c r="Y110" s="445"/>
      <c r="Z110" s="445"/>
      <c r="AA110" s="445"/>
      <c r="AB110" s="445"/>
      <c r="AC110" s="445"/>
      <c r="AD110" s="445"/>
      <c r="AE110" s="445"/>
      <c r="AF110" s="445"/>
      <c r="AG110" s="445"/>
      <c r="AH110" s="445"/>
      <c r="AI110" s="445"/>
      <c r="AJ110" s="445"/>
      <c r="AK110" s="445"/>
      <c r="AL110" s="445"/>
      <c r="AM110" s="445"/>
      <c r="AN110" s="445"/>
      <c r="AO110" s="445"/>
      <c r="AP110" s="445"/>
      <c r="AQ110" s="445"/>
      <c r="AR110" s="445"/>
      <c r="AS110" s="445"/>
      <c r="AT110" s="445"/>
      <c r="AU110" s="445"/>
      <c r="AV110" s="445"/>
      <c r="AW110" s="445"/>
      <c r="AX110" s="445"/>
      <c r="AY110" s="445"/>
      <c r="AZ110" s="445"/>
      <c r="BA110" s="445"/>
      <c r="BB110" s="445"/>
      <c r="BC110" s="445"/>
      <c r="BD110" s="445"/>
      <c r="BE110" s="445"/>
      <c r="BF110" s="445"/>
      <c r="BG110" s="445"/>
      <c r="BH110" s="445"/>
      <c r="BI110" s="445"/>
      <c r="BJ110" s="445"/>
      <c r="BK110" s="445"/>
      <c r="BL110" s="445"/>
      <c r="BM110" s="445"/>
      <c r="BN110" s="445"/>
      <c r="BO110" s="445"/>
      <c r="BP110" s="445"/>
      <c r="BQ110" s="445"/>
      <c r="BR110" s="445"/>
      <c r="BS110" s="445"/>
      <c r="BT110" s="445"/>
      <c r="BU110" s="445"/>
      <c r="BV110" s="445"/>
      <c r="BW110" s="445"/>
      <c r="BX110" s="445"/>
      <c r="BY110" s="445"/>
      <c r="BZ110" s="445"/>
      <c r="CA110" s="445"/>
      <c r="CB110" s="445"/>
      <c r="CC110" s="445"/>
      <c r="CD110" s="445"/>
      <c r="CE110" s="445"/>
      <c r="CF110" s="445"/>
      <c r="CG110" s="445"/>
      <c r="CH110" s="445"/>
      <c r="CI110" s="445"/>
      <c r="CJ110" s="445"/>
      <c r="CK110" s="445"/>
      <c r="CL110" s="445"/>
      <c r="CM110" s="445"/>
      <c r="CN110" s="445"/>
      <c r="CO110" s="445"/>
      <c r="CP110" s="445"/>
      <c r="CQ110" s="445"/>
      <c r="CR110" s="445"/>
      <c r="CS110" s="445"/>
      <c r="CT110" s="445"/>
      <c r="CU110" s="445"/>
      <c r="CV110" s="445"/>
      <c r="CW110" s="445"/>
      <c r="CX110" s="445"/>
      <c r="CY110" s="445"/>
      <c r="CZ110" s="445"/>
      <c r="DA110" s="445"/>
      <c r="DB110" s="445"/>
      <c r="DC110" s="445"/>
      <c r="DD110" s="445"/>
      <c r="DE110" s="445"/>
      <c r="DF110" s="445"/>
      <c r="DG110" s="445"/>
      <c r="DH110" s="445"/>
      <c r="DI110" s="446"/>
      <c r="DJ110" s="447"/>
      <c r="DK110" s="447"/>
      <c r="DL110" s="447"/>
      <c r="DM110" s="447"/>
      <c r="DN110" s="447"/>
      <c r="DO110" s="447"/>
      <c r="DP110" s="447"/>
      <c r="DQ110" s="447"/>
      <c r="DR110" s="447"/>
      <c r="DS110" s="447"/>
      <c r="DT110" s="447"/>
      <c r="DU110" s="447"/>
      <c r="DV110" s="447"/>
      <c r="DW110" s="447"/>
      <c r="DX110" s="447"/>
      <c r="DY110" s="447"/>
      <c r="DZ110" s="447"/>
      <c r="EA110" s="447"/>
      <c r="EB110" s="447"/>
      <c r="EC110" s="447"/>
      <c r="ED110" s="447"/>
      <c r="EE110" s="447"/>
      <c r="EF110" s="447"/>
      <c r="EG110" s="447"/>
      <c r="EH110" s="447"/>
      <c r="EI110" s="447"/>
      <c r="EJ110" s="447"/>
      <c r="EK110" s="447"/>
      <c r="EL110" s="447"/>
      <c r="EM110" s="447"/>
      <c r="EN110" s="447"/>
      <c r="EO110" s="447"/>
      <c r="EP110" s="447"/>
      <c r="EQ110" s="447"/>
      <c r="ER110" s="447"/>
      <c r="ES110" s="447"/>
      <c r="ET110" s="447"/>
      <c r="EU110" s="447"/>
      <c r="EV110" s="447"/>
      <c r="EW110" s="447"/>
      <c r="EX110" s="447"/>
      <c r="EY110" s="447"/>
      <c r="EZ110" s="447"/>
      <c r="FA110" s="447"/>
      <c r="FB110" s="447"/>
      <c r="FC110" s="447"/>
      <c r="FD110" s="447"/>
      <c r="FE110" s="447"/>
      <c r="FF110" s="447"/>
      <c r="FG110" s="447"/>
      <c r="FH110" s="447"/>
      <c r="FI110" s="447"/>
      <c r="FJ110" s="447"/>
      <c r="FK110" s="447"/>
      <c r="FL110" s="447"/>
      <c r="FM110" s="447"/>
      <c r="FN110" s="447"/>
      <c r="FO110" s="447"/>
      <c r="FP110" s="447"/>
      <c r="FQ110" s="447"/>
      <c r="FR110" s="447"/>
      <c r="FS110" s="447"/>
      <c r="FT110" s="447"/>
      <c r="FU110" s="447"/>
      <c r="FV110" s="447"/>
      <c r="FW110" s="447"/>
      <c r="FX110" s="447"/>
      <c r="FY110" s="447"/>
      <c r="FZ110" s="447"/>
      <c r="GA110" s="447"/>
      <c r="GB110" s="447"/>
      <c r="GC110" s="447"/>
      <c r="GD110" s="447"/>
      <c r="GE110" s="447"/>
      <c r="GF110" s="447"/>
      <c r="GG110" s="447"/>
      <c r="GH110" s="447"/>
      <c r="GI110" s="447"/>
      <c r="GJ110" s="447"/>
      <c r="GK110" s="447"/>
      <c r="GL110" s="447"/>
      <c r="GM110" s="447"/>
      <c r="GN110" s="447"/>
      <c r="GO110" s="447"/>
      <c r="GP110" s="447"/>
      <c r="GQ110" s="447"/>
      <c r="GR110" s="447"/>
      <c r="GS110" s="447"/>
      <c r="GT110" s="447"/>
      <c r="GU110" s="447"/>
      <c r="GV110" s="447"/>
      <c r="GW110" s="447"/>
      <c r="GX110" s="447"/>
      <c r="GY110" s="447"/>
      <c r="GZ110" s="447"/>
      <c r="HA110" s="447"/>
      <c r="HB110" s="447"/>
      <c r="HC110" s="447"/>
      <c r="HD110" s="447"/>
      <c r="HE110" s="447"/>
      <c r="HF110" s="447"/>
      <c r="HG110" s="447"/>
      <c r="HH110" s="447"/>
      <c r="HI110" s="447"/>
      <c r="HJ110" s="447"/>
      <c r="HK110" s="447"/>
      <c r="HL110" s="447"/>
      <c r="HM110" s="447"/>
      <c r="HN110" s="447"/>
      <c r="HO110" s="447"/>
      <c r="HP110" s="447"/>
      <c r="HQ110" s="447"/>
      <c r="HR110" s="447"/>
      <c r="HS110" s="447"/>
      <c r="HT110" s="447"/>
      <c r="HU110" s="447"/>
      <c r="HV110" s="447"/>
      <c r="HW110" s="447"/>
      <c r="HX110" s="447"/>
      <c r="HY110" s="447"/>
      <c r="HZ110" s="447"/>
      <c r="IA110" s="447"/>
      <c r="IB110" s="447"/>
      <c r="IC110" s="447"/>
      <c r="ID110" s="447"/>
      <c r="IE110" s="447"/>
      <c r="IF110" s="447"/>
      <c r="IG110" s="447"/>
      <c r="IH110" s="447"/>
      <c r="II110" s="447"/>
      <c r="IJ110" s="447"/>
      <c r="IK110" s="447"/>
      <c r="IL110" s="447"/>
      <c r="IM110" s="447"/>
      <c r="IN110" s="447"/>
      <c r="IO110" s="447"/>
      <c r="IP110" s="447"/>
      <c r="IQ110" s="447"/>
      <c r="IR110" s="447"/>
      <c r="IS110" s="447"/>
      <c r="IT110" s="447"/>
      <c r="IU110" s="447"/>
      <c r="IV110" s="447"/>
    </row>
    <row r="111" spans="1:256" s="484" customFormat="1" ht="18.75" customHeight="1" outlineLevel="2" x14ac:dyDescent="0.35">
      <c r="A111" s="449" t="str">
        <f t="shared" ca="1" si="40"/>
        <v>0.0.1.2</v>
      </c>
      <c r="B111" s="563" t="s">
        <v>287</v>
      </c>
      <c r="C111" s="572"/>
      <c r="D111" s="572"/>
      <c r="E111" s="573"/>
      <c r="F111" s="453">
        <f>NETWORKDAYS(G111,H111)</f>
        <v>1</v>
      </c>
      <c r="G111" s="454">
        <v>44603</v>
      </c>
      <c r="H111" s="454">
        <v>44603</v>
      </c>
      <c r="I111" s="469">
        <v>0.7</v>
      </c>
      <c r="J111" s="421">
        <f t="shared" si="63"/>
        <v>1</v>
      </c>
      <c r="K111" s="422">
        <f t="shared" si="64"/>
        <v>0</v>
      </c>
      <c r="L111" s="421">
        <f t="shared" si="65"/>
        <v>1</v>
      </c>
      <c r="M111" s="547"/>
      <c r="N111" s="548"/>
      <c r="O111" s="425">
        <f t="shared" si="66"/>
        <v>1</v>
      </c>
      <c r="P111" s="404" t="str">
        <f t="shared" si="67"/>
        <v>WIP</v>
      </c>
      <c r="Q111" s="405" t="str">
        <f t="shared" si="68"/>
        <v>On Schedule</v>
      </c>
      <c r="R111" s="455">
        <f t="shared" ref="R111:R127" si="74">IF(O111="NA",100%,(100%-O111))</f>
        <v>0</v>
      </c>
      <c r="S111" s="443">
        <f>F119</f>
        <v>5</v>
      </c>
      <c r="T111" s="444">
        <f>R119</f>
        <v>0</v>
      </c>
      <c r="U111" s="338"/>
      <c r="V111" s="338"/>
      <c r="W111" s="445"/>
      <c r="X111" s="445"/>
      <c r="Y111" s="445"/>
      <c r="Z111" s="445"/>
      <c r="AA111" s="445"/>
      <c r="AB111" s="445"/>
      <c r="AC111" s="445"/>
      <c r="AD111" s="445"/>
      <c r="AE111" s="445"/>
      <c r="AF111" s="445"/>
      <c r="AG111" s="445"/>
      <c r="AH111" s="445"/>
      <c r="AI111" s="445"/>
      <c r="AJ111" s="445"/>
      <c r="AK111" s="445"/>
      <c r="AL111" s="445"/>
      <c r="AM111" s="445"/>
      <c r="AN111" s="445"/>
      <c r="AO111" s="445"/>
      <c r="AP111" s="445"/>
      <c r="AQ111" s="445"/>
      <c r="AR111" s="445"/>
      <c r="AS111" s="445"/>
      <c r="AT111" s="445"/>
      <c r="AU111" s="445"/>
      <c r="AV111" s="445"/>
      <c r="AW111" s="445"/>
      <c r="AX111" s="445"/>
      <c r="AY111" s="445"/>
      <c r="AZ111" s="445"/>
      <c r="BA111" s="445"/>
      <c r="BB111" s="445"/>
      <c r="BC111" s="445"/>
      <c r="BD111" s="445"/>
      <c r="BE111" s="445"/>
      <c r="BF111" s="445"/>
      <c r="BG111" s="445"/>
      <c r="BH111" s="445"/>
      <c r="BI111" s="445"/>
      <c r="BJ111" s="445"/>
      <c r="BK111" s="445"/>
      <c r="BL111" s="445"/>
      <c r="BM111" s="445"/>
      <c r="BN111" s="445"/>
      <c r="BO111" s="445"/>
      <c r="BP111" s="445"/>
      <c r="BQ111" s="445"/>
      <c r="BR111" s="445"/>
      <c r="BS111" s="445"/>
      <c r="BT111" s="445"/>
      <c r="BU111" s="445"/>
      <c r="BV111" s="445"/>
      <c r="BW111" s="445"/>
      <c r="BX111" s="445"/>
      <c r="BY111" s="445"/>
      <c r="BZ111" s="445"/>
      <c r="CA111" s="445"/>
      <c r="CB111" s="445"/>
      <c r="CC111" s="445"/>
      <c r="CD111" s="445"/>
      <c r="CE111" s="445"/>
      <c r="CF111" s="445"/>
      <c r="CG111" s="445"/>
      <c r="CH111" s="445"/>
      <c r="CI111" s="445"/>
      <c r="CJ111" s="445"/>
      <c r="CK111" s="445"/>
      <c r="CL111" s="445"/>
      <c r="CM111" s="445"/>
      <c r="CN111" s="445"/>
      <c r="CO111" s="445"/>
      <c r="CP111" s="445"/>
      <c r="CQ111" s="445"/>
      <c r="CR111" s="445"/>
      <c r="CS111" s="445"/>
      <c r="CT111" s="445"/>
      <c r="CU111" s="445"/>
      <c r="CV111" s="445"/>
      <c r="CW111" s="445"/>
      <c r="CX111" s="445"/>
      <c r="CY111" s="445"/>
      <c r="CZ111" s="445"/>
      <c r="DA111" s="445"/>
      <c r="DB111" s="445"/>
      <c r="DC111" s="445"/>
      <c r="DD111" s="445"/>
      <c r="DE111" s="445"/>
      <c r="DF111" s="445"/>
      <c r="DG111" s="445"/>
      <c r="DH111" s="445"/>
      <c r="DI111" s="446"/>
      <c r="DJ111" s="447"/>
      <c r="DK111" s="447"/>
      <c r="DL111" s="447"/>
      <c r="DM111" s="447"/>
      <c r="DN111" s="447"/>
      <c r="DO111" s="447"/>
      <c r="DP111" s="447"/>
      <c r="DQ111" s="447"/>
      <c r="DR111" s="447"/>
      <c r="DS111" s="447"/>
      <c r="DT111" s="447"/>
      <c r="DU111" s="447"/>
      <c r="DV111" s="447"/>
      <c r="DW111" s="447"/>
      <c r="DX111" s="447"/>
      <c r="DY111" s="447"/>
      <c r="DZ111" s="447"/>
      <c r="EA111" s="447"/>
      <c r="EB111" s="447"/>
      <c r="EC111" s="447"/>
      <c r="ED111" s="447"/>
      <c r="EE111" s="447"/>
      <c r="EF111" s="447"/>
      <c r="EG111" s="447"/>
      <c r="EH111" s="447"/>
      <c r="EI111" s="447"/>
      <c r="EJ111" s="447"/>
      <c r="EK111" s="447"/>
      <c r="EL111" s="447"/>
      <c r="EM111" s="447"/>
      <c r="EN111" s="447"/>
      <c r="EO111" s="447"/>
      <c r="EP111" s="447"/>
      <c r="EQ111" s="447"/>
      <c r="ER111" s="447"/>
      <c r="ES111" s="447"/>
      <c r="ET111" s="447"/>
      <c r="EU111" s="447"/>
      <c r="EV111" s="447"/>
      <c r="EW111" s="447"/>
      <c r="EX111" s="447"/>
      <c r="EY111" s="447"/>
      <c r="EZ111" s="447"/>
      <c r="FA111" s="447"/>
      <c r="FB111" s="447"/>
      <c r="FC111" s="447"/>
      <c r="FD111" s="447"/>
      <c r="FE111" s="447"/>
      <c r="FF111" s="447"/>
      <c r="FG111" s="447"/>
      <c r="FH111" s="447"/>
      <c r="FI111" s="447"/>
      <c r="FJ111" s="447"/>
      <c r="FK111" s="447"/>
      <c r="FL111" s="447"/>
      <c r="FM111" s="447"/>
      <c r="FN111" s="447"/>
      <c r="FO111" s="447"/>
      <c r="FP111" s="447"/>
      <c r="FQ111" s="447"/>
      <c r="FR111" s="447"/>
      <c r="FS111" s="447"/>
      <c r="FT111" s="447"/>
      <c r="FU111" s="447"/>
      <c r="FV111" s="447"/>
      <c r="FW111" s="447"/>
      <c r="FX111" s="447"/>
      <c r="FY111" s="447"/>
      <c r="FZ111" s="447"/>
      <c r="GA111" s="447"/>
      <c r="GB111" s="447"/>
      <c r="GC111" s="447"/>
      <c r="GD111" s="447"/>
      <c r="GE111" s="447"/>
      <c r="GF111" s="447"/>
      <c r="GG111" s="447"/>
      <c r="GH111" s="447"/>
      <c r="GI111" s="447"/>
      <c r="GJ111" s="447"/>
      <c r="GK111" s="447"/>
      <c r="GL111" s="447"/>
      <c r="GM111" s="447"/>
      <c r="GN111" s="447"/>
      <c r="GO111" s="447"/>
      <c r="GP111" s="447"/>
      <c r="GQ111" s="447"/>
      <c r="GR111" s="447"/>
      <c r="GS111" s="447"/>
      <c r="GT111" s="447"/>
      <c r="GU111" s="447"/>
      <c r="GV111" s="447"/>
      <c r="GW111" s="447"/>
      <c r="GX111" s="447"/>
      <c r="GY111" s="447"/>
      <c r="GZ111" s="447"/>
      <c r="HA111" s="447"/>
      <c r="HB111" s="447"/>
      <c r="HC111" s="447"/>
      <c r="HD111" s="447"/>
      <c r="HE111" s="447"/>
      <c r="HF111" s="447"/>
      <c r="HG111" s="447"/>
      <c r="HH111" s="447"/>
      <c r="HI111" s="447"/>
      <c r="HJ111" s="447"/>
      <c r="HK111" s="447"/>
      <c r="HL111" s="447"/>
      <c r="HM111" s="447"/>
      <c r="HN111" s="447"/>
      <c r="HO111" s="447"/>
      <c r="HP111" s="447"/>
      <c r="HQ111" s="447"/>
      <c r="HR111" s="447"/>
      <c r="HS111" s="447"/>
      <c r="HT111" s="447"/>
      <c r="HU111" s="447"/>
      <c r="HV111" s="447"/>
      <c r="HW111" s="447"/>
      <c r="HX111" s="447"/>
      <c r="HY111" s="447"/>
      <c r="HZ111" s="447"/>
      <c r="IA111" s="447"/>
      <c r="IB111" s="447"/>
      <c r="IC111" s="447"/>
      <c r="ID111" s="447"/>
      <c r="IE111" s="447"/>
      <c r="IF111" s="447"/>
      <c r="IG111" s="447"/>
      <c r="IH111" s="447"/>
      <c r="II111" s="447"/>
      <c r="IJ111" s="447"/>
      <c r="IK111" s="447"/>
      <c r="IL111" s="447"/>
      <c r="IM111" s="447"/>
      <c r="IN111" s="447"/>
      <c r="IO111" s="447"/>
      <c r="IP111" s="447"/>
      <c r="IQ111" s="447"/>
      <c r="IR111" s="447"/>
      <c r="IS111" s="447"/>
      <c r="IT111" s="447"/>
      <c r="IU111" s="447"/>
      <c r="IV111" s="447"/>
    </row>
    <row r="112" spans="1:256" s="484" customFormat="1" ht="21" customHeight="1" outlineLevel="2" x14ac:dyDescent="0.35">
      <c r="A112" s="449" t="str">
        <f t="shared" ca="1" si="40"/>
        <v>0.0.1.3</v>
      </c>
      <c r="B112" s="563" t="s">
        <v>229</v>
      </c>
      <c r="C112" s="561"/>
      <c r="D112" s="561"/>
      <c r="E112" s="562"/>
      <c r="F112" s="453">
        <f>IF(AND(ISBLANK(G112),ISBLANK(H112))=FALSE,NETWORKDAYS(G112,H112),"")</f>
        <v>1</v>
      </c>
      <c r="G112" s="454">
        <v>44603</v>
      </c>
      <c r="H112" s="454">
        <v>44603</v>
      </c>
      <c r="I112" s="469">
        <v>1</v>
      </c>
      <c r="J112" s="439">
        <f t="shared" si="63"/>
        <v>1</v>
      </c>
      <c r="K112" s="440">
        <f t="shared" si="64"/>
        <v>1</v>
      </c>
      <c r="L112" s="439">
        <f t="shared" si="65"/>
        <v>0</v>
      </c>
      <c r="M112" s="423">
        <f>F112</f>
        <v>1</v>
      </c>
      <c r="N112" s="424">
        <f>IF(I112&gt;=100%,100%,IF(I112&lt;=0%,0%,I112))</f>
        <v>1</v>
      </c>
      <c r="O112" s="441" t="str">
        <f t="shared" si="66"/>
        <v>NA</v>
      </c>
      <c r="P112" s="404" t="s">
        <v>71</v>
      </c>
      <c r="Q112" s="405" t="str">
        <f t="shared" si="68"/>
        <v>Complete</v>
      </c>
      <c r="R112" s="455">
        <f t="shared" si="74"/>
        <v>1</v>
      </c>
      <c r="S112" s="443">
        <f>F120</f>
        <v>5</v>
      </c>
      <c r="T112" s="444">
        <f>R120</f>
        <v>0</v>
      </c>
      <c r="U112" s="338"/>
      <c r="V112" s="338"/>
      <c r="W112" s="445"/>
      <c r="X112" s="445"/>
      <c r="Y112" s="445"/>
      <c r="Z112" s="445"/>
      <c r="AA112" s="445"/>
      <c r="AB112" s="445"/>
      <c r="AC112" s="445"/>
      <c r="AD112" s="445"/>
      <c r="AE112" s="445"/>
      <c r="AF112" s="445"/>
      <c r="AG112" s="445"/>
      <c r="AH112" s="445"/>
      <c r="AI112" s="445"/>
      <c r="AJ112" s="445"/>
      <c r="AK112" s="445"/>
      <c r="AL112" s="445"/>
      <c r="AM112" s="445"/>
      <c r="AN112" s="445"/>
      <c r="AO112" s="445"/>
      <c r="AP112" s="445"/>
      <c r="AQ112" s="445"/>
      <c r="AR112" s="445"/>
      <c r="AS112" s="445"/>
      <c r="AT112" s="445"/>
      <c r="AU112" s="445"/>
      <c r="AV112" s="445"/>
      <c r="AW112" s="445"/>
      <c r="AX112" s="445"/>
      <c r="AY112" s="445"/>
      <c r="AZ112" s="445"/>
      <c r="BA112" s="445"/>
      <c r="BB112" s="445"/>
      <c r="BC112" s="445"/>
      <c r="BD112" s="445"/>
      <c r="BE112" s="445"/>
      <c r="BF112" s="445"/>
      <c r="BG112" s="445"/>
      <c r="BH112" s="445"/>
      <c r="BI112" s="445"/>
      <c r="BJ112" s="445"/>
      <c r="BK112" s="445"/>
      <c r="BL112" s="445"/>
      <c r="BM112" s="445"/>
      <c r="BN112" s="445"/>
      <c r="BO112" s="445"/>
      <c r="BP112" s="445"/>
      <c r="BQ112" s="445"/>
      <c r="BR112" s="445"/>
      <c r="BS112" s="445"/>
      <c r="BT112" s="445"/>
      <c r="BU112" s="445"/>
      <c r="BV112" s="445"/>
      <c r="BW112" s="445"/>
      <c r="BX112" s="445"/>
      <c r="BY112" s="445"/>
      <c r="BZ112" s="445"/>
      <c r="CA112" s="445"/>
      <c r="CB112" s="445"/>
      <c r="CC112" s="445"/>
      <c r="CD112" s="445"/>
      <c r="CE112" s="445"/>
      <c r="CF112" s="445"/>
      <c r="CG112" s="445"/>
      <c r="CH112" s="445"/>
      <c r="CI112" s="445"/>
      <c r="CJ112" s="445"/>
      <c r="CK112" s="445"/>
      <c r="CL112" s="445"/>
      <c r="CM112" s="445"/>
      <c r="CN112" s="445"/>
      <c r="CO112" s="445"/>
      <c r="CP112" s="445"/>
      <c r="CQ112" s="445"/>
      <c r="CR112" s="445"/>
      <c r="CS112" s="445"/>
      <c r="CT112" s="445"/>
      <c r="CU112" s="445"/>
      <c r="CV112" s="445"/>
      <c r="CW112" s="445"/>
      <c r="CX112" s="445"/>
      <c r="CY112" s="445"/>
      <c r="CZ112" s="445"/>
      <c r="DA112" s="445"/>
      <c r="DB112" s="445"/>
      <c r="DC112" s="445"/>
      <c r="DD112" s="445"/>
      <c r="DE112" s="445"/>
      <c r="DF112" s="445"/>
      <c r="DG112" s="445"/>
      <c r="DH112" s="445"/>
      <c r="DI112" s="446"/>
      <c r="DJ112" s="447"/>
      <c r="DK112" s="447"/>
      <c r="DL112" s="447"/>
      <c r="DM112" s="447"/>
      <c r="DN112" s="447"/>
      <c r="DO112" s="447"/>
      <c r="DP112" s="447"/>
      <c r="DQ112" s="447"/>
      <c r="DR112" s="447"/>
      <c r="DS112" s="447"/>
      <c r="DT112" s="447"/>
      <c r="DU112" s="447"/>
      <c r="DV112" s="447"/>
      <c r="DW112" s="447"/>
      <c r="DX112" s="447"/>
      <c r="DY112" s="447"/>
      <c r="DZ112" s="447"/>
      <c r="EA112" s="447"/>
      <c r="EB112" s="447"/>
      <c r="EC112" s="447"/>
      <c r="ED112" s="447"/>
      <c r="EE112" s="447"/>
      <c r="EF112" s="447"/>
      <c r="EG112" s="447"/>
      <c r="EH112" s="447"/>
      <c r="EI112" s="447"/>
      <c r="EJ112" s="447"/>
      <c r="EK112" s="447"/>
      <c r="EL112" s="447"/>
      <c r="EM112" s="447"/>
      <c r="EN112" s="447"/>
      <c r="EO112" s="447"/>
      <c r="EP112" s="447"/>
      <c r="EQ112" s="447"/>
      <c r="ER112" s="447"/>
      <c r="ES112" s="447"/>
      <c r="ET112" s="447"/>
      <c r="EU112" s="447"/>
      <c r="EV112" s="447"/>
      <c r="EW112" s="447"/>
      <c r="EX112" s="447"/>
      <c r="EY112" s="447"/>
      <c r="EZ112" s="447"/>
      <c r="FA112" s="447"/>
      <c r="FB112" s="447"/>
      <c r="FC112" s="447"/>
      <c r="FD112" s="447"/>
      <c r="FE112" s="447"/>
      <c r="FF112" s="447"/>
      <c r="FG112" s="447"/>
      <c r="FH112" s="447"/>
      <c r="FI112" s="447"/>
      <c r="FJ112" s="447"/>
      <c r="FK112" s="447"/>
      <c r="FL112" s="447"/>
      <c r="FM112" s="447"/>
      <c r="FN112" s="447"/>
      <c r="FO112" s="447"/>
      <c r="FP112" s="447"/>
      <c r="FQ112" s="447"/>
      <c r="FR112" s="447"/>
      <c r="FS112" s="447"/>
      <c r="FT112" s="447"/>
      <c r="FU112" s="447"/>
      <c r="FV112" s="447"/>
      <c r="FW112" s="447"/>
      <c r="FX112" s="447"/>
      <c r="FY112" s="447"/>
      <c r="FZ112" s="447"/>
      <c r="GA112" s="447"/>
      <c r="GB112" s="447"/>
      <c r="GC112" s="447"/>
      <c r="GD112" s="447"/>
      <c r="GE112" s="447"/>
      <c r="GF112" s="447"/>
      <c r="GG112" s="447"/>
      <c r="GH112" s="447"/>
      <c r="GI112" s="447"/>
      <c r="GJ112" s="447"/>
      <c r="GK112" s="447"/>
      <c r="GL112" s="447"/>
      <c r="GM112" s="447"/>
      <c r="GN112" s="447"/>
      <c r="GO112" s="447"/>
      <c r="GP112" s="447"/>
      <c r="GQ112" s="447"/>
      <c r="GR112" s="447"/>
      <c r="GS112" s="447"/>
      <c r="GT112" s="447"/>
      <c r="GU112" s="447"/>
      <c r="GV112" s="447"/>
      <c r="GW112" s="447"/>
      <c r="GX112" s="447"/>
      <c r="GY112" s="447"/>
      <c r="GZ112" s="447"/>
      <c r="HA112" s="447"/>
      <c r="HB112" s="447"/>
      <c r="HC112" s="447"/>
      <c r="HD112" s="447"/>
      <c r="HE112" s="447"/>
      <c r="HF112" s="447"/>
      <c r="HG112" s="447"/>
      <c r="HH112" s="447"/>
      <c r="HI112" s="447"/>
      <c r="HJ112" s="447"/>
      <c r="HK112" s="447"/>
      <c r="HL112" s="447"/>
      <c r="HM112" s="447"/>
      <c r="HN112" s="447"/>
      <c r="HO112" s="447"/>
      <c r="HP112" s="447"/>
      <c r="HQ112" s="447"/>
      <c r="HR112" s="447"/>
      <c r="HS112" s="447"/>
      <c r="HT112" s="447"/>
      <c r="HU112" s="447"/>
      <c r="HV112" s="447"/>
      <c r="HW112" s="447"/>
      <c r="HX112" s="447"/>
      <c r="HY112" s="447"/>
      <c r="HZ112" s="447"/>
      <c r="IA112" s="447"/>
      <c r="IB112" s="447"/>
      <c r="IC112" s="447"/>
      <c r="ID112" s="447"/>
      <c r="IE112" s="447"/>
      <c r="IF112" s="447"/>
      <c r="IG112" s="447"/>
      <c r="IH112" s="447"/>
      <c r="II112" s="447"/>
      <c r="IJ112" s="447"/>
      <c r="IK112" s="447"/>
      <c r="IL112" s="447"/>
      <c r="IM112" s="447"/>
      <c r="IN112" s="447"/>
      <c r="IO112" s="447"/>
      <c r="IP112" s="447"/>
      <c r="IQ112" s="447"/>
      <c r="IR112" s="447"/>
      <c r="IS112" s="447"/>
      <c r="IT112" s="447"/>
      <c r="IU112" s="447"/>
      <c r="IV112" s="447"/>
    </row>
    <row r="113" spans="1:256" s="484" customFormat="1" ht="21" customHeight="1" outlineLevel="1" x14ac:dyDescent="0.35">
      <c r="A113" s="460" t="str">
        <f ca="1">IF(ISERROR(VALUE(SUBSTITUTE(OFFSET(A113,-1,0,1,1),".",""))),"0.0.1",IF(ISERROR(FIND("`",SUBSTITUTE(OFFSET(A113,-1,0,1,1),".","`",2))),OFFSET(A113,-1,0,1,1)&amp;".1",LEFT(OFFSET(A113,-1,0,1,1),FIND("`",SUBSTITUTE(OFFSET(A113,-1,0,1,1),".","`",2)))&amp;IF(ISERROR(FIND("`",SUBSTITUTE(OFFSET(A113,-1,0,1,1),".","`",3))),VALUE(RIGHT(OFFSET(A113,-1,0,1,1),LEN(OFFSET(A113,-1,0,1,1))-FIND("`",SUBSTITUTE(OFFSET(A113,-1,0,1,1),".","`",2))))+1,VALUE(MID(OFFSET(A113,-1,0,1,1),FIND("`",SUBSTITUTE(OFFSET(A113,-1,0,1,1),".","`",2))+1,(FIND("`",SUBSTITUTE(OFFSET(A113,-1,0,1,1),".","`",3))-FIND("`",SUBSTITUTE(OFFSET(A113,-1,0,1,1),".","`",2))-1)))+1)))</f>
        <v>0.0.2</v>
      </c>
      <c r="B113" s="461" t="s">
        <v>230</v>
      </c>
      <c r="C113" s="570"/>
      <c r="D113" s="570"/>
      <c r="E113" s="571"/>
      <c r="F113" s="437">
        <f>IF(AND(ISBLANK(G113),ISBLANK(H113))=FALSE,NETWORKDAYS(G113,H113),"")</f>
        <v>1</v>
      </c>
      <c r="G113" s="508">
        <f>MIN(G114:G116)</f>
        <v>44603</v>
      </c>
      <c r="H113" s="508">
        <f>MAX(H114:H116)</f>
        <v>44603</v>
      </c>
      <c r="I113" s="435">
        <f>SUMPRODUCT(M114:M116,N114:N116)/SUM(M114:M116)</f>
        <v>0</v>
      </c>
      <c r="J113" s="439">
        <f t="shared" si="63"/>
        <v>1</v>
      </c>
      <c r="K113" s="440">
        <f t="shared" si="64"/>
        <v>0</v>
      </c>
      <c r="L113" s="439">
        <f t="shared" si="65"/>
        <v>1</v>
      </c>
      <c r="M113" s="423">
        <f>F113</f>
        <v>1</v>
      </c>
      <c r="N113" s="424">
        <f>IF(I113&gt;=100%,100%,IF(I113&lt;=0%,0%,I113))</f>
        <v>0</v>
      </c>
      <c r="O113" s="441">
        <f t="shared" si="66"/>
        <v>1</v>
      </c>
      <c r="P113" s="404" t="str">
        <f t="shared" si="67"/>
        <v>Not Started</v>
      </c>
      <c r="Q113" s="405" t="str">
        <f t="shared" si="68"/>
        <v>Not Due</v>
      </c>
      <c r="R113" s="442">
        <f>SUMPRODUCT(S106:S108,T106:T108)/SUM(S106:S108)</f>
        <v>0</v>
      </c>
      <c r="S113" s="443"/>
      <c r="T113" s="444"/>
      <c r="U113" s="338"/>
      <c r="V113" s="338"/>
      <c r="W113" s="445"/>
      <c r="X113" s="445"/>
      <c r="Y113" s="445"/>
      <c r="Z113" s="445"/>
      <c r="AA113" s="445"/>
      <c r="AB113" s="445"/>
      <c r="AC113" s="445"/>
      <c r="AD113" s="445"/>
      <c r="AE113" s="445"/>
      <c r="AF113" s="445"/>
      <c r="AG113" s="445"/>
      <c r="AH113" s="445"/>
      <c r="AI113" s="445"/>
      <c r="AJ113" s="445"/>
      <c r="AK113" s="445"/>
      <c r="AL113" s="445"/>
      <c r="AM113" s="445"/>
      <c r="AN113" s="445"/>
      <c r="AO113" s="445"/>
      <c r="AP113" s="445"/>
      <c r="AQ113" s="445"/>
      <c r="AR113" s="445"/>
      <c r="AS113" s="445"/>
      <c r="AT113" s="445"/>
      <c r="AU113" s="445"/>
      <c r="AV113" s="445"/>
      <c r="AW113" s="445"/>
      <c r="AX113" s="445"/>
      <c r="AY113" s="445"/>
      <c r="AZ113" s="445"/>
      <c r="BA113" s="445"/>
      <c r="BB113" s="445"/>
      <c r="BC113" s="445"/>
      <c r="BD113" s="445"/>
      <c r="BE113" s="445"/>
      <c r="BF113" s="445"/>
      <c r="BG113" s="445"/>
      <c r="BH113" s="445"/>
      <c r="BI113" s="445"/>
      <c r="BJ113" s="445"/>
      <c r="BK113" s="445"/>
      <c r="BL113" s="445"/>
      <c r="BM113" s="445"/>
      <c r="BN113" s="445"/>
      <c r="BO113" s="445"/>
      <c r="BP113" s="445"/>
      <c r="BQ113" s="445"/>
      <c r="BR113" s="445"/>
      <c r="BS113" s="445"/>
      <c r="BT113" s="445"/>
      <c r="BU113" s="445"/>
      <c r="BV113" s="445"/>
      <c r="BW113" s="445"/>
      <c r="BX113" s="445"/>
      <c r="BY113" s="445"/>
      <c r="BZ113" s="445"/>
      <c r="CA113" s="445"/>
      <c r="CB113" s="445"/>
      <c r="CC113" s="445"/>
      <c r="CD113" s="445"/>
      <c r="CE113" s="445"/>
      <c r="CF113" s="445"/>
      <c r="CG113" s="445"/>
      <c r="CH113" s="445"/>
      <c r="CI113" s="445"/>
      <c r="CJ113" s="445"/>
      <c r="CK113" s="445"/>
      <c r="CL113" s="445"/>
      <c r="CM113" s="445"/>
      <c r="CN113" s="445"/>
      <c r="CO113" s="445"/>
      <c r="CP113" s="445"/>
      <c r="CQ113" s="445"/>
      <c r="CR113" s="445"/>
      <c r="CS113" s="445"/>
      <c r="CT113" s="445"/>
      <c r="CU113" s="445"/>
      <c r="CV113" s="445"/>
      <c r="CW113" s="445"/>
      <c r="CX113" s="445"/>
      <c r="CY113" s="445"/>
      <c r="CZ113" s="445"/>
      <c r="DA113" s="445"/>
      <c r="DB113" s="445"/>
      <c r="DC113" s="445"/>
      <c r="DD113" s="445"/>
      <c r="DE113" s="445"/>
      <c r="DF113" s="445"/>
      <c r="DG113" s="445"/>
      <c r="DH113" s="445"/>
      <c r="DI113" s="446"/>
      <c r="DJ113" s="447"/>
      <c r="DK113" s="447"/>
      <c r="DL113" s="447"/>
      <c r="DM113" s="447"/>
      <c r="DN113" s="447"/>
      <c r="DO113" s="447"/>
      <c r="DP113" s="447"/>
      <c r="DQ113" s="447"/>
      <c r="DR113" s="447"/>
      <c r="DS113" s="447"/>
      <c r="DT113" s="447"/>
      <c r="DU113" s="447"/>
      <c r="DV113" s="447"/>
      <c r="DW113" s="447"/>
      <c r="DX113" s="447"/>
      <c r="DY113" s="447"/>
      <c r="DZ113" s="447"/>
      <c r="EA113" s="447"/>
      <c r="EB113" s="447"/>
      <c r="EC113" s="447"/>
      <c r="ED113" s="447"/>
      <c r="EE113" s="447"/>
      <c r="EF113" s="447"/>
      <c r="EG113" s="447"/>
      <c r="EH113" s="447"/>
      <c r="EI113" s="447"/>
      <c r="EJ113" s="447"/>
      <c r="EK113" s="447"/>
      <c r="EL113" s="447"/>
      <c r="EM113" s="447"/>
      <c r="EN113" s="447"/>
      <c r="EO113" s="447"/>
      <c r="EP113" s="447"/>
      <c r="EQ113" s="447"/>
      <c r="ER113" s="447"/>
      <c r="ES113" s="447"/>
      <c r="ET113" s="447"/>
      <c r="EU113" s="447"/>
      <c r="EV113" s="447"/>
      <c r="EW113" s="447"/>
      <c r="EX113" s="447"/>
      <c r="EY113" s="447"/>
      <c r="EZ113" s="447"/>
      <c r="FA113" s="447"/>
      <c r="FB113" s="447"/>
      <c r="FC113" s="447"/>
      <c r="FD113" s="447"/>
      <c r="FE113" s="447"/>
      <c r="FF113" s="447"/>
      <c r="FG113" s="447"/>
      <c r="FH113" s="447"/>
      <c r="FI113" s="447"/>
      <c r="FJ113" s="447"/>
      <c r="FK113" s="447"/>
      <c r="FL113" s="447"/>
      <c r="FM113" s="447"/>
      <c r="FN113" s="447"/>
      <c r="FO113" s="447"/>
      <c r="FP113" s="447"/>
      <c r="FQ113" s="447"/>
      <c r="FR113" s="447"/>
      <c r="FS113" s="447"/>
      <c r="FT113" s="447"/>
      <c r="FU113" s="447"/>
      <c r="FV113" s="447"/>
      <c r="FW113" s="447"/>
      <c r="FX113" s="447"/>
      <c r="FY113" s="447"/>
      <c r="FZ113" s="447"/>
      <c r="GA113" s="447"/>
      <c r="GB113" s="447"/>
      <c r="GC113" s="447"/>
      <c r="GD113" s="447"/>
      <c r="GE113" s="447"/>
      <c r="GF113" s="447"/>
      <c r="GG113" s="447"/>
      <c r="GH113" s="447"/>
      <c r="GI113" s="447"/>
      <c r="GJ113" s="447"/>
      <c r="GK113" s="447"/>
      <c r="GL113" s="447"/>
      <c r="GM113" s="447"/>
      <c r="GN113" s="447"/>
      <c r="GO113" s="447"/>
      <c r="GP113" s="447"/>
      <c r="GQ113" s="447"/>
      <c r="GR113" s="447"/>
      <c r="GS113" s="447"/>
      <c r="GT113" s="447"/>
      <c r="GU113" s="447"/>
      <c r="GV113" s="447"/>
      <c r="GW113" s="447"/>
      <c r="GX113" s="447"/>
      <c r="GY113" s="447"/>
      <c r="GZ113" s="447"/>
      <c r="HA113" s="447"/>
      <c r="HB113" s="447"/>
      <c r="HC113" s="447"/>
      <c r="HD113" s="447"/>
      <c r="HE113" s="447"/>
      <c r="HF113" s="447"/>
      <c r="HG113" s="447"/>
      <c r="HH113" s="447"/>
      <c r="HI113" s="447"/>
      <c r="HJ113" s="447"/>
      <c r="HK113" s="447"/>
      <c r="HL113" s="447"/>
      <c r="HM113" s="447"/>
      <c r="HN113" s="447"/>
      <c r="HO113" s="447"/>
      <c r="HP113" s="447"/>
      <c r="HQ113" s="447"/>
      <c r="HR113" s="447"/>
      <c r="HS113" s="447"/>
      <c r="HT113" s="447"/>
      <c r="HU113" s="447"/>
      <c r="HV113" s="447"/>
      <c r="HW113" s="447"/>
      <c r="HX113" s="447"/>
      <c r="HY113" s="447"/>
      <c r="HZ113" s="447"/>
      <c r="IA113" s="447"/>
      <c r="IB113" s="447"/>
      <c r="IC113" s="447"/>
      <c r="ID113" s="447"/>
      <c r="IE113" s="447"/>
      <c r="IF113" s="447"/>
      <c r="IG113" s="447"/>
      <c r="IH113" s="447"/>
      <c r="II113" s="447"/>
      <c r="IJ113" s="447"/>
      <c r="IK113" s="447"/>
      <c r="IL113" s="447"/>
      <c r="IM113" s="447"/>
      <c r="IN113" s="447"/>
      <c r="IO113" s="447"/>
      <c r="IP113" s="447"/>
      <c r="IQ113" s="447"/>
      <c r="IR113" s="447"/>
      <c r="IS113" s="447"/>
      <c r="IT113" s="447"/>
      <c r="IU113" s="447"/>
      <c r="IV113" s="447"/>
    </row>
    <row r="114" spans="1:256" s="484" customFormat="1" ht="21" customHeight="1" outlineLevel="2" x14ac:dyDescent="0.35">
      <c r="A114" s="449" t="str">
        <f t="shared" ca="1" si="40"/>
        <v>0.0.2.1</v>
      </c>
      <c r="B114" s="563" t="s">
        <v>208</v>
      </c>
      <c r="C114" s="561"/>
      <c r="D114" s="561"/>
      <c r="E114" s="562"/>
      <c r="F114" s="453">
        <f>IF(AND(ISBLANK(G114),ISBLANK(H114))=FALSE,NETWORKDAYS(G114,H114),"")</f>
        <v>1</v>
      </c>
      <c r="G114" s="335">
        <v>44603</v>
      </c>
      <c r="H114" s="335">
        <v>44603</v>
      </c>
      <c r="I114" s="469">
        <v>0</v>
      </c>
      <c r="J114" s="439">
        <f t="shared" si="63"/>
        <v>1</v>
      </c>
      <c r="K114" s="440">
        <f t="shared" si="64"/>
        <v>0</v>
      </c>
      <c r="L114" s="439">
        <f t="shared" si="65"/>
        <v>1</v>
      </c>
      <c r="M114" s="423">
        <f>F114</f>
        <v>1</v>
      </c>
      <c r="N114" s="424">
        <f>IF(I114&gt;=100%,100%,IF(I114&lt;=0%,0%,I114))</f>
        <v>0</v>
      </c>
      <c r="O114" s="441">
        <f t="shared" si="66"/>
        <v>1</v>
      </c>
      <c r="P114" s="404" t="str">
        <f t="shared" si="67"/>
        <v>Not Started</v>
      </c>
      <c r="Q114" s="405" t="str">
        <f t="shared" si="68"/>
        <v>Not Due</v>
      </c>
      <c r="R114" s="455">
        <f t="shared" si="74"/>
        <v>0</v>
      </c>
      <c r="S114" s="443"/>
      <c r="T114" s="444"/>
      <c r="U114" s="338"/>
      <c r="V114" s="338"/>
      <c r="W114" s="445"/>
      <c r="X114" s="445"/>
      <c r="Y114" s="445"/>
      <c r="Z114" s="445"/>
      <c r="AA114" s="445"/>
      <c r="AB114" s="445"/>
      <c r="AC114" s="445"/>
      <c r="AD114" s="445"/>
      <c r="AE114" s="445"/>
      <c r="AF114" s="445"/>
      <c r="AG114" s="445"/>
      <c r="AH114" s="445"/>
      <c r="AI114" s="445"/>
      <c r="AJ114" s="445"/>
      <c r="AK114" s="445"/>
      <c r="AL114" s="445"/>
      <c r="AM114" s="445"/>
      <c r="AN114" s="445"/>
      <c r="AO114" s="445"/>
      <c r="AP114" s="445"/>
      <c r="AQ114" s="445"/>
      <c r="AR114" s="445"/>
      <c r="AS114" s="445"/>
      <c r="AT114" s="445"/>
      <c r="AU114" s="445"/>
      <c r="AV114" s="445"/>
      <c r="AW114" s="445"/>
      <c r="AX114" s="445"/>
      <c r="AY114" s="445"/>
      <c r="AZ114" s="445"/>
      <c r="BA114" s="445"/>
      <c r="BB114" s="445"/>
      <c r="BC114" s="445"/>
      <c r="BD114" s="445"/>
      <c r="BE114" s="445"/>
      <c r="BF114" s="445"/>
      <c r="BG114" s="445"/>
      <c r="BH114" s="445"/>
      <c r="BI114" s="445"/>
      <c r="BJ114" s="445"/>
      <c r="BK114" s="445"/>
      <c r="BL114" s="445"/>
      <c r="BM114" s="445"/>
      <c r="BN114" s="445"/>
      <c r="BO114" s="445"/>
      <c r="BP114" s="445"/>
      <c r="BQ114" s="445"/>
      <c r="BR114" s="445"/>
      <c r="BS114" s="445"/>
      <c r="BT114" s="445"/>
      <c r="BU114" s="445"/>
      <c r="BV114" s="445"/>
      <c r="BW114" s="445"/>
      <c r="BX114" s="445"/>
      <c r="BY114" s="445"/>
      <c r="BZ114" s="445"/>
      <c r="CA114" s="445"/>
      <c r="CB114" s="445"/>
      <c r="CC114" s="445"/>
      <c r="CD114" s="445"/>
      <c r="CE114" s="445"/>
      <c r="CF114" s="445"/>
      <c r="CG114" s="445"/>
      <c r="CH114" s="445"/>
      <c r="CI114" s="445"/>
      <c r="CJ114" s="445"/>
      <c r="CK114" s="445"/>
      <c r="CL114" s="445"/>
      <c r="CM114" s="445"/>
      <c r="CN114" s="445"/>
      <c r="CO114" s="445"/>
      <c r="CP114" s="445"/>
      <c r="CQ114" s="445"/>
      <c r="CR114" s="445"/>
      <c r="CS114" s="445"/>
      <c r="CT114" s="445"/>
      <c r="CU114" s="445"/>
      <c r="CV114" s="445"/>
      <c r="CW114" s="445"/>
      <c r="CX114" s="445"/>
      <c r="CY114" s="445"/>
      <c r="CZ114" s="445"/>
      <c r="DA114" s="445"/>
      <c r="DB114" s="445"/>
      <c r="DC114" s="445"/>
      <c r="DD114" s="445"/>
      <c r="DE114" s="445"/>
      <c r="DF114" s="445"/>
      <c r="DG114" s="445"/>
      <c r="DH114" s="445"/>
      <c r="DI114" s="446"/>
      <c r="DJ114" s="447"/>
      <c r="DK114" s="447"/>
      <c r="DL114" s="447"/>
      <c r="DM114" s="447"/>
      <c r="DN114" s="447"/>
      <c r="DO114" s="447"/>
      <c r="DP114" s="447"/>
      <c r="DQ114" s="447"/>
      <c r="DR114" s="447"/>
      <c r="DS114" s="447"/>
      <c r="DT114" s="447"/>
      <c r="DU114" s="447"/>
      <c r="DV114" s="447"/>
      <c r="DW114" s="447"/>
      <c r="DX114" s="447"/>
      <c r="DY114" s="447"/>
      <c r="DZ114" s="447"/>
      <c r="EA114" s="447"/>
      <c r="EB114" s="447"/>
      <c r="EC114" s="447"/>
      <c r="ED114" s="447"/>
      <c r="EE114" s="447"/>
      <c r="EF114" s="447"/>
      <c r="EG114" s="447"/>
      <c r="EH114" s="447"/>
      <c r="EI114" s="447"/>
      <c r="EJ114" s="447"/>
      <c r="EK114" s="447"/>
      <c r="EL114" s="447"/>
      <c r="EM114" s="447"/>
      <c r="EN114" s="447"/>
      <c r="EO114" s="447"/>
      <c r="EP114" s="447"/>
      <c r="EQ114" s="447"/>
      <c r="ER114" s="447"/>
      <c r="ES114" s="447"/>
      <c r="ET114" s="447"/>
      <c r="EU114" s="447"/>
      <c r="EV114" s="447"/>
      <c r="EW114" s="447"/>
      <c r="EX114" s="447"/>
      <c r="EY114" s="447"/>
      <c r="EZ114" s="447"/>
      <c r="FA114" s="447"/>
      <c r="FB114" s="447"/>
      <c r="FC114" s="447"/>
      <c r="FD114" s="447"/>
      <c r="FE114" s="447"/>
      <c r="FF114" s="447"/>
      <c r="FG114" s="447"/>
      <c r="FH114" s="447"/>
      <c r="FI114" s="447"/>
      <c r="FJ114" s="447"/>
      <c r="FK114" s="447"/>
      <c r="FL114" s="447"/>
      <c r="FM114" s="447"/>
      <c r="FN114" s="447"/>
      <c r="FO114" s="447"/>
      <c r="FP114" s="447"/>
      <c r="FQ114" s="447"/>
      <c r="FR114" s="447"/>
      <c r="FS114" s="447"/>
      <c r="FT114" s="447"/>
      <c r="FU114" s="447"/>
      <c r="FV114" s="447"/>
      <c r="FW114" s="447"/>
      <c r="FX114" s="447"/>
      <c r="FY114" s="447"/>
      <c r="FZ114" s="447"/>
      <c r="GA114" s="447"/>
      <c r="GB114" s="447"/>
      <c r="GC114" s="447"/>
      <c r="GD114" s="447"/>
      <c r="GE114" s="447"/>
      <c r="GF114" s="447"/>
      <c r="GG114" s="447"/>
      <c r="GH114" s="447"/>
      <c r="GI114" s="447"/>
      <c r="GJ114" s="447"/>
      <c r="GK114" s="447"/>
      <c r="GL114" s="447"/>
      <c r="GM114" s="447"/>
      <c r="GN114" s="447"/>
      <c r="GO114" s="447"/>
      <c r="GP114" s="447"/>
      <c r="GQ114" s="447"/>
      <c r="GR114" s="447"/>
      <c r="GS114" s="447"/>
      <c r="GT114" s="447"/>
      <c r="GU114" s="447"/>
      <c r="GV114" s="447"/>
      <c r="GW114" s="447"/>
      <c r="GX114" s="447"/>
      <c r="GY114" s="447"/>
      <c r="GZ114" s="447"/>
      <c r="HA114" s="447"/>
      <c r="HB114" s="447"/>
      <c r="HC114" s="447"/>
      <c r="HD114" s="447"/>
      <c r="HE114" s="447"/>
      <c r="HF114" s="447"/>
      <c r="HG114" s="447"/>
      <c r="HH114" s="447"/>
      <c r="HI114" s="447"/>
      <c r="HJ114" s="447"/>
      <c r="HK114" s="447"/>
      <c r="HL114" s="447"/>
      <c r="HM114" s="447"/>
      <c r="HN114" s="447"/>
      <c r="HO114" s="447"/>
      <c r="HP114" s="447"/>
      <c r="HQ114" s="447"/>
      <c r="HR114" s="447"/>
      <c r="HS114" s="447"/>
      <c r="HT114" s="447"/>
      <c r="HU114" s="447"/>
      <c r="HV114" s="447"/>
      <c r="HW114" s="447"/>
      <c r="HX114" s="447"/>
      <c r="HY114" s="447"/>
      <c r="HZ114" s="447"/>
      <c r="IA114" s="447"/>
      <c r="IB114" s="447"/>
      <c r="IC114" s="447"/>
      <c r="ID114" s="447"/>
      <c r="IE114" s="447"/>
      <c r="IF114" s="447"/>
      <c r="IG114" s="447"/>
      <c r="IH114" s="447"/>
      <c r="II114" s="447"/>
      <c r="IJ114" s="447"/>
      <c r="IK114" s="447"/>
      <c r="IL114" s="447"/>
      <c r="IM114" s="447"/>
      <c r="IN114" s="447"/>
      <c r="IO114" s="447"/>
      <c r="IP114" s="447"/>
      <c r="IQ114" s="447"/>
      <c r="IR114" s="447"/>
      <c r="IS114" s="447"/>
      <c r="IT114" s="447"/>
      <c r="IU114" s="447"/>
      <c r="IV114" s="447"/>
    </row>
    <row r="115" spans="1:256" ht="21" customHeight="1" outlineLevel="2" x14ac:dyDescent="0.35">
      <c r="A115" s="449" t="str">
        <f t="shared" ca="1" si="40"/>
        <v>0.0.2.2</v>
      </c>
      <c r="B115" s="563" t="s">
        <v>231</v>
      </c>
      <c r="C115" s="572"/>
      <c r="D115" s="572"/>
      <c r="E115" s="573"/>
      <c r="F115" s="453">
        <f>NETWORKDAYS(G115,H115)</f>
        <v>1</v>
      </c>
      <c r="G115" s="335">
        <v>44603</v>
      </c>
      <c r="H115" s="335">
        <v>44603</v>
      </c>
      <c r="I115" s="469">
        <v>0</v>
      </c>
      <c r="J115" s="421">
        <f t="shared" si="63"/>
        <v>1</v>
      </c>
      <c r="K115" s="422">
        <f t="shared" si="64"/>
        <v>0</v>
      </c>
      <c r="L115" s="421">
        <f t="shared" si="65"/>
        <v>1</v>
      </c>
      <c r="M115" s="547"/>
      <c r="N115" s="548"/>
      <c r="O115" s="425">
        <f t="shared" si="66"/>
        <v>1</v>
      </c>
      <c r="P115" s="404" t="str">
        <f t="shared" si="67"/>
        <v>Not Started</v>
      </c>
      <c r="Q115" s="405" t="str">
        <f t="shared" si="68"/>
        <v>Not Due</v>
      </c>
      <c r="R115" s="455">
        <f t="shared" si="74"/>
        <v>0</v>
      </c>
      <c r="S115" s="443">
        <f>F129</f>
        <v>45</v>
      </c>
      <c r="T115" s="444">
        <f>R129</f>
        <v>0</v>
      </c>
      <c r="W115" s="445"/>
      <c r="X115" s="445"/>
      <c r="Y115" s="445"/>
      <c r="Z115" s="445"/>
      <c r="AA115" s="445"/>
      <c r="AB115" s="445"/>
      <c r="AC115" s="445"/>
      <c r="AD115" s="445"/>
      <c r="AE115" s="445"/>
      <c r="AF115" s="445"/>
      <c r="AG115" s="445"/>
      <c r="AH115" s="445"/>
      <c r="AI115" s="445"/>
      <c r="AJ115" s="445"/>
      <c r="AK115" s="445"/>
      <c r="AL115" s="445"/>
      <c r="AM115" s="445"/>
      <c r="AN115" s="445"/>
      <c r="AO115" s="445"/>
      <c r="AP115" s="445"/>
      <c r="AQ115" s="445"/>
      <c r="AR115" s="445"/>
      <c r="AS115" s="445"/>
      <c r="AT115" s="445"/>
      <c r="AU115" s="445"/>
      <c r="AV115" s="445"/>
      <c r="AW115" s="445"/>
      <c r="AX115" s="445"/>
      <c r="AY115" s="445"/>
      <c r="AZ115" s="445"/>
      <c r="BA115" s="445"/>
      <c r="BB115" s="445"/>
      <c r="BC115" s="445"/>
      <c r="BD115" s="445"/>
      <c r="BE115" s="445"/>
      <c r="BF115" s="445"/>
      <c r="BG115" s="445"/>
      <c r="BH115" s="445"/>
      <c r="BI115" s="445"/>
      <c r="BJ115" s="445"/>
      <c r="BK115" s="445"/>
      <c r="BL115" s="445"/>
      <c r="BM115" s="445"/>
      <c r="BN115" s="445"/>
      <c r="BO115" s="445"/>
      <c r="BP115" s="445"/>
      <c r="BQ115" s="445"/>
      <c r="BR115" s="445"/>
      <c r="BS115" s="445"/>
      <c r="BT115" s="445"/>
      <c r="BU115" s="445"/>
      <c r="BV115" s="445"/>
      <c r="BW115" s="445"/>
      <c r="BX115" s="445"/>
      <c r="BY115" s="445"/>
      <c r="BZ115" s="445"/>
      <c r="CA115" s="445"/>
      <c r="CB115" s="445"/>
      <c r="CC115" s="445"/>
      <c r="CD115" s="445"/>
      <c r="CE115" s="445"/>
      <c r="CF115" s="445"/>
      <c r="CG115" s="445"/>
      <c r="CH115" s="445"/>
      <c r="CI115" s="445"/>
      <c r="CJ115" s="445"/>
      <c r="CK115" s="445"/>
      <c r="CL115" s="445"/>
      <c r="CM115" s="445"/>
      <c r="CN115" s="445"/>
      <c r="CO115" s="445"/>
      <c r="CP115" s="445"/>
      <c r="CQ115" s="445"/>
      <c r="CR115" s="445"/>
      <c r="CS115" s="445"/>
      <c r="CT115" s="445"/>
      <c r="CU115" s="445"/>
      <c r="CV115" s="445"/>
      <c r="CW115" s="445"/>
      <c r="CX115" s="445"/>
      <c r="CY115" s="445"/>
      <c r="CZ115" s="445"/>
      <c r="DA115" s="445"/>
      <c r="DB115" s="445"/>
      <c r="DC115" s="445"/>
      <c r="DD115" s="445"/>
      <c r="DE115" s="445"/>
      <c r="DF115" s="445"/>
      <c r="DG115" s="445"/>
      <c r="DH115" s="445"/>
      <c r="DI115" s="446"/>
      <c r="DJ115" s="447"/>
      <c r="DK115" s="447"/>
      <c r="DL115" s="447"/>
      <c r="DM115" s="447"/>
      <c r="DN115" s="447"/>
      <c r="DO115" s="447"/>
      <c r="DP115" s="447"/>
      <c r="DQ115" s="447"/>
      <c r="DR115" s="447"/>
      <c r="DS115" s="447"/>
      <c r="DT115" s="447"/>
      <c r="DU115" s="447"/>
      <c r="DV115" s="447"/>
      <c r="DW115" s="447"/>
      <c r="DX115" s="447"/>
      <c r="DY115" s="447"/>
      <c r="DZ115" s="447"/>
      <c r="EA115" s="447"/>
      <c r="EB115" s="447"/>
      <c r="EC115" s="447"/>
      <c r="ED115" s="447"/>
      <c r="EE115" s="447"/>
      <c r="EF115" s="447"/>
      <c r="EG115" s="447"/>
      <c r="EH115" s="447"/>
      <c r="EI115" s="447"/>
      <c r="EJ115" s="447"/>
      <c r="EK115" s="447"/>
      <c r="EL115" s="447"/>
      <c r="EM115" s="447"/>
      <c r="EN115" s="447"/>
      <c r="EO115" s="447"/>
      <c r="EP115" s="447"/>
      <c r="EQ115" s="447"/>
      <c r="ER115" s="447"/>
      <c r="ES115" s="447"/>
      <c r="ET115" s="447"/>
      <c r="EU115" s="447"/>
      <c r="EV115" s="447"/>
      <c r="EW115" s="447"/>
      <c r="EX115" s="447"/>
      <c r="EY115" s="447"/>
      <c r="EZ115" s="447"/>
      <c r="FA115" s="447"/>
      <c r="FB115" s="447"/>
      <c r="FC115" s="447"/>
      <c r="FD115" s="447"/>
      <c r="FE115" s="447"/>
      <c r="FF115" s="447"/>
      <c r="FG115" s="447"/>
      <c r="FH115" s="447"/>
      <c r="FI115" s="447"/>
      <c r="FJ115" s="447"/>
      <c r="FK115" s="447"/>
      <c r="FL115" s="447"/>
      <c r="FM115" s="447"/>
      <c r="FN115" s="447"/>
      <c r="FO115" s="447"/>
      <c r="FP115" s="447"/>
      <c r="FQ115" s="447"/>
      <c r="FR115" s="447"/>
      <c r="FS115" s="447"/>
      <c r="FT115" s="447"/>
      <c r="FU115" s="447"/>
      <c r="FV115" s="447"/>
      <c r="FW115" s="447"/>
      <c r="FX115" s="447"/>
      <c r="FY115" s="447"/>
      <c r="FZ115" s="447"/>
      <c r="GA115" s="447"/>
      <c r="GB115" s="447"/>
      <c r="GC115" s="447"/>
      <c r="GD115" s="447"/>
      <c r="GE115" s="447"/>
      <c r="GF115" s="447"/>
      <c r="GG115" s="447"/>
      <c r="GH115" s="447"/>
      <c r="GI115" s="447"/>
      <c r="GJ115" s="447"/>
      <c r="GK115" s="447"/>
      <c r="GL115" s="447"/>
      <c r="GM115" s="447"/>
      <c r="GN115" s="447"/>
      <c r="GO115" s="447"/>
      <c r="GP115" s="447"/>
      <c r="GQ115" s="447"/>
      <c r="GR115" s="447"/>
      <c r="GS115" s="447"/>
      <c r="GT115" s="447"/>
      <c r="GU115" s="447"/>
      <c r="GV115" s="447"/>
      <c r="GW115" s="447"/>
      <c r="GX115" s="447"/>
      <c r="GY115" s="447"/>
      <c r="GZ115" s="447"/>
      <c r="HA115" s="447"/>
      <c r="HB115" s="447"/>
      <c r="HC115" s="447"/>
      <c r="HD115" s="447"/>
      <c r="HE115" s="447"/>
      <c r="HF115" s="447"/>
      <c r="HG115" s="447"/>
      <c r="HH115" s="447"/>
      <c r="HI115" s="447"/>
      <c r="HJ115" s="447"/>
      <c r="HK115" s="447"/>
      <c r="HL115" s="447"/>
      <c r="HM115" s="447"/>
      <c r="HN115" s="447"/>
      <c r="HO115" s="447"/>
      <c r="HP115" s="447"/>
      <c r="HQ115" s="447"/>
      <c r="HR115" s="447"/>
      <c r="HS115" s="447"/>
      <c r="HT115" s="447"/>
      <c r="HU115" s="447"/>
      <c r="HV115" s="447"/>
      <c r="HW115" s="447"/>
      <c r="HX115" s="447"/>
      <c r="HY115" s="447"/>
      <c r="HZ115" s="447"/>
      <c r="IA115" s="447"/>
      <c r="IB115" s="447"/>
      <c r="IC115" s="447"/>
      <c r="ID115" s="447"/>
      <c r="IE115" s="447"/>
      <c r="IF115" s="447"/>
      <c r="IG115" s="447"/>
      <c r="IH115" s="447"/>
      <c r="II115" s="447"/>
      <c r="IJ115" s="447"/>
      <c r="IK115" s="447"/>
      <c r="IL115" s="447"/>
      <c r="IM115" s="447"/>
      <c r="IN115" s="447"/>
      <c r="IO115" s="447"/>
      <c r="IP115" s="447"/>
      <c r="IQ115" s="447"/>
      <c r="IR115" s="447"/>
      <c r="IS115" s="447"/>
      <c r="IT115" s="447"/>
      <c r="IU115" s="447"/>
      <c r="IV115" s="447"/>
    </row>
    <row r="116" spans="1:256" ht="27.75" customHeight="1" outlineLevel="2" x14ac:dyDescent="0.35">
      <c r="A116" s="449" t="str">
        <f t="shared" ca="1" si="40"/>
        <v>0.0.2.3</v>
      </c>
      <c r="B116" s="574" t="s">
        <v>232</v>
      </c>
      <c r="C116" s="561"/>
      <c r="D116" s="561"/>
      <c r="E116" s="562"/>
      <c r="F116" s="544">
        <f>IF(AND(ISBLANK(G116),ISBLANK(H116))=FALSE,NETWORKDAYS(G116,H116),"")</f>
        <v>1</v>
      </c>
      <c r="G116" s="545">
        <v>44603</v>
      </c>
      <c r="H116" s="545">
        <v>44603</v>
      </c>
      <c r="I116" s="524">
        <v>0</v>
      </c>
      <c r="J116" s="439">
        <f t="shared" si="63"/>
        <v>1</v>
      </c>
      <c r="K116" s="440">
        <f t="shared" si="64"/>
        <v>0</v>
      </c>
      <c r="L116" s="439">
        <f t="shared" si="65"/>
        <v>1</v>
      </c>
      <c r="M116" s="423">
        <f>F116</f>
        <v>1</v>
      </c>
      <c r="N116" s="424">
        <f>IF(I116&gt;=100%,100%,IF(I116&lt;=0%,0%,I116))</f>
        <v>0</v>
      </c>
      <c r="O116" s="441">
        <f t="shared" si="66"/>
        <v>1</v>
      </c>
      <c r="P116" s="404" t="str">
        <f t="shared" si="67"/>
        <v>Not Started</v>
      </c>
      <c r="Q116" s="405" t="str">
        <f t="shared" si="68"/>
        <v>Not Due</v>
      </c>
      <c r="R116" s="525">
        <f t="shared" si="74"/>
        <v>0</v>
      </c>
      <c r="S116" s="443">
        <f>F130</f>
        <v>1</v>
      </c>
      <c r="T116" s="444">
        <f>R130</f>
        <v>0</v>
      </c>
      <c r="W116" s="445"/>
      <c r="X116" s="445"/>
      <c r="Y116" s="445"/>
      <c r="Z116" s="445"/>
      <c r="AA116" s="445"/>
      <c r="AB116" s="445"/>
      <c r="AC116" s="445"/>
      <c r="AD116" s="445"/>
      <c r="AE116" s="445"/>
      <c r="AF116" s="445"/>
      <c r="AG116" s="445"/>
      <c r="AH116" s="445"/>
      <c r="AI116" s="445"/>
      <c r="AJ116" s="445"/>
      <c r="AK116" s="445"/>
      <c r="AL116" s="445"/>
      <c r="AM116" s="445"/>
      <c r="AN116" s="445"/>
      <c r="AO116" s="445"/>
      <c r="AP116" s="445"/>
      <c r="AQ116" s="445"/>
      <c r="AR116" s="445"/>
      <c r="AS116" s="445"/>
      <c r="AT116" s="445"/>
      <c r="AU116" s="445"/>
      <c r="AV116" s="445"/>
      <c r="AW116" s="445"/>
      <c r="AX116" s="445"/>
      <c r="AY116" s="445"/>
      <c r="AZ116" s="445"/>
      <c r="BA116" s="445"/>
      <c r="BB116" s="445"/>
      <c r="BC116" s="445"/>
      <c r="BD116" s="445"/>
      <c r="BE116" s="445"/>
      <c r="BF116" s="445"/>
      <c r="BG116" s="445"/>
      <c r="BH116" s="445"/>
      <c r="BI116" s="445"/>
      <c r="BJ116" s="445"/>
      <c r="BK116" s="445"/>
      <c r="BL116" s="445"/>
      <c r="BM116" s="445"/>
      <c r="BN116" s="445"/>
      <c r="BO116" s="445"/>
      <c r="BP116" s="445"/>
      <c r="BQ116" s="445"/>
      <c r="BR116" s="445"/>
      <c r="BS116" s="445"/>
      <c r="BT116" s="445"/>
      <c r="BU116" s="445"/>
      <c r="BV116" s="445"/>
      <c r="BW116" s="445"/>
      <c r="BX116" s="445"/>
      <c r="BY116" s="445"/>
      <c r="BZ116" s="445"/>
      <c r="CA116" s="445"/>
      <c r="CB116" s="445"/>
      <c r="CC116" s="445"/>
      <c r="CD116" s="445"/>
      <c r="CE116" s="445"/>
      <c r="CF116" s="445"/>
      <c r="CG116" s="445"/>
      <c r="CH116" s="445"/>
      <c r="CI116" s="445"/>
      <c r="CJ116" s="445"/>
      <c r="CK116" s="445"/>
      <c r="CL116" s="445"/>
      <c r="CM116" s="445"/>
      <c r="CN116" s="445"/>
      <c r="CO116" s="445"/>
      <c r="CP116" s="445"/>
      <c r="CQ116" s="445"/>
      <c r="CR116" s="445"/>
      <c r="CS116" s="445"/>
      <c r="CT116" s="445"/>
      <c r="CU116" s="445"/>
      <c r="CV116" s="445"/>
      <c r="CW116" s="445"/>
      <c r="CX116" s="445"/>
      <c r="CY116" s="445"/>
      <c r="CZ116" s="445"/>
      <c r="DA116" s="445"/>
      <c r="DB116" s="445"/>
      <c r="DC116" s="445"/>
      <c r="DD116" s="445"/>
      <c r="DE116" s="445"/>
      <c r="DF116" s="445"/>
      <c r="DG116" s="445"/>
      <c r="DH116" s="445"/>
      <c r="DI116" s="446"/>
      <c r="DJ116" s="447"/>
      <c r="DK116" s="447"/>
      <c r="DL116" s="447"/>
      <c r="DM116" s="447"/>
      <c r="DN116" s="447"/>
      <c r="DO116" s="447"/>
      <c r="DP116" s="447"/>
      <c r="DQ116" s="447"/>
      <c r="DR116" s="447"/>
      <c r="DS116" s="447"/>
      <c r="DT116" s="447"/>
      <c r="DU116" s="447"/>
      <c r="DV116" s="447"/>
      <c r="DW116" s="447"/>
      <c r="DX116" s="447"/>
      <c r="DY116" s="447"/>
      <c r="DZ116" s="447"/>
      <c r="EA116" s="447"/>
      <c r="EB116" s="447"/>
      <c r="EC116" s="447"/>
      <c r="ED116" s="447"/>
      <c r="EE116" s="447"/>
      <c r="EF116" s="447"/>
      <c r="EG116" s="447"/>
      <c r="EH116" s="447"/>
      <c r="EI116" s="447"/>
      <c r="EJ116" s="447"/>
      <c r="EK116" s="447"/>
      <c r="EL116" s="447"/>
      <c r="EM116" s="447"/>
      <c r="EN116" s="447"/>
      <c r="EO116" s="447"/>
      <c r="EP116" s="447"/>
      <c r="EQ116" s="447"/>
      <c r="ER116" s="447"/>
      <c r="ES116" s="447"/>
      <c r="ET116" s="447"/>
      <c r="EU116" s="447"/>
      <c r="EV116" s="447"/>
      <c r="EW116" s="447"/>
      <c r="EX116" s="447"/>
      <c r="EY116" s="447"/>
      <c r="EZ116" s="447"/>
      <c r="FA116" s="447"/>
      <c r="FB116" s="447"/>
      <c r="FC116" s="447"/>
      <c r="FD116" s="447"/>
      <c r="FE116" s="447"/>
      <c r="FF116" s="447"/>
      <c r="FG116" s="447"/>
      <c r="FH116" s="447"/>
      <c r="FI116" s="447"/>
      <c r="FJ116" s="447"/>
      <c r="FK116" s="447"/>
      <c r="FL116" s="447"/>
      <c r="FM116" s="447"/>
      <c r="FN116" s="447"/>
      <c r="FO116" s="447"/>
      <c r="FP116" s="447"/>
      <c r="FQ116" s="447"/>
      <c r="FR116" s="447"/>
      <c r="FS116" s="447"/>
      <c r="FT116" s="447"/>
      <c r="FU116" s="447"/>
      <c r="FV116" s="447"/>
      <c r="FW116" s="447"/>
      <c r="FX116" s="447"/>
      <c r="FY116" s="447"/>
      <c r="FZ116" s="447"/>
      <c r="GA116" s="447"/>
      <c r="GB116" s="447"/>
      <c r="GC116" s="447"/>
      <c r="GD116" s="447"/>
      <c r="GE116" s="447"/>
      <c r="GF116" s="447"/>
      <c r="GG116" s="447"/>
      <c r="GH116" s="447"/>
      <c r="GI116" s="447"/>
      <c r="GJ116" s="447"/>
      <c r="GK116" s="447"/>
      <c r="GL116" s="447"/>
      <c r="GM116" s="447"/>
      <c r="GN116" s="447"/>
      <c r="GO116" s="447"/>
      <c r="GP116" s="447"/>
      <c r="GQ116" s="447"/>
      <c r="GR116" s="447"/>
      <c r="GS116" s="447"/>
      <c r="GT116" s="447"/>
      <c r="GU116" s="447"/>
      <c r="GV116" s="447"/>
      <c r="GW116" s="447"/>
      <c r="GX116" s="447"/>
      <c r="GY116" s="447"/>
      <c r="GZ116" s="447"/>
      <c r="HA116" s="447"/>
      <c r="HB116" s="447"/>
      <c r="HC116" s="447"/>
      <c r="HD116" s="447"/>
      <c r="HE116" s="447"/>
      <c r="HF116" s="447"/>
      <c r="HG116" s="447"/>
      <c r="HH116" s="447"/>
      <c r="HI116" s="447"/>
      <c r="HJ116" s="447"/>
      <c r="HK116" s="447"/>
      <c r="HL116" s="447"/>
      <c r="HM116" s="447"/>
      <c r="HN116" s="447"/>
      <c r="HO116" s="447"/>
      <c r="HP116" s="447"/>
      <c r="HQ116" s="447"/>
      <c r="HR116" s="447"/>
      <c r="HS116" s="447"/>
      <c r="HT116" s="447"/>
      <c r="HU116" s="447"/>
      <c r="HV116" s="447"/>
      <c r="HW116" s="447"/>
      <c r="HX116" s="447"/>
      <c r="HY116" s="447"/>
      <c r="HZ116" s="447"/>
      <c r="IA116" s="447"/>
      <c r="IB116" s="447"/>
      <c r="IC116" s="447"/>
      <c r="ID116" s="447"/>
      <c r="IE116" s="447"/>
      <c r="IF116" s="447"/>
      <c r="IG116" s="447"/>
      <c r="IH116" s="447"/>
      <c r="II116" s="447"/>
      <c r="IJ116" s="447"/>
      <c r="IK116" s="447"/>
      <c r="IL116" s="447"/>
      <c r="IM116" s="447"/>
      <c r="IN116" s="447"/>
      <c r="IO116" s="447"/>
      <c r="IP116" s="447"/>
      <c r="IQ116" s="447"/>
      <c r="IR116" s="447"/>
      <c r="IS116" s="447"/>
      <c r="IT116" s="447"/>
      <c r="IU116" s="447"/>
      <c r="IV116" s="447"/>
    </row>
    <row r="117" spans="1:256" s="484" customFormat="1" ht="21" customHeight="1" outlineLevel="1" x14ac:dyDescent="0.35">
      <c r="A117" s="460" t="str">
        <f ca="1">IF(ISERROR(VALUE(SUBSTITUTE(OFFSET(A117,-1,0,1,1),".",""))),"0.0.1",IF(ISERROR(FIND("`",SUBSTITUTE(OFFSET(A117,-1,0,1,1),".","`",2))),OFFSET(A117,-1,0,1,1)&amp;".1",LEFT(OFFSET(A117,-1,0,1,1),FIND("`",SUBSTITUTE(OFFSET(A117,-1,0,1,1),".","`",2)))&amp;IF(ISERROR(FIND("`",SUBSTITUTE(OFFSET(A117,-1,0,1,1),".","`",3))),VALUE(RIGHT(OFFSET(A117,-1,0,1,1),LEN(OFFSET(A117,-1,0,1,1))-FIND("`",SUBSTITUTE(OFFSET(A117,-1,0,1,1),".","`",2))))+1,VALUE(MID(OFFSET(A117,-1,0,1,1),FIND("`",SUBSTITUTE(OFFSET(A117,-1,0,1,1),".","`",2))+1,(FIND("`",SUBSTITUTE(OFFSET(A117,-1,0,1,1),".","`",3))-FIND("`",SUBSTITUTE(OFFSET(A117,-1,0,1,1),".","`",2))-1)))+1)))</f>
        <v>0.0.3</v>
      </c>
      <c r="B117" s="461" t="s">
        <v>185</v>
      </c>
      <c r="C117" s="570"/>
      <c r="D117" s="570"/>
      <c r="E117" s="571"/>
      <c r="F117" s="437">
        <f>IF(AND(ISBLANK(G117),ISBLANK(H117))=FALSE,NETWORKDAYS(G117,H117),"")</f>
        <v>30</v>
      </c>
      <c r="G117" s="508">
        <f>MIN(G118:G127)</f>
        <v>44606</v>
      </c>
      <c r="H117" s="508">
        <f>MAX(H118:H127)</f>
        <v>44645</v>
      </c>
      <c r="I117" s="435">
        <f>SUMPRODUCT(M118:M127,N118:N127)/SUM(M118:M127)</f>
        <v>0.15</v>
      </c>
      <c r="J117" s="439">
        <f t="shared" si="63"/>
        <v>30</v>
      </c>
      <c r="K117" s="440">
        <f t="shared" si="64"/>
        <v>4</v>
      </c>
      <c r="L117" s="439">
        <f t="shared" si="65"/>
        <v>26</v>
      </c>
      <c r="M117" s="423">
        <f>F117</f>
        <v>30</v>
      </c>
      <c r="N117" s="424">
        <f>IF(I117&gt;=100%,100%,IF(I117&lt;=0%,0%,I117))</f>
        <v>0.15</v>
      </c>
      <c r="O117" s="441">
        <f t="shared" si="66"/>
        <v>1</v>
      </c>
      <c r="P117" s="404" t="str">
        <f t="shared" si="67"/>
        <v>WIP</v>
      </c>
      <c r="Q117" s="405" t="str">
        <f t="shared" si="68"/>
        <v>On Schedule</v>
      </c>
      <c r="R117" s="442">
        <f>SUMPRODUCT(S110:S113,T110:T113)/SUM(S110:S113)</f>
        <v>0</v>
      </c>
      <c r="S117" s="443"/>
      <c r="T117" s="444"/>
      <c r="U117" s="338"/>
      <c r="V117" s="338"/>
      <c r="W117" s="445"/>
      <c r="X117" s="445"/>
      <c r="Y117" s="445"/>
      <c r="Z117" s="445"/>
      <c r="AA117" s="445"/>
      <c r="AB117" s="445"/>
      <c r="AC117" s="445"/>
      <c r="AD117" s="445"/>
      <c r="AE117" s="445"/>
      <c r="AF117" s="445"/>
      <c r="AG117" s="445"/>
      <c r="AH117" s="445"/>
      <c r="AI117" s="445"/>
      <c r="AJ117" s="445"/>
      <c r="AK117" s="445"/>
      <c r="AL117" s="445"/>
      <c r="AM117" s="445"/>
      <c r="AN117" s="445"/>
      <c r="AO117" s="445"/>
      <c r="AP117" s="445"/>
      <c r="AQ117" s="445"/>
      <c r="AR117" s="445"/>
      <c r="AS117" s="445"/>
      <c r="AT117" s="445"/>
      <c r="AU117" s="445"/>
      <c r="AV117" s="445"/>
      <c r="AW117" s="445"/>
      <c r="AX117" s="445"/>
      <c r="AY117" s="445"/>
      <c r="AZ117" s="445"/>
      <c r="BA117" s="445"/>
      <c r="BB117" s="445"/>
      <c r="BC117" s="445"/>
      <c r="BD117" s="445"/>
      <c r="BE117" s="445"/>
      <c r="BF117" s="445"/>
      <c r="BG117" s="445"/>
      <c r="BH117" s="445"/>
      <c r="BI117" s="445"/>
      <c r="BJ117" s="445"/>
      <c r="BK117" s="445"/>
      <c r="BL117" s="445"/>
      <c r="BM117" s="445"/>
      <c r="BN117" s="445"/>
      <c r="BO117" s="445"/>
      <c r="BP117" s="445"/>
      <c r="BQ117" s="445"/>
      <c r="BR117" s="445"/>
      <c r="BS117" s="445"/>
      <c r="BT117" s="445"/>
      <c r="BU117" s="445"/>
      <c r="BV117" s="445"/>
      <c r="BW117" s="445"/>
      <c r="BX117" s="445"/>
      <c r="BY117" s="445"/>
      <c r="BZ117" s="445"/>
      <c r="CA117" s="445"/>
      <c r="CB117" s="445"/>
      <c r="CC117" s="445"/>
      <c r="CD117" s="445"/>
      <c r="CE117" s="445"/>
      <c r="CF117" s="445"/>
      <c r="CG117" s="445"/>
      <c r="CH117" s="445"/>
      <c r="CI117" s="445"/>
      <c r="CJ117" s="445"/>
      <c r="CK117" s="445"/>
      <c r="CL117" s="445"/>
      <c r="CM117" s="445"/>
      <c r="CN117" s="445"/>
      <c r="CO117" s="445"/>
      <c r="CP117" s="445"/>
      <c r="CQ117" s="445"/>
      <c r="CR117" s="445"/>
      <c r="CS117" s="445"/>
      <c r="CT117" s="445"/>
      <c r="CU117" s="445"/>
      <c r="CV117" s="445"/>
      <c r="CW117" s="445"/>
      <c r="CX117" s="445"/>
      <c r="CY117" s="445"/>
      <c r="CZ117" s="445"/>
      <c r="DA117" s="445"/>
      <c r="DB117" s="445"/>
      <c r="DC117" s="445"/>
      <c r="DD117" s="445"/>
      <c r="DE117" s="445"/>
      <c r="DF117" s="445"/>
      <c r="DG117" s="445"/>
      <c r="DH117" s="445"/>
      <c r="DI117" s="446"/>
      <c r="DJ117" s="447"/>
      <c r="DK117" s="447"/>
      <c r="DL117" s="447"/>
      <c r="DM117" s="447"/>
      <c r="DN117" s="447"/>
      <c r="DO117" s="447"/>
      <c r="DP117" s="447"/>
      <c r="DQ117" s="447"/>
      <c r="DR117" s="447"/>
      <c r="DS117" s="447"/>
      <c r="DT117" s="447"/>
      <c r="DU117" s="447"/>
      <c r="DV117" s="447"/>
      <c r="DW117" s="447"/>
      <c r="DX117" s="447"/>
      <c r="DY117" s="447"/>
      <c r="DZ117" s="447"/>
      <c r="EA117" s="447"/>
      <c r="EB117" s="447"/>
      <c r="EC117" s="447"/>
      <c r="ED117" s="447"/>
      <c r="EE117" s="447"/>
      <c r="EF117" s="447"/>
      <c r="EG117" s="447"/>
      <c r="EH117" s="447"/>
      <c r="EI117" s="447"/>
      <c r="EJ117" s="447"/>
      <c r="EK117" s="447"/>
      <c r="EL117" s="447"/>
      <c r="EM117" s="447"/>
      <c r="EN117" s="447"/>
      <c r="EO117" s="447"/>
      <c r="EP117" s="447"/>
      <c r="EQ117" s="447"/>
      <c r="ER117" s="447"/>
      <c r="ES117" s="447"/>
      <c r="ET117" s="447"/>
      <c r="EU117" s="447"/>
      <c r="EV117" s="447"/>
      <c r="EW117" s="447"/>
      <c r="EX117" s="447"/>
      <c r="EY117" s="447"/>
      <c r="EZ117" s="447"/>
      <c r="FA117" s="447"/>
      <c r="FB117" s="447"/>
      <c r="FC117" s="447"/>
      <c r="FD117" s="447"/>
      <c r="FE117" s="447"/>
      <c r="FF117" s="447"/>
      <c r="FG117" s="447"/>
      <c r="FH117" s="447"/>
      <c r="FI117" s="447"/>
      <c r="FJ117" s="447"/>
      <c r="FK117" s="447"/>
      <c r="FL117" s="447"/>
      <c r="FM117" s="447"/>
      <c r="FN117" s="447"/>
      <c r="FO117" s="447"/>
      <c r="FP117" s="447"/>
      <c r="FQ117" s="447"/>
      <c r="FR117" s="447"/>
      <c r="FS117" s="447"/>
      <c r="FT117" s="447"/>
      <c r="FU117" s="447"/>
      <c r="FV117" s="447"/>
      <c r="FW117" s="447"/>
      <c r="FX117" s="447"/>
      <c r="FY117" s="447"/>
      <c r="FZ117" s="447"/>
      <c r="GA117" s="447"/>
      <c r="GB117" s="447"/>
      <c r="GC117" s="447"/>
      <c r="GD117" s="447"/>
      <c r="GE117" s="447"/>
      <c r="GF117" s="447"/>
      <c r="GG117" s="447"/>
      <c r="GH117" s="447"/>
      <c r="GI117" s="447"/>
      <c r="GJ117" s="447"/>
      <c r="GK117" s="447"/>
      <c r="GL117" s="447"/>
      <c r="GM117" s="447"/>
      <c r="GN117" s="447"/>
      <c r="GO117" s="447"/>
      <c r="GP117" s="447"/>
      <c r="GQ117" s="447"/>
      <c r="GR117" s="447"/>
      <c r="GS117" s="447"/>
      <c r="GT117" s="447"/>
      <c r="GU117" s="447"/>
      <c r="GV117" s="447"/>
      <c r="GW117" s="447"/>
      <c r="GX117" s="447"/>
      <c r="GY117" s="447"/>
      <c r="GZ117" s="447"/>
      <c r="HA117" s="447"/>
      <c r="HB117" s="447"/>
      <c r="HC117" s="447"/>
      <c r="HD117" s="447"/>
      <c r="HE117" s="447"/>
      <c r="HF117" s="447"/>
      <c r="HG117" s="447"/>
      <c r="HH117" s="447"/>
      <c r="HI117" s="447"/>
      <c r="HJ117" s="447"/>
      <c r="HK117" s="447"/>
      <c r="HL117" s="447"/>
      <c r="HM117" s="447"/>
      <c r="HN117" s="447"/>
      <c r="HO117" s="447"/>
      <c r="HP117" s="447"/>
      <c r="HQ117" s="447"/>
      <c r="HR117" s="447"/>
      <c r="HS117" s="447"/>
      <c r="HT117" s="447"/>
      <c r="HU117" s="447"/>
      <c r="HV117" s="447"/>
      <c r="HW117" s="447"/>
      <c r="HX117" s="447"/>
      <c r="HY117" s="447"/>
      <c r="HZ117" s="447"/>
      <c r="IA117" s="447"/>
      <c r="IB117" s="447"/>
      <c r="IC117" s="447"/>
      <c r="ID117" s="447"/>
      <c r="IE117" s="447"/>
      <c r="IF117" s="447"/>
      <c r="IG117" s="447"/>
      <c r="IH117" s="447"/>
      <c r="II117" s="447"/>
      <c r="IJ117" s="447"/>
      <c r="IK117" s="447"/>
      <c r="IL117" s="447"/>
      <c r="IM117" s="447"/>
      <c r="IN117" s="447"/>
      <c r="IO117" s="447"/>
      <c r="IP117" s="447"/>
      <c r="IQ117" s="447"/>
      <c r="IR117" s="447"/>
      <c r="IS117" s="447"/>
      <c r="IT117" s="447"/>
      <c r="IU117" s="447"/>
      <c r="IV117" s="447"/>
    </row>
    <row r="118" spans="1:256" ht="21" customHeight="1" outlineLevel="2" x14ac:dyDescent="0.35">
      <c r="A118" s="449" t="str">
        <f t="shared" ca="1" si="40"/>
        <v>0.0.3.1</v>
      </c>
      <c r="B118" s="563" t="s">
        <v>583</v>
      </c>
      <c r="C118" s="572"/>
      <c r="D118" s="572"/>
      <c r="E118" s="573"/>
      <c r="F118" s="453">
        <f>NETWORKDAYS(G118,H118)</f>
        <v>5</v>
      </c>
      <c r="G118" s="335">
        <v>44606</v>
      </c>
      <c r="H118" s="454">
        <f t="shared" ref="H118:H120" si="75">G118+4</f>
        <v>44610</v>
      </c>
      <c r="I118" s="469">
        <v>1</v>
      </c>
      <c r="J118" s="421">
        <f t="shared" si="63"/>
        <v>5</v>
      </c>
      <c r="K118" s="422">
        <f t="shared" si="64"/>
        <v>5</v>
      </c>
      <c r="L118" s="421">
        <f t="shared" si="65"/>
        <v>0</v>
      </c>
      <c r="M118" s="547"/>
      <c r="N118" s="548"/>
      <c r="O118" s="425" t="str">
        <f t="shared" si="66"/>
        <v>NA</v>
      </c>
      <c r="P118" s="404" t="str">
        <f t="shared" si="67"/>
        <v>Closed</v>
      </c>
      <c r="Q118" s="405" t="str">
        <f t="shared" si="68"/>
        <v>Complete</v>
      </c>
      <c r="R118" s="455">
        <f t="shared" si="74"/>
        <v>1</v>
      </c>
      <c r="S118" s="443">
        <f>F134</f>
        <v>30</v>
      </c>
      <c r="T118" s="444">
        <f>R134</f>
        <v>0</v>
      </c>
      <c r="W118" s="445"/>
      <c r="X118" s="445"/>
      <c r="Y118" s="445"/>
      <c r="Z118" s="445"/>
      <c r="AA118" s="445"/>
      <c r="AB118" s="445"/>
      <c r="AC118" s="445"/>
      <c r="AD118" s="445"/>
      <c r="AE118" s="445"/>
      <c r="AF118" s="445"/>
      <c r="AG118" s="445"/>
      <c r="AH118" s="445"/>
      <c r="AI118" s="445"/>
      <c r="AJ118" s="445"/>
      <c r="AK118" s="445"/>
      <c r="AL118" s="445"/>
      <c r="AM118" s="445"/>
      <c r="AN118" s="445"/>
      <c r="AO118" s="445"/>
      <c r="AP118" s="445"/>
      <c r="AQ118" s="445"/>
      <c r="AR118" s="445"/>
      <c r="AS118" s="445"/>
      <c r="AT118" s="445"/>
      <c r="AU118" s="445"/>
      <c r="AV118" s="445"/>
      <c r="AW118" s="445"/>
      <c r="AX118" s="445"/>
      <c r="AY118" s="445"/>
      <c r="AZ118" s="445"/>
      <c r="BA118" s="445"/>
      <c r="BB118" s="445"/>
      <c r="BC118" s="445"/>
      <c r="BD118" s="445"/>
      <c r="BE118" s="445"/>
      <c r="BF118" s="445"/>
      <c r="BG118" s="445"/>
      <c r="BH118" s="445"/>
      <c r="BI118" s="445"/>
      <c r="BJ118" s="445"/>
      <c r="BK118" s="445"/>
      <c r="BL118" s="445"/>
      <c r="BM118" s="445"/>
      <c r="BN118" s="445"/>
      <c r="BO118" s="445"/>
      <c r="BP118" s="445"/>
      <c r="BQ118" s="445"/>
      <c r="BR118" s="445"/>
      <c r="BS118" s="445"/>
      <c r="BT118" s="445"/>
      <c r="BU118" s="445"/>
      <c r="BV118" s="445"/>
      <c r="BW118" s="445"/>
      <c r="BX118" s="445"/>
      <c r="BY118" s="445"/>
      <c r="BZ118" s="445"/>
      <c r="CA118" s="445"/>
      <c r="CB118" s="445"/>
      <c r="CC118" s="445"/>
      <c r="CD118" s="445"/>
      <c r="CE118" s="445"/>
      <c r="CF118" s="445"/>
      <c r="CG118" s="445"/>
      <c r="CH118" s="445"/>
      <c r="CI118" s="445"/>
      <c r="CJ118" s="445"/>
      <c r="CK118" s="445"/>
      <c r="CL118" s="445"/>
      <c r="CM118" s="445"/>
      <c r="CN118" s="445"/>
      <c r="CO118" s="445"/>
      <c r="CP118" s="445"/>
      <c r="CQ118" s="445"/>
      <c r="CR118" s="445"/>
      <c r="CS118" s="445"/>
      <c r="CT118" s="445"/>
      <c r="CU118" s="445"/>
      <c r="CV118" s="445"/>
      <c r="CW118" s="445"/>
      <c r="CX118" s="445"/>
      <c r="CY118" s="445"/>
      <c r="CZ118" s="445"/>
      <c r="DA118" s="445"/>
      <c r="DB118" s="445"/>
      <c r="DC118" s="445"/>
      <c r="DD118" s="445"/>
      <c r="DE118" s="445"/>
      <c r="DF118" s="445"/>
      <c r="DG118" s="445"/>
      <c r="DH118" s="445"/>
      <c r="DI118" s="446"/>
      <c r="DJ118" s="447"/>
      <c r="DK118" s="447"/>
      <c r="DL118" s="447"/>
      <c r="DM118" s="447"/>
      <c r="DN118" s="447"/>
      <c r="DO118" s="447"/>
      <c r="DP118" s="447"/>
      <c r="DQ118" s="447"/>
      <c r="DR118" s="447"/>
      <c r="DS118" s="447"/>
      <c r="DT118" s="447"/>
      <c r="DU118" s="447"/>
      <c r="DV118" s="447"/>
      <c r="DW118" s="447"/>
      <c r="DX118" s="447"/>
      <c r="DY118" s="447"/>
      <c r="DZ118" s="447"/>
      <c r="EA118" s="447"/>
      <c r="EB118" s="447"/>
      <c r="EC118" s="447"/>
      <c r="ED118" s="447"/>
      <c r="EE118" s="447"/>
      <c r="EF118" s="447"/>
      <c r="EG118" s="447"/>
      <c r="EH118" s="447"/>
      <c r="EI118" s="447"/>
      <c r="EJ118" s="447"/>
      <c r="EK118" s="447"/>
      <c r="EL118" s="447"/>
      <c r="EM118" s="447"/>
      <c r="EN118" s="447"/>
      <c r="EO118" s="447"/>
      <c r="EP118" s="447"/>
      <c r="EQ118" s="447"/>
      <c r="ER118" s="447"/>
      <c r="ES118" s="447"/>
      <c r="ET118" s="447"/>
      <c r="EU118" s="447"/>
      <c r="EV118" s="447"/>
      <c r="EW118" s="447"/>
      <c r="EX118" s="447"/>
      <c r="EY118" s="447"/>
      <c r="EZ118" s="447"/>
      <c r="FA118" s="447"/>
      <c r="FB118" s="447"/>
      <c r="FC118" s="447"/>
      <c r="FD118" s="447"/>
      <c r="FE118" s="447"/>
      <c r="FF118" s="447"/>
      <c r="FG118" s="447"/>
      <c r="FH118" s="447"/>
      <c r="FI118" s="447"/>
      <c r="FJ118" s="447"/>
      <c r="FK118" s="447"/>
      <c r="FL118" s="447"/>
      <c r="FM118" s="447"/>
      <c r="FN118" s="447"/>
      <c r="FO118" s="447"/>
      <c r="FP118" s="447"/>
      <c r="FQ118" s="447"/>
      <c r="FR118" s="447"/>
      <c r="FS118" s="447"/>
      <c r="FT118" s="447"/>
      <c r="FU118" s="447"/>
      <c r="FV118" s="447"/>
      <c r="FW118" s="447"/>
      <c r="FX118" s="447"/>
      <c r="FY118" s="447"/>
      <c r="FZ118" s="447"/>
      <c r="GA118" s="447"/>
      <c r="GB118" s="447"/>
      <c r="GC118" s="447"/>
      <c r="GD118" s="447"/>
      <c r="GE118" s="447"/>
      <c r="GF118" s="447"/>
      <c r="GG118" s="447"/>
      <c r="GH118" s="447"/>
      <c r="GI118" s="447"/>
      <c r="GJ118" s="447"/>
      <c r="GK118" s="447"/>
      <c r="GL118" s="447"/>
      <c r="GM118" s="447"/>
      <c r="GN118" s="447"/>
      <c r="GO118" s="447"/>
      <c r="GP118" s="447"/>
      <c r="GQ118" s="447"/>
      <c r="GR118" s="447"/>
      <c r="GS118" s="447"/>
      <c r="GT118" s="447"/>
      <c r="GU118" s="447"/>
      <c r="GV118" s="447"/>
      <c r="GW118" s="447"/>
      <c r="GX118" s="447"/>
      <c r="GY118" s="447"/>
      <c r="GZ118" s="447"/>
      <c r="HA118" s="447"/>
      <c r="HB118" s="447"/>
      <c r="HC118" s="447"/>
      <c r="HD118" s="447"/>
      <c r="HE118" s="447"/>
      <c r="HF118" s="447"/>
      <c r="HG118" s="447"/>
      <c r="HH118" s="447"/>
      <c r="HI118" s="447"/>
      <c r="HJ118" s="447"/>
      <c r="HK118" s="447"/>
      <c r="HL118" s="447"/>
      <c r="HM118" s="447"/>
      <c r="HN118" s="447"/>
      <c r="HO118" s="447"/>
      <c r="HP118" s="447"/>
      <c r="HQ118" s="447"/>
      <c r="HR118" s="447"/>
      <c r="HS118" s="447"/>
      <c r="HT118" s="447"/>
      <c r="HU118" s="447"/>
      <c r="HV118" s="447"/>
      <c r="HW118" s="447"/>
      <c r="HX118" s="447"/>
      <c r="HY118" s="447"/>
      <c r="HZ118" s="447"/>
      <c r="IA118" s="447"/>
      <c r="IB118" s="447"/>
      <c r="IC118" s="447"/>
      <c r="ID118" s="447"/>
      <c r="IE118" s="447"/>
      <c r="IF118" s="447"/>
      <c r="IG118" s="447"/>
      <c r="IH118" s="447"/>
      <c r="II118" s="447"/>
      <c r="IJ118" s="447"/>
      <c r="IK118" s="447"/>
      <c r="IL118" s="447"/>
      <c r="IM118" s="447"/>
      <c r="IN118" s="447"/>
      <c r="IO118" s="447"/>
      <c r="IP118" s="447"/>
      <c r="IQ118" s="447"/>
      <c r="IR118" s="447"/>
      <c r="IS118" s="447"/>
      <c r="IT118" s="447"/>
      <c r="IU118" s="447"/>
      <c r="IV118" s="447"/>
    </row>
    <row r="119" spans="1:256" s="484" customFormat="1" ht="21" customHeight="1" outlineLevel="2" x14ac:dyDescent="0.35">
      <c r="A119" s="449" t="str">
        <f t="shared" ca="1" si="40"/>
        <v>0.0.3.2</v>
      </c>
      <c r="B119" s="563" t="s">
        <v>582</v>
      </c>
      <c r="C119" s="561"/>
      <c r="D119" s="561"/>
      <c r="E119" s="562"/>
      <c r="F119" s="453">
        <f>IF(AND(ISBLANK(G119),ISBLANK(H119))=FALSE,NETWORKDAYS(G119,H119),"")</f>
        <v>5</v>
      </c>
      <c r="G119" s="454">
        <f>H118+3</f>
        <v>44613</v>
      </c>
      <c r="H119" s="454">
        <f t="shared" si="75"/>
        <v>44617</v>
      </c>
      <c r="I119" s="469">
        <v>0.3</v>
      </c>
      <c r="J119" s="439">
        <f t="shared" si="63"/>
        <v>5</v>
      </c>
      <c r="K119" s="440">
        <f t="shared" si="64"/>
        <v>1</v>
      </c>
      <c r="L119" s="439">
        <f t="shared" si="65"/>
        <v>4</v>
      </c>
      <c r="M119" s="423">
        <f>F119</f>
        <v>5</v>
      </c>
      <c r="N119" s="424">
        <f>IF(I119&gt;=100%,100%,IF(I119&lt;=0%,0%,I119))</f>
        <v>0.3</v>
      </c>
      <c r="O119" s="441">
        <f t="shared" si="66"/>
        <v>1</v>
      </c>
      <c r="P119" s="404" t="str">
        <f t="shared" si="67"/>
        <v>WIP</v>
      </c>
      <c r="Q119" s="405" t="str">
        <f t="shared" si="68"/>
        <v>On Schedule</v>
      </c>
      <c r="R119" s="455">
        <f t="shared" si="74"/>
        <v>0</v>
      </c>
      <c r="S119" s="443">
        <f>F135</f>
        <v>3</v>
      </c>
      <c r="T119" s="444">
        <f>R135</f>
        <v>0.5</v>
      </c>
      <c r="U119" s="338"/>
      <c r="V119" s="338"/>
      <c r="W119" s="445"/>
      <c r="X119" s="445"/>
      <c r="Y119" s="445"/>
      <c r="Z119" s="445"/>
      <c r="AA119" s="445"/>
      <c r="AB119" s="445"/>
      <c r="AC119" s="445"/>
      <c r="AD119" s="445"/>
      <c r="AE119" s="445"/>
      <c r="AF119" s="445"/>
      <c r="AG119" s="445"/>
      <c r="AH119" s="445"/>
      <c r="AI119" s="445"/>
      <c r="AJ119" s="445"/>
      <c r="AK119" s="445"/>
      <c r="AL119" s="445"/>
      <c r="AM119" s="445"/>
      <c r="AN119" s="445"/>
      <c r="AO119" s="445"/>
      <c r="AP119" s="445"/>
      <c r="AQ119" s="445"/>
      <c r="AR119" s="445"/>
      <c r="AS119" s="445"/>
      <c r="AT119" s="445"/>
      <c r="AU119" s="445"/>
      <c r="AV119" s="445"/>
      <c r="AW119" s="445"/>
      <c r="AX119" s="445"/>
      <c r="AY119" s="445"/>
      <c r="AZ119" s="445"/>
      <c r="BA119" s="445"/>
      <c r="BB119" s="445"/>
      <c r="BC119" s="445"/>
      <c r="BD119" s="445"/>
      <c r="BE119" s="445"/>
      <c r="BF119" s="445"/>
      <c r="BG119" s="445"/>
      <c r="BH119" s="445"/>
      <c r="BI119" s="445"/>
      <c r="BJ119" s="445"/>
      <c r="BK119" s="445"/>
      <c r="BL119" s="445"/>
      <c r="BM119" s="445"/>
      <c r="BN119" s="445"/>
      <c r="BO119" s="445"/>
      <c r="BP119" s="445"/>
      <c r="BQ119" s="445"/>
      <c r="BR119" s="445"/>
      <c r="BS119" s="445"/>
      <c r="BT119" s="445"/>
      <c r="BU119" s="445"/>
      <c r="BV119" s="445"/>
      <c r="BW119" s="445"/>
      <c r="BX119" s="445"/>
      <c r="BY119" s="445"/>
      <c r="BZ119" s="445"/>
      <c r="CA119" s="445"/>
      <c r="CB119" s="445"/>
      <c r="CC119" s="445"/>
      <c r="CD119" s="445"/>
      <c r="CE119" s="445"/>
      <c r="CF119" s="445"/>
      <c r="CG119" s="445"/>
      <c r="CH119" s="445"/>
      <c r="CI119" s="445"/>
      <c r="CJ119" s="445"/>
      <c r="CK119" s="445"/>
      <c r="CL119" s="445"/>
      <c r="CM119" s="445"/>
      <c r="CN119" s="445"/>
      <c r="CO119" s="445"/>
      <c r="CP119" s="445"/>
      <c r="CQ119" s="445"/>
      <c r="CR119" s="445"/>
      <c r="CS119" s="445"/>
      <c r="CT119" s="445"/>
      <c r="CU119" s="445"/>
      <c r="CV119" s="445"/>
      <c r="CW119" s="445"/>
      <c r="CX119" s="445"/>
      <c r="CY119" s="445"/>
      <c r="CZ119" s="445"/>
      <c r="DA119" s="445"/>
      <c r="DB119" s="445"/>
      <c r="DC119" s="445"/>
      <c r="DD119" s="445"/>
      <c r="DE119" s="445"/>
      <c r="DF119" s="445"/>
      <c r="DG119" s="445"/>
      <c r="DH119" s="445"/>
      <c r="DI119" s="446"/>
      <c r="DJ119" s="447"/>
      <c r="DK119" s="447"/>
      <c r="DL119" s="447"/>
      <c r="DM119" s="447"/>
      <c r="DN119" s="447"/>
      <c r="DO119" s="447"/>
      <c r="DP119" s="447"/>
      <c r="DQ119" s="447"/>
      <c r="DR119" s="447"/>
      <c r="DS119" s="447"/>
      <c r="DT119" s="447"/>
      <c r="DU119" s="447"/>
      <c r="DV119" s="447"/>
      <c r="DW119" s="447"/>
      <c r="DX119" s="447"/>
      <c r="DY119" s="447"/>
      <c r="DZ119" s="447"/>
      <c r="EA119" s="447"/>
      <c r="EB119" s="447"/>
      <c r="EC119" s="447"/>
      <c r="ED119" s="447"/>
      <c r="EE119" s="447"/>
      <c r="EF119" s="447"/>
      <c r="EG119" s="447"/>
      <c r="EH119" s="447"/>
      <c r="EI119" s="447"/>
      <c r="EJ119" s="447"/>
      <c r="EK119" s="447"/>
      <c r="EL119" s="447"/>
      <c r="EM119" s="447"/>
      <c r="EN119" s="447"/>
      <c r="EO119" s="447"/>
      <c r="EP119" s="447"/>
      <c r="EQ119" s="447"/>
      <c r="ER119" s="447"/>
      <c r="ES119" s="447"/>
      <c r="ET119" s="447"/>
      <c r="EU119" s="447"/>
      <c r="EV119" s="447"/>
      <c r="EW119" s="447"/>
      <c r="EX119" s="447"/>
      <c r="EY119" s="447"/>
      <c r="EZ119" s="447"/>
      <c r="FA119" s="447"/>
      <c r="FB119" s="447"/>
      <c r="FC119" s="447"/>
      <c r="FD119" s="447"/>
      <c r="FE119" s="447"/>
      <c r="FF119" s="447"/>
      <c r="FG119" s="447"/>
      <c r="FH119" s="447"/>
      <c r="FI119" s="447"/>
      <c r="FJ119" s="447"/>
      <c r="FK119" s="447"/>
      <c r="FL119" s="447"/>
      <c r="FM119" s="447"/>
      <c r="FN119" s="447"/>
      <c r="FO119" s="447"/>
      <c r="FP119" s="447"/>
      <c r="FQ119" s="447"/>
      <c r="FR119" s="447"/>
      <c r="FS119" s="447"/>
      <c r="FT119" s="447"/>
      <c r="FU119" s="447"/>
      <c r="FV119" s="447"/>
      <c r="FW119" s="447"/>
      <c r="FX119" s="447"/>
      <c r="FY119" s="447"/>
      <c r="FZ119" s="447"/>
      <c r="GA119" s="447"/>
      <c r="GB119" s="447"/>
      <c r="GC119" s="447"/>
      <c r="GD119" s="447"/>
      <c r="GE119" s="447"/>
      <c r="GF119" s="447"/>
      <c r="GG119" s="447"/>
      <c r="GH119" s="447"/>
      <c r="GI119" s="447"/>
      <c r="GJ119" s="447"/>
      <c r="GK119" s="447"/>
      <c r="GL119" s="447"/>
      <c r="GM119" s="447"/>
      <c r="GN119" s="447"/>
      <c r="GO119" s="447"/>
      <c r="GP119" s="447"/>
      <c r="GQ119" s="447"/>
      <c r="GR119" s="447"/>
      <c r="GS119" s="447"/>
      <c r="GT119" s="447"/>
      <c r="GU119" s="447"/>
      <c r="GV119" s="447"/>
      <c r="GW119" s="447"/>
      <c r="GX119" s="447"/>
      <c r="GY119" s="447"/>
      <c r="GZ119" s="447"/>
      <c r="HA119" s="447"/>
      <c r="HB119" s="447"/>
      <c r="HC119" s="447"/>
      <c r="HD119" s="447"/>
      <c r="HE119" s="447"/>
      <c r="HF119" s="447"/>
      <c r="HG119" s="447"/>
      <c r="HH119" s="447"/>
      <c r="HI119" s="447"/>
      <c r="HJ119" s="447"/>
      <c r="HK119" s="447"/>
      <c r="HL119" s="447"/>
      <c r="HM119" s="447"/>
      <c r="HN119" s="447"/>
      <c r="HO119" s="447"/>
      <c r="HP119" s="447"/>
      <c r="HQ119" s="447"/>
      <c r="HR119" s="447"/>
      <c r="HS119" s="447"/>
      <c r="HT119" s="447"/>
      <c r="HU119" s="447"/>
      <c r="HV119" s="447"/>
      <c r="HW119" s="447"/>
      <c r="HX119" s="447"/>
      <c r="HY119" s="447"/>
      <c r="HZ119" s="447"/>
      <c r="IA119" s="447"/>
      <c r="IB119" s="447"/>
      <c r="IC119" s="447"/>
      <c r="ID119" s="447"/>
      <c r="IE119" s="447"/>
      <c r="IF119" s="447"/>
      <c r="IG119" s="447"/>
      <c r="IH119" s="447"/>
      <c r="II119" s="447"/>
      <c r="IJ119" s="447"/>
      <c r="IK119" s="447"/>
      <c r="IL119" s="447"/>
      <c r="IM119" s="447"/>
      <c r="IN119" s="447"/>
      <c r="IO119" s="447"/>
      <c r="IP119" s="447"/>
      <c r="IQ119" s="447"/>
      <c r="IR119" s="447"/>
      <c r="IS119" s="447"/>
      <c r="IT119" s="447"/>
      <c r="IU119" s="447"/>
      <c r="IV119" s="447"/>
    </row>
    <row r="120" spans="1:256" s="484" customFormat="1" ht="21" customHeight="1" outlineLevel="2" x14ac:dyDescent="0.35">
      <c r="A120" s="449" t="str">
        <f t="shared" ca="1" si="40"/>
        <v>0.0.3.3</v>
      </c>
      <c r="B120" s="563" t="s">
        <v>584</v>
      </c>
      <c r="C120" s="575"/>
      <c r="D120" s="575"/>
      <c r="E120" s="576"/>
      <c r="F120" s="453">
        <f>IF(AND(ISBLANK(G120),ISBLANK(H120))=FALSE,NETWORKDAYS(G120,H120),"")</f>
        <v>5</v>
      </c>
      <c r="G120" s="454">
        <f>H119+3</f>
        <v>44620</v>
      </c>
      <c r="H120" s="454">
        <f t="shared" si="75"/>
        <v>44624</v>
      </c>
      <c r="I120" s="469">
        <v>0</v>
      </c>
      <c r="J120" s="439">
        <f t="shared" si="63"/>
        <v>5</v>
      </c>
      <c r="K120" s="440">
        <f t="shared" si="64"/>
        <v>0</v>
      </c>
      <c r="L120" s="439">
        <f t="shared" si="65"/>
        <v>5</v>
      </c>
      <c r="M120" s="423">
        <f>F120</f>
        <v>5</v>
      </c>
      <c r="N120" s="424">
        <f>IF(I120&gt;=100%,100%,IF(I120&lt;=0%,0%,I120))</f>
        <v>0</v>
      </c>
      <c r="O120" s="441">
        <f t="shared" si="66"/>
        <v>1</v>
      </c>
      <c r="P120" s="404" t="str">
        <f t="shared" si="67"/>
        <v>Not Started</v>
      </c>
      <c r="Q120" s="405" t="str">
        <f t="shared" si="68"/>
        <v>Not Due</v>
      </c>
      <c r="R120" s="455">
        <f t="shared" si="74"/>
        <v>0</v>
      </c>
      <c r="S120" s="443">
        <f>F136</f>
        <v>3</v>
      </c>
      <c r="T120" s="444">
        <f>R136</f>
        <v>1</v>
      </c>
      <c r="U120" s="338"/>
      <c r="V120" s="338"/>
      <c r="W120" s="445"/>
      <c r="X120" s="445"/>
      <c r="Y120" s="445"/>
      <c r="Z120" s="445"/>
      <c r="AA120" s="445"/>
      <c r="AB120" s="445"/>
      <c r="AC120" s="445"/>
      <c r="AD120" s="445"/>
      <c r="AE120" s="445"/>
      <c r="AF120" s="445"/>
      <c r="AG120" s="445"/>
      <c r="AH120" s="445"/>
      <c r="AI120" s="445"/>
      <c r="AJ120" s="445"/>
      <c r="AK120" s="445"/>
      <c r="AL120" s="445"/>
      <c r="AM120" s="445"/>
      <c r="AN120" s="445"/>
      <c r="AO120" s="445"/>
      <c r="AP120" s="445"/>
      <c r="AQ120" s="445"/>
      <c r="AR120" s="445"/>
      <c r="AS120" s="445"/>
      <c r="AT120" s="445"/>
      <c r="AU120" s="445"/>
      <c r="AV120" s="445"/>
      <c r="AW120" s="445"/>
      <c r="AX120" s="445"/>
      <c r="AY120" s="445"/>
      <c r="AZ120" s="445"/>
      <c r="BA120" s="445"/>
      <c r="BB120" s="445"/>
      <c r="BC120" s="445"/>
      <c r="BD120" s="445"/>
      <c r="BE120" s="445"/>
      <c r="BF120" s="445"/>
      <c r="BG120" s="445"/>
      <c r="BH120" s="445"/>
      <c r="BI120" s="445"/>
      <c r="BJ120" s="445"/>
      <c r="BK120" s="445"/>
      <c r="BL120" s="445"/>
      <c r="BM120" s="445"/>
      <c r="BN120" s="445"/>
      <c r="BO120" s="445"/>
      <c r="BP120" s="445"/>
      <c r="BQ120" s="445"/>
      <c r="BR120" s="445"/>
      <c r="BS120" s="445"/>
      <c r="BT120" s="445"/>
      <c r="BU120" s="445"/>
      <c r="BV120" s="445"/>
      <c r="BW120" s="445"/>
      <c r="BX120" s="445"/>
      <c r="BY120" s="445"/>
      <c r="BZ120" s="445"/>
      <c r="CA120" s="445"/>
      <c r="CB120" s="445"/>
      <c r="CC120" s="445"/>
      <c r="CD120" s="445"/>
      <c r="CE120" s="445"/>
      <c r="CF120" s="445"/>
      <c r="CG120" s="445"/>
      <c r="CH120" s="445"/>
      <c r="CI120" s="445"/>
      <c r="CJ120" s="445"/>
      <c r="CK120" s="445"/>
      <c r="CL120" s="445"/>
      <c r="CM120" s="445"/>
      <c r="CN120" s="445"/>
      <c r="CO120" s="445"/>
      <c r="CP120" s="445"/>
      <c r="CQ120" s="445"/>
      <c r="CR120" s="445"/>
      <c r="CS120" s="445"/>
      <c r="CT120" s="445"/>
      <c r="CU120" s="445"/>
      <c r="CV120" s="445"/>
      <c r="CW120" s="445"/>
      <c r="CX120" s="445"/>
      <c r="CY120" s="445"/>
      <c r="CZ120" s="445"/>
      <c r="DA120" s="445"/>
      <c r="DB120" s="445"/>
      <c r="DC120" s="445"/>
      <c r="DD120" s="445"/>
      <c r="DE120" s="445"/>
      <c r="DF120" s="445"/>
      <c r="DG120" s="445"/>
      <c r="DH120" s="445"/>
      <c r="DI120" s="446"/>
      <c r="DJ120" s="447"/>
      <c r="DK120" s="447"/>
      <c r="DL120" s="447"/>
      <c r="DM120" s="447"/>
      <c r="DN120" s="447"/>
      <c r="DO120" s="447"/>
      <c r="DP120" s="447"/>
      <c r="DQ120" s="447"/>
      <c r="DR120" s="447"/>
      <c r="DS120" s="447"/>
      <c r="DT120" s="447"/>
      <c r="DU120" s="447"/>
      <c r="DV120" s="447"/>
      <c r="DW120" s="447"/>
      <c r="DX120" s="447"/>
      <c r="DY120" s="447"/>
      <c r="DZ120" s="447"/>
      <c r="EA120" s="447"/>
      <c r="EB120" s="447"/>
      <c r="EC120" s="447"/>
      <c r="ED120" s="447"/>
      <c r="EE120" s="447"/>
      <c r="EF120" s="447"/>
      <c r="EG120" s="447"/>
      <c r="EH120" s="447"/>
      <c r="EI120" s="447"/>
      <c r="EJ120" s="447"/>
      <c r="EK120" s="447"/>
      <c r="EL120" s="447"/>
      <c r="EM120" s="447"/>
      <c r="EN120" s="447"/>
      <c r="EO120" s="447"/>
      <c r="EP120" s="447"/>
      <c r="EQ120" s="447"/>
      <c r="ER120" s="447"/>
      <c r="ES120" s="447"/>
      <c r="ET120" s="447"/>
      <c r="EU120" s="447"/>
      <c r="EV120" s="447"/>
      <c r="EW120" s="447"/>
      <c r="EX120" s="447"/>
      <c r="EY120" s="447"/>
      <c r="EZ120" s="447"/>
      <c r="FA120" s="447"/>
      <c r="FB120" s="447"/>
      <c r="FC120" s="447"/>
      <c r="FD120" s="447"/>
      <c r="FE120" s="447"/>
      <c r="FF120" s="447"/>
      <c r="FG120" s="447"/>
      <c r="FH120" s="447"/>
      <c r="FI120" s="447"/>
      <c r="FJ120" s="447"/>
      <c r="FK120" s="447"/>
      <c r="FL120" s="447"/>
      <c r="FM120" s="447"/>
      <c r="FN120" s="447"/>
      <c r="FO120" s="447"/>
      <c r="FP120" s="447"/>
      <c r="FQ120" s="447"/>
      <c r="FR120" s="447"/>
      <c r="FS120" s="447"/>
      <c r="FT120" s="447"/>
      <c r="FU120" s="447"/>
      <c r="FV120" s="447"/>
      <c r="FW120" s="447"/>
      <c r="FX120" s="447"/>
      <c r="FY120" s="447"/>
      <c r="FZ120" s="447"/>
      <c r="GA120" s="447"/>
      <c r="GB120" s="447"/>
      <c r="GC120" s="447"/>
      <c r="GD120" s="447"/>
      <c r="GE120" s="447"/>
      <c r="GF120" s="447"/>
      <c r="GG120" s="447"/>
      <c r="GH120" s="447"/>
      <c r="GI120" s="447"/>
      <c r="GJ120" s="447"/>
      <c r="GK120" s="447"/>
      <c r="GL120" s="447"/>
      <c r="GM120" s="447"/>
      <c r="GN120" s="447"/>
      <c r="GO120" s="447"/>
      <c r="GP120" s="447"/>
      <c r="GQ120" s="447"/>
      <c r="GR120" s="447"/>
      <c r="GS120" s="447"/>
      <c r="GT120" s="447"/>
      <c r="GU120" s="447"/>
      <c r="GV120" s="447"/>
      <c r="GW120" s="447"/>
      <c r="GX120" s="447"/>
      <c r="GY120" s="447"/>
      <c r="GZ120" s="447"/>
      <c r="HA120" s="447"/>
      <c r="HB120" s="447"/>
      <c r="HC120" s="447"/>
      <c r="HD120" s="447"/>
      <c r="HE120" s="447"/>
      <c r="HF120" s="447"/>
      <c r="HG120" s="447"/>
      <c r="HH120" s="447"/>
      <c r="HI120" s="447"/>
      <c r="HJ120" s="447"/>
      <c r="HK120" s="447"/>
      <c r="HL120" s="447"/>
      <c r="HM120" s="447"/>
      <c r="HN120" s="447"/>
      <c r="HO120" s="447"/>
      <c r="HP120" s="447"/>
      <c r="HQ120" s="447"/>
      <c r="HR120" s="447"/>
      <c r="HS120" s="447"/>
      <c r="HT120" s="447"/>
      <c r="HU120" s="447"/>
      <c r="HV120" s="447"/>
      <c r="HW120" s="447"/>
      <c r="HX120" s="447"/>
      <c r="HY120" s="447"/>
      <c r="HZ120" s="447"/>
      <c r="IA120" s="447"/>
      <c r="IB120" s="447"/>
      <c r="IC120" s="447"/>
      <c r="ID120" s="447"/>
      <c r="IE120" s="447"/>
      <c r="IF120" s="447"/>
      <c r="IG120" s="447"/>
      <c r="IH120" s="447"/>
      <c r="II120" s="447"/>
      <c r="IJ120" s="447"/>
      <c r="IK120" s="447"/>
      <c r="IL120" s="447"/>
      <c r="IM120" s="447"/>
      <c r="IN120" s="447"/>
      <c r="IO120" s="447"/>
      <c r="IP120" s="447"/>
      <c r="IQ120" s="447"/>
      <c r="IR120" s="447"/>
      <c r="IS120" s="447"/>
      <c r="IT120" s="447"/>
      <c r="IU120" s="447"/>
      <c r="IV120" s="447"/>
    </row>
    <row r="121" spans="1:256" s="484" customFormat="1" ht="21" customHeight="1" outlineLevel="2" x14ac:dyDescent="0.35">
      <c r="A121" s="449"/>
      <c r="B121" s="563" t="s">
        <v>585</v>
      </c>
      <c r="C121" s="575"/>
      <c r="D121" s="575"/>
      <c r="E121" s="576"/>
      <c r="F121" s="453"/>
      <c r="G121" s="335">
        <v>44606</v>
      </c>
      <c r="H121" s="454">
        <v>44610</v>
      </c>
      <c r="I121" s="469"/>
      <c r="J121" s="439"/>
      <c r="K121" s="440"/>
      <c r="L121" s="439"/>
      <c r="M121" s="423"/>
      <c r="N121" s="424"/>
      <c r="O121" s="441"/>
      <c r="P121" s="404"/>
      <c r="Q121" s="405"/>
      <c r="R121" s="455"/>
      <c r="S121" s="443">
        <f>F137</f>
        <v>3</v>
      </c>
      <c r="T121" s="444">
        <f>R137</f>
        <v>0</v>
      </c>
      <c r="U121" s="338"/>
      <c r="V121" s="338"/>
      <c r="W121" s="445"/>
      <c r="X121" s="445"/>
      <c r="Y121" s="445"/>
      <c r="Z121" s="445"/>
      <c r="AA121" s="445"/>
      <c r="AB121" s="445"/>
      <c r="AC121" s="445"/>
      <c r="AD121" s="445"/>
      <c r="AE121" s="445"/>
      <c r="AF121" s="445"/>
      <c r="AG121" s="445"/>
      <c r="AH121" s="445"/>
      <c r="AI121" s="445"/>
      <c r="AJ121" s="445"/>
      <c r="AK121" s="445"/>
      <c r="AL121" s="445"/>
      <c r="AM121" s="445"/>
      <c r="AN121" s="445"/>
      <c r="AO121" s="445"/>
      <c r="AP121" s="445"/>
      <c r="AQ121" s="445"/>
      <c r="AR121" s="445"/>
      <c r="AS121" s="445"/>
      <c r="AT121" s="445"/>
      <c r="AU121" s="445"/>
      <c r="AV121" s="445"/>
      <c r="AW121" s="445"/>
      <c r="AX121" s="445"/>
      <c r="AY121" s="445"/>
      <c r="AZ121" s="445"/>
      <c r="BA121" s="445"/>
      <c r="BB121" s="445"/>
      <c r="BC121" s="445"/>
      <c r="BD121" s="445"/>
      <c r="BE121" s="445"/>
      <c r="BF121" s="445"/>
      <c r="BG121" s="445"/>
      <c r="BH121" s="445"/>
      <c r="BI121" s="445"/>
      <c r="BJ121" s="445"/>
      <c r="BK121" s="445"/>
      <c r="BL121" s="445"/>
      <c r="BM121" s="445"/>
      <c r="BN121" s="445"/>
      <c r="BO121" s="445"/>
      <c r="BP121" s="445"/>
      <c r="BQ121" s="445"/>
      <c r="BR121" s="445"/>
      <c r="BS121" s="445"/>
      <c r="BT121" s="445"/>
      <c r="BU121" s="445"/>
      <c r="BV121" s="445"/>
      <c r="BW121" s="445"/>
      <c r="BX121" s="445"/>
      <c r="BY121" s="445"/>
      <c r="BZ121" s="445"/>
      <c r="CA121" s="445"/>
      <c r="CB121" s="445"/>
      <c r="CC121" s="445"/>
      <c r="CD121" s="445"/>
      <c r="CE121" s="445"/>
      <c r="CF121" s="445"/>
      <c r="CG121" s="445"/>
      <c r="CH121" s="445"/>
      <c r="CI121" s="445"/>
      <c r="CJ121" s="445"/>
      <c r="CK121" s="445"/>
      <c r="CL121" s="445"/>
      <c r="CM121" s="445"/>
      <c r="CN121" s="445"/>
      <c r="CO121" s="445"/>
      <c r="CP121" s="445"/>
      <c r="CQ121" s="445"/>
      <c r="CR121" s="445"/>
      <c r="CS121" s="445"/>
      <c r="CT121" s="445"/>
      <c r="CU121" s="445"/>
      <c r="CV121" s="445"/>
      <c r="CW121" s="445"/>
      <c r="CX121" s="445"/>
      <c r="CY121" s="445"/>
      <c r="CZ121" s="445"/>
      <c r="DA121" s="445"/>
      <c r="DB121" s="445"/>
      <c r="DC121" s="445"/>
      <c r="DD121" s="445"/>
      <c r="DE121" s="445"/>
      <c r="DF121" s="445"/>
      <c r="DG121" s="445"/>
      <c r="DH121" s="445"/>
      <c r="DI121" s="446"/>
      <c r="DJ121" s="447"/>
      <c r="DK121" s="447"/>
      <c r="DL121" s="447"/>
      <c r="DM121" s="447"/>
      <c r="DN121" s="447"/>
      <c r="DO121" s="447"/>
      <c r="DP121" s="447"/>
      <c r="DQ121" s="447"/>
      <c r="DR121" s="447"/>
      <c r="DS121" s="447"/>
      <c r="DT121" s="447"/>
      <c r="DU121" s="447"/>
      <c r="DV121" s="447"/>
      <c r="DW121" s="447"/>
      <c r="DX121" s="447"/>
      <c r="DY121" s="447"/>
      <c r="DZ121" s="447"/>
      <c r="EA121" s="447"/>
      <c r="EB121" s="447"/>
      <c r="EC121" s="447"/>
      <c r="ED121" s="447"/>
      <c r="EE121" s="447"/>
      <c r="EF121" s="447"/>
      <c r="EG121" s="447"/>
      <c r="EH121" s="447"/>
      <c r="EI121" s="447"/>
      <c r="EJ121" s="447"/>
      <c r="EK121" s="447"/>
      <c r="EL121" s="447"/>
      <c r="EM121" s="447"/>
      <c r="EN121" s="447"/>
      <c r="EO121" s="447"/>
      <c r="EP121" s="447"/>
      <c r="EQ121" s="447"/>
      <c r="ER121" s="447"/>
      <c r="ES121" s="447"/>
      <c r="ET121" s="447"/>
      <c r="EU121" s="447"/>
      <c r="EV121" s="447"/>
      <c r="EW121" s="447"/>
      <c r="EX121" s="447"/>
      <c r="EY121" s="447"/>
      <c r="EZ121" s="447"/>
      <c r="FA121" s="447"/>
      <c r="FB121" s="447"/>
      <c r="FC121" s="447"/>
      <c r="FD121" s="447"/>
      <c r="FE121" s="447"/>
      <c r="FF121" s="447"/>
      <c r="FG121" s="447"/>
      <c r="FH121" s="447"/>
      <c r="FI121" s="447"/>
      <c r="FJ121" s="447"/>
      <c r="FK121" s="447"/>
      <c r="FL121" s="447"/>
      <c r="FM121" s="447"/>
      <c r="FN121" s="447"/>
      <c r="FO121" s="447"/>
      <c r="FP121" s="447"/>
      <c r="FQ121" s="447"/>
      <c r="FR121" s="447"/>
      <c r="FS121" s="447"/>
      <c r="FT121" s="447"/>
      <c r="FU121" s="447"/>
      <c r="FV121" s="447"/>
      <c r="FW121" s="447"/>
      <c r="FX121" s="447"/>
      <c r="FY121" s="447"/>
      <c r="FZ121" s="447"/>
      <c r="GA121" s="447"/>
      <c r="GB121" s="447"/>
      <c r="GC121" s="447"/>
      <c r="GD121" s="447"/>
      <c r="GE121" s="447"/>
      <c r="GF121" s="447"/>
      <c r="GG121" s="447"/>
      <c r="GH121" s="447"/>
      <c r="GI121" s="447"/>
      <c r="GJ121" s="447"/>
      <c r="GK121" s="447"/>
      <c r="GL121" s="447"/>
      <c r="GM121" s="447"/>
      <c r="GN121" s="447"/>
      <c r="GO121" s="447"/>
      <c r="GP121" s="447"/>
      <c r="GQ121" s="447"/>
      <c r="GR121" s="447"/>
      <c r="GS121" s="447"/>
      <c r="GT121" s="447"/>
      <c r="GU121" s="447"/>
      <c r="GV121" s="447"/>
      <c r="GW121" s="447"/>
      <c r="GX121" s="447"/>
      <c r="GY121" s="447"/>
      <c r="GZ121" s="447"/>
      <c r="HA121" s="447"/>
      <c r="HB121" s="447"/>
      <c r="HC121" s="447"/>
      <c r="HD121" s="447"/>
      <c r="HE121" s="447"/>
      <c r="HF121" s="447"/>
      <c r="HG121" s="447"/>
      <c r="HH121" s="447"/>
      <c r="HI121" s="447"/>
      <c r="HJ121" s="447"/>
      <c r="HK121" s="447"/>
      <c r="HL121" s="447"/>
      <c r="HM121" s="447"/>
      <c r="HN121" s="447"/>
      <c r="HO121" s="447"/>
      <c r="HP121" s="447"/>
      <c r="HQ121" s="447"/>
      <c r="HR121" s="447"/>
      <c r="HS121" s="447"/>
      <c r="HT121" s="447"/>
      <c r="HU121" s="447"/>
      <c r="HV121" s="447"/>
      <c r="HW121" s="447"/>
      <c r="HX121" s="447"/>
      <c r="HY121" s="447"/>
      <c r="HZ121" s="447"/>
      <c r="IA121" s="447"/>
      <c r="IB121" s="447"/>
      <c r="IC121" s="447"/>
      <c r="ID121" s="447"/>
      <c r="IE121" s="447"/>
      <c r="IF121" s="447"/>
      <c r="IG121" s="447"/>
      <c r="IH121" s="447"/>
      <c r="II121" s="447"/>
      <c r="IJ121" s="447"/>
      <c r="IK121" s="447"/>
      <c r="IL121" s="447"/>
      <c r="IM121" s="447"/>
      <c r="IN121" s="447"/>
      <c r="IO121" s="447"/>
      <c r="IP121" s="447"/>
      <c r="IQ121" s="447"/>
      <c r="IR121" s="447"/>
      <c r="IS121" s="447"/>
      <c r="IT121" s="447"/>
      <c r="IU121" s="447"/>
      <c r="IV121" s="447"/>
    </row>
    <row r="122" spans="1:256" s="484" customFormat="1" ht="21" customHeight="1" outlineLevel="2" x14ac:dyDescent="0.35">
      <c r="A122" s="449"/>
      <c r="B122" s="563" t="s">
        <v>586</v>
      </c>
      <c r="C122" s="575"/>
      <c r="D122" s="575"/>
      <c r="E122" s="576"/>
      <c r="F122" s="453"/>
      <c r="G122" s="454">
        <f>H121+3</f>
        <v>44613</v>
      </c>
      <c r="H122" s="454">
        <v>44617</v>
      </c>
      <c r="I122" s="469"/>
      <c r="J122" s="439"/>
      <c r="K122" s="440"/>
      <c r="L122" s="439"/>
      <c r="M122" s="423"/>
      <c r="N122" s="424"/>
      <c r="O122" s="441"/>
      <c r="P122" s="404"/>
      <c r="Q122" s="405"/>
      <c r="R122" s="455"/>
      <c r="S122" s="443">
        <f>F138</f>
        <v>3</v>
      </c>
      <c r="T122" s="444">
        <f>R138</f>
        <v>1</v>
      </c>
      <c r="U122" s="338"/>
      <c r="V122" s="338"/>
      <c r="W122" s="445"/>
      <c r="X122" s="445"/>
      <c r="Y122" s="445"/>
      <c r="Z122" s="445"/>
      <c r="AA122" s="445"/>
      <c r="AB122" s="445"/>
      <c r="AC122" s="445"/>
      <c r="AD122" s="445"/>
      <c r="AE122" s="445"/>
      <c r="AF122" s="445"/>
      <c r="AG122" s="445"/>
      <c r="AH122" s="445"/>
      <c r="AI122" s="445"/>
      <c r="AJ122" s="445"/>
      <c r="AK122" s="445"/>
      <c r="AL122" s="445"/>
      <c r="AM122" s="445"/>
      <c r="AN122" s="445"/>
      <c r="AO122" s="445"/>
      <c r="AP122" s="445"/>
      <c r="AQ122" s="445"/>
      <c r="AR122" s="445"/>
      <c r="AS122" s="445"/>
      <c r="AT122" s="445"/>
      <c r="AU122" s="445"/>
      <c r="AV122" s="445"/>
      <c r="AW122" s="445"/>
      <c r="AX122" s="445"/>
      <c r="AY122" s="445"/>
      <c r="AZ122" s="445"/>
      <c r="BA122" s="445"/>
      <c r="BB122" s="445"/>
      <c r="BC122" s="445"/>
      <c r="BD122" s="445"/>
      <c r="BE122" s="445"/>
      <c r="BF122" s="445"/>
      <c r="BG122" s="445"/>
      <c r="BH122" s="445"/>
      <c r="BI122" s="445"/>
      <c r="BJ122" s="445"/>
      <c r="BK122" s="445"/>
      <c r="BL122" s="445"/>
      <c r="BM122" s="445"/>
      <c r="BN122" s="445"/>
      <c r="BO122" s="445"/>
      <c r="BP122" s="445"/>
      <c r="BQ122" s="445"/>
      <c r="BR122" s="445"/>
      <c r="BS122" s="445"/>
      <c r="BT122" s="445"/>
      <c r="BU122" s="445"/>
      <c r="BV122" s="445"/>
      <c r="BW122" s="445"/>
      <c r="BX122" s="445"/>
      <c r="BY122" s="445"/>
      <c r="BZ122" s="445"/>
      <c r="CA122" s="445"/>
      <c r="CB122" s="445"/>
      <c r="CC122" s="445"/>
      <c r="CD122" s="445"/>
      <c r="CE122" s="445"/>
      <c r="CF122" s="445"/>
      <c r="CG122" s="445"/>
      <c r="CH122" s="445"/>
      <c r="CI122" s="445"/>
      <c r="CJ122" s="445"/>
      <c r="CK122" s="445"/>
      <c r="CL122" s="445"/>
      <c r="CM122" s="445"/>
      <c r="CN122" s="445"/>
      <c r="CO122" s="445"/>
      <c r="CP122" s="445"/>
      <c r="CQ122" s="445"/>
      <c r="CR122" s="445"/>
      <c r="CS122" s="445"/>
      <c r="CT122" s="445"/>
      <c r="CU122" s="445"/>
      <c r="CV122" s="445"/>
      <c r="CW122" s="445"/>
      <c r="CX122" s="445"/>
      <c r="CY122" s="445"/>
      <c r="CZ122" s="445"/>
      <c r="DA122" s="445"/>
      <c r="DB122" s="445"/>
      <c r="DC122" s="445"/>
      <c r="DD122" s="445"/>
      <c r="DE122" s="445"/>
      <c r="DF122" s="445"/>
      <c r="DG122" s="445"/>
      <c r="DH122" s="445"/>
      <c r="DI122" s="446"/>
      <c r="DJ122" s="447"/>
      <c r="DK122" s="447"/>
      <c r="DL122" s="447"/>
      <c r="DM122" s="447"/>
      <c r="DN122" s="447"/>
      <c r="DO122" s="447"/>
      <c r="DP122" s="447"/>
      <c r="DQ122" s="447"/>
      <c r="DR122" s="447"/>
      <c r="DS122" s="447"/>
      <c r="DT122" s="447"/>
      <c r="DU122" s="447"/>
      <c r="DV122" s="447"/>
      <c r="DW122" s="447"/>
      <c r="DX122" s="447"/>
      <c r="DY122" s="447"/>
      <c r="DZ122" s="447"/>
      <c r="EA122" s="447"/>
      <c r="EB122" s="447"/>
      <c r="EC122" s="447"/>
      <c r="ED122" s="447"/>
      <c r="EE122" s="447"/>
      <c r="EF122" s="447"/>
      <c r="EG122" s="447"/>
      <c r="EH122" s="447"/>
      <c r="EI122" s="447"/>
      <c r="EJ122" s="447"/>
      <c r="EK122" s="447"/>
      <c r="EL122" s="447"/>
      <c r="EM122" s="447"/>
      <c r="EN122" s="447"/>
      <c r="EO122" s="447"/>
      <c r="EP122" s="447"/>
      <c r="EQ122" s="447"/>
      <c r="ER122" s="447"/>
      <c r="ES122" s="447"/>
      <c r="ET122" s="447"/>
      <c r="EU122" s="447"/>
      <c r="EV122" s="447"/>
      <c r="EW122" s="447"/>
      <c r="EX122" s="447"/>
      <c r="EY122" s="447"/>
      <c r="EZ122" s="447"/>
      <c r="FA122" s="447"/>
      <c r="FB122" s="447"/>
      <c r="FC122" s="447"/>
      <c r="FD122" s="447"/>
      <c r="FE122" s="447"/>
      <c r="FF122" s="447"/>
      <c r="FG122" s="447"/>
      <c r="FH122" s="447"/>
      <c r="FI122" s="447"/>
      <c r="FJ122" s="447"/>
      <c r="FK122" s="447"/>
      <c r="FL122" s="447"/>
      <c r="FM122" s="447"/>
      <c r="FN122" s="447"/>
      <c r="FO122" s="447"/>
      <c r="FP122" s="447"/>
      <c r="FQ122" s="447"/>
      <c r="FR122" s="447"/>
      <c r="FS122" s="447"/>
      <c r="FT122" s="447"/>
      <c r="FU122" s="447"/>
      <c r="FV122" s="447"/>
      <c r="FW122" s="447"/>
      <c r="FX122" s="447"/>
      <c r="FY122" s="447"/>
      <c r="FZ122" s="447"/>
      <c r="GA122" s="447"/>
      <c r="GB122" s="447"/>
      <c r="GC122" s="447"/>
      <c r="GD122" s="447"/>
      <c r="GE122" s="447"/>
      <c r="GF122" s="447"/>
      <c r="GG122" s="447"/>
      <c r="GH122" s="447"/>
      <c r="GI122" s="447"/>
      <c r="GJ122" s="447"/>
      <c r="GK122" s="447"/>
      <c r="GL122" s="447"/>
      <c r="GM122" s="447"/>
      <c r="GN122" s="447"/>
      <c r="GO122" s="447"/>
      <c r="GP122" s="447"/>
      <c r="GQ122" s="447"/>
      <c r="GR122" s="447"/>
      <c r="GS122" s="447"/>
      <c r="GT122" s="447"/>
      <c r="GU122" s="447"/>
      <c r="GV122" s="447"/>
      <c r="GW122" s="447"/>
      <c r="GX122" s="447"/>
      <c r="GY122" s="447"/>
      <c r="GZ122" s="447"/>
      <c r="HA122" s="447"/>
      <c r="HB122" s="447"/>
      <c r="HC122" s="447"/>
      <c r="HD122" s="447"/>
      <c r="HE122" s="447"/>
      <c r="HF122" s="447"/>
      <c r="HG122" s="447"/>
      <c r="HH122" s="447"/>
      <c r="HI122" s="447"/>
      <c r="HJ122" s="447"/>
      <c r="HK122" s="447"/>
      <c r="HL122" s="447"/>
      <c r="HM122" s="447"/>
      <c r="HN122" s="447"/>
      <c r="HO122" s="447"/>
      <c r="HP122" s="447"/>
      <c r="HQ122" s="447"/>
      <c r="HR122" s="447"/>
      <c r="HS122" s="447"/>
      <c r="HT122" s="447"/>
      <c r="HU122" s="447"/>
      <c r="HV122" s="447"/>
      <c r="HW122" s="447"/>
      <c r="HX122" s="447"/>
      <c r="HY122" s="447"/>
      <c r="HZ122" s="447"/>
      <c r="IA122" s="447"/>
      <c r="IB122" s="447"/>
      <c r="IC122" s="447"/>
      <c r="ID122" s="447"/>
      <c r="IE122" s="447"/>
      <c r="IF122" s="447"/>
      <c r="IG122" s="447"/>
      <c r="IH122" s="447"/>
      <c r="II122" s="447"/>
      <c r="IJ122" s="447"/>
      <c r="IK122" s="447"/>
      <c r="IL122" s="447"/>
      <c r="IM122" s="447"/>
      <c r="IN122" s="447"/>
      <c r="IO122" s="447"/>
      <c r="IP122" s="447"/>
      <c r="IQ122" s="447"/>
      <c r="IR122" s="447"/>
      <c r="IS122" s="447"/>
      <c r="IT122" s="447"/>
      <c r="IU122" s="447"/>
      <c r="IV122" s="447"/>
    </row>
    <row r="123" spans="1:256" s="484" customFormat="1" ht="21" customHeight="1" outlineLevel="1" x14ac:dyDescent="0.35">
      <c r="A123" s="449"/>
      <c r="B123" s="563" t="s">
        <v>588</v>
      </c>
      <c r="C123" s="575"/>
      <c r="D123" s="575"/>
      <c r="E123" s="576"/>
      <c r="F123" s="453"/>
      <c r="G123" s="454">
        <f>H122+3</f>
        <v>44620</v>
      </c>
      <c r="H123" s="454">
        <v>44624</v>
      </c>
      <c r="I123" s="469"/>
      <c r="J123" s="439"/>
      <c r="K123" s="440"/>
      <c r="L123" s="439"/>
      <c r="M123" s="423"/>
      <c r="N123" s="424"/>
      <c r="O123" s="441"/>
      <c r="P123" s="404"/>
      <c r="Q123" s="405"/>
      <c r="R123" s="455"/>
      <c r="S123" s="443"/>
      <c r="T123" s="444"/>
      <c r="U123" s="338"/>
      <c r="V123" s="338"/>
      <c r="W123" s="445"/>
      <c r="X123" s="445"/>
      <c r="Y123" s="445"/>
      <c r="Z123" s="445"/>
      <c r="AA123" s="445"/>
      <c r="AB123" s="445"/>
      <c r="AC123" s="445"/>
      <c r="AD123" s="445"/>
      <c r="AE123" s="445"/>
      <c r="AF123" s="445"/>
      <c r="AG123" s="445"/>
      <c r="AH123" s="445"/>
      <c r="AI123" s="445"/>
      <c r="AJ123" s="445"/>
      <c r="AK123" s="445"/>
      <c r="AL123" s="445"/>
      <c r="AM123" s="445"/>
      <c r="AN123" s="445"/>
      <c r="AO123" s="445"/>
      <c r="AP123" s="445"/>
      <c r="AQ123" s="445"/>
      <c r="AR123" s="445"/>
      <c r="AS123" s="445"/>
      <c r="AT123" s="445"/>
      <c r="AU123" s="445"/>
      <c r="AV123" s="445"/>
      <c r="AW123" s="445"/>
      <c r="AX123" s="445"/>
      <c r="AY123" s="445"/>
      <c r="AZ123" s="445"/>
      <c r="BA123" s="445"/>
      <c r="BB123" s="445"/>
      <c r="BC123" s="445"/>
      <c r="BD123" s="445"/>
      <c r="BE123" s="445"/>
      <c r="BF123" s="445"/>
      <c r="BG123" s="445"/>
      <c r="BH123" s="445"/>
      <c r="BI123" s="445"/>
      <c r="BJ123" s="445"/>
      <c r="BK123" s="445"/>
      <c r="BL123" s="445"/>
      <c r="BM123" s="445"/>
      <c r="BN123" s="445"/>
      <c r="BO123" s="445"/>
      <c r="BP123" s="445"/>
      <c r="BQ123" s="445"/>
      <c r="BR123" s="445"/>
      <c r="BS123" s="445"/>
      <c r="BT123" s="445"/>
      <c r="BU123" s="445"/>
      <c r="BV123" s="445"/>
      <c r="BW123" s="445"/>
      <c r="BX123" s="445"/>
      <c r="BY123" s="445"/>
      <c r="BZ123" s="445"/>
      <c r="CA123" s="445"/>
      <c r="CB123" s="445"/>
      <c r="CC123" s="445"/>
      <c r="CD123" s="445"/>
      <c r="CE123" s="445"/>
      <c r="CF123" s="445"/>
      <c r="CG123" s="445"/>
      <c r="CH123" s="445"/>
      <c r="CI123" s="445"/>
      <c r="CJ123" s="445"/>
      <c r="CK123" s="445"/>
      <c r="CL123" s="445"/>
      <c r="CM123" s="445"/>
      <c r="CN123" s="445"/>
      <c r="CO123" s="445"/>
      <c r="CP123" s="445"/>
      <c r="CQ123" s="445"/>
      <c r="CR123" s="445"/>
      <c r="CS123" s="445"/>
      <c r="CT123" s="445"/>
      <c r="CU123" s="445"/>
      <c r="CV123" s="445"/>
      <c r="CW123" s="445"/>
      <c r="CX123" s="445"/>
      <c r="CY123" s="445"/>
      <c r="CZ123" s="445"/>
      <c r="DA123" s="445"/>
      <c r="DB123" s="445"/>
      <c r="DC123" s="445"/>
      <c r="DD123" s="445"/>
      <c r="DE123" s="445"/>
      <c r="DF123" s="445"/>
      <c r="DG123" s="445"/>
      <c r="DH123" s="445"/>
      <c r="DI123" s="446"/>
      <c r="DJ123" s="447"/>
      <c r="DK123" s="447"/>
      <c r="DL123" s="447"/>
      <c r="DM123" s="447"/>
      <c r="DN123" s="447"/>
      <c r="DO123" s="447"/>
      <c r="DP123" s="447"/>
      <c r="DQ123" s="447"/>
      <c r="DR123" s="447"/>
      <c r="DS123" s="447"/>
      <c r="DT123" s="447"/>
      <c r="DU123" s="447"/>
      <c r="DV123" s="447"/>
      <c r="DW123" s="447"/>
      <c r="DX123" s="447"/>
      <c r="DY123" s="447"/>
      <c r="DZ123" s="447"/>
      <c r="EA123" s="447"/>
      <c r="EB123" s="447"/>
      <c r="EC123" s="447"/>
      <c r="ED123" s="447"/>
      <c r="EE123" s="447"/>
      <c r="EF123" s="447"/>
      <c r="EG123" s="447"/>
      <c r="EH123" s="447"/>
      <c r="EI123" s="447"/>
      <c r="EJ123" s="447"/>
      <c r="EK123" s="447"/>
      <c r="EL123" s="447"/>
      <c r="EM123" s="447"/>
      <c r="EN123" s="447"/>
      <c r="EO123" s="447"/>
      <c r="EP123" s="447"/>
      <c r="EQ123" s="447"/>
      <c r="ER123" s="447"/>
      <c r="ES123" s="447"/>
      <c r="ET123" s="447"/>
      <c r="EU123" s="447"/>
      <c r="EV123" s="447"/>
      <c r="EW123" s="447"/>
      <c r="EX123" s="447"/>
      <c r="EY123" s="447"/>
      <c r="EZ123" s="447"/>
      <c r="FA123" s="447"/>
      <c r="FB123" s="447"/>
      <c r="FC123" s="447"/>
      <c r="FD123" s="447"/>
      <c r="FE123" s="447"/>
      <c r="FF123" s="447"/>
      <c r="FG123" s="447"/>
      <c r="FH123" s="447"/>
      <c r="FI123" s="447"/>
      <c r="FJ123" s="447"/>
      <c r="FK123" s="447"/>
      <c r="FL123" s="447"/>
      <c r="FM123" s="447"/>
      <c r="FN123" s="447"/>
      <c r="FO123" s="447"/>
      <c r="FP123" s="447"/>
      <c r="FQ123" s="447"/>
      <c r="FR123" s="447"/>
      <c r="FS123" s="447"/>
      <c r="FT123" s="447"/>
      <c r="FU123" s="447"/>
      <c r="FV123" s="447"/>
      <c r="FW123" s="447"/>
      <c r="FX123" s="447"/>
      <c r="FY123" s="447"/>
      <c r="FZ123" s="447"/>
      <c r="GA123" s="447"/>
      <c r="GB123" s="447"/>
      <c r="GC123" s="447"/>
      <c r="GD123" s="447"/>
      <c r="GE123" s="447"/>
      <c r="GF123" s="447"/>
      <c r="GG123" s="447"/>
      <c r="GH123" s="447"/>
      <c r="GI123" s="447"/>
      <c r="GJ123" s="447"/>
      <c r="GK123" s="447"/>
      <c r="GL123" s="447"/>
      <c r="GM123" s="447"/>
      <c r="GN123" s="447"/>
      <c r="GO123" s="447"/>
      <c r="GP123" s="447"/>
      <c r="GQ123" s="447"/>
      <c r="GR123" s="447"/>
      <c r="GS123" s="447"/>
      <c r="GT123" s="447"/>
      <c r="GU123" s="447"/>
      <c r="GV123" s="447"/>
      <c r="GW123" s="447"/>
      <c r="GX123" s="447"/>
      <c r="GY123" s="447"/>
      <c r="GZ123" s="447"/>
      <c r="HA123" s="447"/>
      <c r="HB123" s="447"/>
      <c r="HC123" s="447"/>
      <c r="HD123" s="447"/>
      <c r="HE123" s="447"/>
      <c r="HF123" s="447"/>
      <c r="HG123" s="447"/>
      <c r="HH123" s="447"/>
      <c r="HI123" s="447"/>
      <c r="HJ123" s="447"/>
      <c r="HK123" s="447"/>
      <c r="HL123" s="447"/>
      <c r="HM123" s="447"/>
      <c r="HN123" s="447"/>
      <c r="HO123" s="447"/>
      <c r="HP123" s="447"/>
      <c r="HQ123" s="447"/>
      <c r="HR123" s="447"/>
      <c r="HS123" s="447"/>
      <c r="HT123" s="447"/>
      <c r="HU123" s="447"/>
      <c r="HV123" s="447"/>
      <c r="HW123" s="447"/>
      <c r="HX123" s="447"/>
      <c r="HY123" s="447"/>
      <c r="HZ123" s="447"/>
      <c r="IA123" s="447"/>
      <c r="IB123" s="447"/>
      <c r="IC123" s="447"/>
      <c r="ID123" s="447"/>
      <c r="IE123" s="447"/>
      <c r="IF123" s="447"/>
      <c r="IG123" s="447"/>
      <c r="IH123" s="447"/>
      <c r="II123" s="447"/>
      <c r="IJ123" s="447"/>
      <c r="IK123" s="447"/>
      <c r="IL123" s="447"/>
      <c r="IM123" s="447"/>
      <c r="IN123" s="447"/>
      <c r="IO123" s="447"/>
      <c r="IP123" s="447"/>
      <c r="IQ123" s="447"/>
      <c r="IR123" s="447"/>
      <c r="IS123" s="447"/>
      <c r="IT123" s="447"/>
      <c r="IU123" s="447"/>
      <c r="IV123" s="447"/>
    </row>
    <row r="124" spans="1:256" ht="21" customHeight="1" outlineLevel="2" x14ac:dyDescent="0.35">
      <c r="A124" s="449"/>
      <c r="B124" s="563" t="s">
        <v>589</v>
      </c>
      <c r="C124" s="575"/>
      <c r="D124" s="575"/>
      <c r="E124" s="576"/>
      <c r="F124" s="453"/>
      <c r="G124" s="335">
        <v>44627</v>
      </c>
      <c r="H124" s="335">
        <v>44631</v>
      </c>
      <c r="I124" s="469"/>
      <c r="J124" s="439"/>
      <c r="K124" s="440"/>
      <c r="L124" s="439"/>
      <c r="M124" s="423"/>
      <c r="N124" s="424"/>
      <c r="O124" s="441"/>
      <c r="P124" s="404"/>
      <c r="Q124" s="405"/>
      <c r="R124" s="455"/>
      <c r="S124" s="443">
        <f>F140</f>
        <v>3</v>
      </c>
      <c r="T124" s="444">
        <f>R140</f>
        <v>1</v>
      </c>
      <c r="W124" s="445"/>
      <c r="X124" s="445"/>
      <c r="Y124" s="445"/>
      <c r="Z124" s="445"/>
      <c r="AA124" s="445"/>
      <c r="AB124" s="445"/>
      <c r="AC124" s="445"/>
      <c r="AD124" s="445"/>
      <c r="AE124" s="445"/>
      <c r="AF124" s="445"/>
      <c r="AG124" s="445"/>
      <c r="AH124" s="445"/>
      <c r="AI124" s="445"/>
      <c r="AJ124" s="445"/>
      <c r="AK124" s="445"/>
      <c r="AL124" s="445"/>
      <c r="AM124" s="445"/>
      <c r="AN124" s="445"/>
      <c r="AO124" s="445"/>
      <c r="AP124" s="445"/>
      <c r="AQ124" s="445"/>
      <c r="AR124" s="445"/>
      <c r="AS124" s="445"/>
      <c r="AT124" s="445"/>
      <c r="AU124" s="445"/>
      <c r="AV124" s="445"/>
      <c r="AW124" s="445"/>
      <c r="AX124" s="445"/>
      <c r="AY124" s="445"/>
      <c r="AZ124" s="445"/>
      <c r="BA124" s="445"/>
      <c r="BB124" s="445"/>
      <c r="BC124" s="445"/>
      <c r="BD124" s="445"/>
      <c r="BE124" s="445"/>
      <c r="BF124" s="445"/>
      <c r="BG124" s="445"/>
      <c r="BH124" s="445"/>
      <c r="BI124" s="445"/>
      <c r="BJ124" s="445"/>
      <c r="BK124" s="445"/>
      <c r="BL124" s="445"/>
      <c r="BM124" s="445"/>
      <c r="BN124" s="445"/>
      <c r="BO124" s="445"/>
      <c r="BP124" s="445"/>
      <c r="BQ124" s="445"/>
      <c r="BR124" s="445"/>
      <c r="BS124" s="445"/>
      <c r="BT124" s="445"/>
      <c r="BU124" s="445"/>
      <c r="BV124" s="445"/>
      <c r="BW124" s="445"/>
      <c r="BX124" s="445"/>
      <c r="BY124" s="445"/>
      <c r="BZ124" s="445"/>
      <c r="CA124" s="445"/>
      <c r="CB124" s="445"/>
      <c r="CC124" s="445"/>
      <c r="CD124" s="445"/>
      <c r="CE124" s="445"/>
      <c r="CF124" s="445"/>
      <c r="CG124" s="445"/>
      <c r="CH124" s="445"/>
      <c r="CI124" s="445"/>
      <c r="CJ124" s="445"/>
      <c r="CK124" s="445"/>
      <c r="CL124" s="445"/>
      <c r="CM124" s="445"/>
      <c r="CN124" s="445"/>
      <c r="CO124" s="445"/>
      <c r="CP124" s="445"/>
      <c r="CQ124" s="445"/>
      <c r="CR124" s="445"/>
      <c r="CS124" s="445"/>
      <c r="CT124" s="445"/>
      <c r="CU124" s="445"/>
      <c r="CV124" s="445"/>
      <c r="CW124" s="445"/>
      <c r="CX124" s="445"/>
      <c r="CY124" s="445"/>
      <c r="CZ124" s="445"/>
      <c r="DA124" s="445"/>
      <c r="DB124" s="445"/>
      <c r="DC124" s="445"/>
      <c r="DD124" s="445"/>
      <c r="DE124" s="445"/>
      <c r="DF124" s="445"/>
      <c r="DG124" s="445"/>
      <c r="DH124" s="445"/>
      <c r="DI124" s="446"/>
      <c r="DJ124" s="447"/>
      <c r="DK124" s="447"/>
      <c r="DL124" s="447"/>
      <c r="DM124" s="447"/>
      <c r="DN124" s="447"/>
      <c r="DO124" s="447"/>
      <c r="DP124" s="447"/>
      <c r="DQ124" s="447"/>
      <c r="DR124" s="447"/>
      <c r="DS124" s="447"/>
      <c r="DT124" s="447"/>
      <c r="DU124" s="447"/>
      <c r="DV124" s="447"/>
      <c r="DW124" s="447"/>
      <c r="DX124" s="447"/>
      <c r="DY124" s="447"/>
      <c r="DZ124" s="447"/>
      <c r="EA124" s="447"/>
      <c r="EB124" s="447"/>
      <c r="EC124" s="447"/>
      <c r="ED124" s="447"/>
      <c r="EE124" s="447"/>
      <c r="EF124" s="447"/>
      <c r="EG124" s="447"/>
      <c r="EH124" s="447"/>
      <c r="EI124" s="447"/>
      <c r="EJ124" s="447"/>
      <c r="EK124" s="447"/>
      <c r="EL124" s="447"/>
      <c r="EM124" s="447"/>
      <c r="EN124" s="447"/>
      <c r="EO124" s="447"/>
      <c r="EP124" s="447"/>
      <c r="EQ124" s="447"/>
      <c r="ER124" s="447"/>
      <c r="ES124" s="447"/>
      <c r="ET124" s="447"/>
      <c r="EU124" s="447"/>
      <c r="EV124" s="447"/>
      <c r="EW124" s="447"/>
      <c r="EX124" s="447"/>
      <c r="EY124" s="447"/>
      <c r="EZ124" s="447"/>
      <c r="FA124" s="447"/>
      <c r="FB124" s="447"/>
      <c r="FC124" s="447"/>
      <c r="FD124" s="447"/>
      <c r="FE124" s="447"/>
      <c r="FF124" s="447"/>
      <c r="FG124" s="447"/>
      <c r="FH124" s="447"/>
      <c r="FI124" s="447"/>
      <c r="FJ124" s="447"/>
      <c r="FK124" s="447"/>
      <c r="FL124" s="447"/>
      <c r="FM124" s="447"/>
      <c r="FN124" s="447"/>
      <c r="FO124" s="447"/>
      <c r="FP124" s="447"/>
      <c r="FQ124" s="447"/>
      <c r="FR124" s="447"/>
      <c r="FS124" s="447"/>
      <c r="FT124" s="447"/>
      <c r="FU124" s="447"/>
      <c r="FV124" s="447"/>
      <c r="FW124" s="447"/>
      <c r="FX124" s="447"/>
      <c r="FY124" s="447"/>
      <c r="FZ124" s="447"/>
      <c r="GA124" s="447"/>
      <c r="GB124" s="447"/>
      <c r="GC124" s="447"/>
      <c r="GD124" s="447"/>
      <c r="GE124" s="447"/>
      <c r="GF124" s="447"/>
      <c r="GG124" s="447"/>
      <c r="GH124" s="447"/>
      <c r="GI124" s="447"/>
      <c r="GJ124" s="447"/>
      <c r="GK124" s="447"/>
      <c r="GL124" s="447"/>
      <c r="GM124" s="447"/>
      <c r="GN124" s="447"/>
      <c r="GO124" s="447"/>
      <c r="GP124" s="447"/>
      <c r="GQ124" s="447"/>
      <c r="GR124" s="447"/>
      <c r="GS124" s="447"/>
      <c r="GT124" s="447"/>
      <c r="GU124" s="447"/>
      <c r="GV124" s="447"/>
      <c r="GW124" s="447"/>
      <c r="GX124" s="447"/>
      <c r="GY124" s="447"/>
      <c r="GZ124" s="447"/>
      <c r="HA124" s="447"/>
      <c r="HB124" s="447"/>
      <c r="HC124" s="447"/>
      <c r="HD124" s="447"/>
      <c r="HE124" s="447"/>
      <c r="HF124" s="447"/>
      <c r="HG124" s="447"/>
      <c r="HH124" s="447"/>
      <c r="HI124" s="447"/>
      <c r="HJ124" s="447"/>
      <c r="HK124" s="447"/>
      <c r="HL124" s="447"/>
      <c r="HM124" s="447"/>
      <c r="HN124" s="447"/>
      <c r="HO124" s="447"/>
      <c r="HP124" s="447"/>
      <c r="HQ124" s="447"/>
      <c r="HR124" s="447"/>
      <c r="HS124" s="447"/>
      <c r="HT124" s="447"/>
      <c r="HU124" s="447"/>
      <c r="HV124" s="447"/>
      <c r="HW124" s="447"/>
      <c r="HX124" s="447"/>
      <c r="HY124" s="447"/>
      <c r="HZ124" s="447"/>
      <c r="IA124" s="447"/>
      <c r="IB124" s="447"/>
      <c r="IC124" s="447"/>
      <c r="ID124" s="447"/>
      <c r="IE124" s="447"/>
      <c r="IF124" s="447"/>
      <c r="IG124" s="447"/>
      <c r="IH124" s="447"/>
      <c r="II124" s="447"/>
      <c r="IJ124" s="447"/>
      <c r="IK124" s="447"/>
      <c r="IL124" s="447"/>
      <c r="IM124" s="447"/>
      <c r="IN124" s="447"/>
      <c r="IO124" s="447"/>
      <c r="IP124" s="447"/>
      <c r="IQ124" s="447"/>
      <c r="IR124" s="447"/>
      <c r="IS124" s="447"/>
      <c r="IT124" s="447"/>
      <c r="IU124" s="447"/>
      <c r="IV124" s="447"/>
    </row>
    <row r="125" spans="1:256" ht="21.75" customHeight="1" outlineLevel="2" x14ac:dyDescent="0.35">
      <c r="A125" s="449"/>
      <c r="B125" s="563" t="s">
        <v>587</v>
      </c>
      <c r="C125" s="575"/>
      <c r="D125" s="575"/>
      <c r="E125" s="576"/>
      <c r="F125" s="453"/>
      <c r="G125" s="454">
        <f>H124+3</f>
        <v>44634</v>
      </c>
      <c r="H125" s="454">
        <v>44638</v>
      </c>
      <c r="I125" s="469"/>
      <c r="J125" s="439"/>
      <c r="K125" s="440"/>
      <c r="L125" s="439"/>
      <c r="M125" s="423"/>
      <c r="N125" s="424"/>
      <c r="O125" s="441"/>
      <c r="P125" s="404"/>
      <c r="Q125" s="405"/>
      <c r="R125" s="455"/>
      <c r="S125" s="443">
        <f>F141</f>
        <v>2</v>
      </c>
      <c r="T125" s="444">
        <f>R141</f>
        <v>0</v>
      </c>
      <c r="W125" s="445"/>
      <c r="X125" s="445"/>
      <c r="Y125" s="445"/>
      <c r="Z125" s="445"/>
      <c r="AA125" s="445"/>
      <c r="AB125" s="445"/>
      <c r="AC125" s="445"/>
      <c r="AD125" s="445"/>
      <c r="AE125" s="445"/>
      <c r="AF125" s="445"/>
      <c r="AG125" s="445"/>
      <c r="AH125" s="445"/>
      <c r="AI125" s="445"/>
      <c r="AJ125" s="445"/>
      <c r="AK125" s="445"/>
      <c r="AL125" s="445"/>
      <c r="AM125" s="445"/>
      <c r="AN125" s="445"/>
      <c r="AO125" s="445"/>
      <c r="AP125" s="445"/>
      <c r="AQ125" s="445"/>
      <c r="AR125" s="445"/>
      <c r="AS125" s="445"/>
      <c r="AT125" s="445"/>
      <c r="AU125" s="445"/>
      <c r="AV125" s="445"/>
      <c r="AW125" s="445"/>
      <c r="AX125" s="445"/>
      <c r="AY125" s="445"/>
      <c r="AZ125" s="445"/>
      <c r="BA125" s="445"/>
      <c r="BB125" s="445"/>
      <c r="BC125" s="445"/>
      <c r="BD125" s="445"/>
      <c r="BE125" s="445"/>
      <c r="BF125" s="445"/>
      <c r="BG125" s="445"/>
      <c r="BH125" s="445"/>
      <c r="BI125" s="445"/>
      <c r="BJ125" s="445"/>
      <c r="BK125" s="445"/>
      <c r="BL125" s="445"/>
      <c r="BM125" s="445"/>
      <c r="BN125" s="445"/>
      <c r="BO125" s="445"/>
      <c r="BP125" s="445"/>
      <c r="BQ125" s="445"/>
      <c r="BR125" s="445"/>
      <c r="BS125" s="445"/>
      <c r="BT125" s="445"/>
      <c r="BU125" s="445"/>
      <c r="BV125" s="445"/>
      <c r="BW125" s="445"/>
      <c r="BX125" s="445"/>
      <c r="BY125" s="445"/>
      <c r="BZ125" s="445"/>
      <c r="CA125" s="445"/>
      <c r="CB125" s="445"/>
      <c r="CC125" s="445"/>
      <c r="CD125" s="445"/>
      <c r="CE125" s="445"/>
      <c r="CF125" s="445"/>
      <c r="CG125" s="445"/>
      <c r="CH125" s="445"/>
      <c r="CI125" s="445"/>
      <c r="CJ125" s="445"/>
      <c r="CK125" s="445"/>
      <c r="CL125" s="445"/>
      <c r="CM125" s="445"/>
      <c r="CN125" s="445"/>
      <c r="CO125" s="445"/>
      <c r="CP125" s="445"/>
      <c r="CQ125" s="445"/>
      <c r="CR125" s="445"/>
      <c r="CS125" s="445"/>
      <c r="CT125" s="445"/>
      <c r="CU125" s="445"/>
      <c r="CV125" s="445"/>
      <c r="CW125" s="445"/>
      <c r="CX125" s="445"/>
      <c r="CY125" s="445"/>
      <c r="CZ125" s="445"/>
      <c r="DA125" s="445"/>
      <c r="DB125" s="445"/>
      <c r="DC125" s="445"/>
      <c r="DD125" s="445"/>
      <c r="DE125" s="445"/>
      <c r="DF125" s="445"/>
      <c r="DG125" s="445"/>
      <c r="DH125" s="445"/>
      <c r="DI125" s="446"/>
      <c r="DJ125" s="447"/>
      <c r="DK125" s="447"/>
      <c r="DL125" s="447"/>
      <c r="DM125" s="447"/>
      <c r="DN125" s="447"/>
      <c r="DO125" s="447"/>
      <c r="DP125" s="447"/>
      <c r="DQ125" s="447"/>
      <c r="DR125" s="447"/>
      <c r="DS125" s="447"/>
      <c r="DT125" s="447"/>
      <c r="DU125" s="447"/>
      <c r="DV125" s="447"/>
      <c r="DW125" s="447"/>
      <c r="DX125" s="447"/>
      <c r="DY125" s="447"/>
      <c r="DZ125" s="447"/>
      <c r="EA125" s="447"/>
      <c r="EB125" s="447"/>
      <c r="EC125" s="447"/>
      <c r="ED125" s="447"/>
      <c r="EE125" s="447"/>
      <c r="EF125" s="447"/>
      <c r="EG125" s="447"/>
      <c r="EH125" s="447"/>
      <c r="EI125" s="447"/>
      <c r="EJ125" s="447"/>
      <c r="EK125" s="447"/>
      <c r="EL125" s="447"/>
      <c r="EM125" s="447"/>
      <c r="EN125" s="447"/>
      <c r="EO125" s="447"/>
      <c r="EP125" s="447"/>
      <c r="EQ125" s="447"/>
      <c r="ER125" s="447"/>
      <c r="ES125" s="447"/>
      <c r="ET125" s="447"/>
      <c r="EU125" s="447"/>
      <c r="EV125" s="447"/>
      <c r="EW125" s="447"/>
      <c r="EX125" s="447"/>
      <c r="EY125" s="447"/>
      <c r="EZ125" s="447"/>
      <c r="FA125" s="447"/>
      <c r="FB125" s="447"/>
      <c r="FC125" s="447"/>
      <c r="FD125" s="447"/>
      <c r="FE125" s="447"/>
      <c r="FF125" s="447"/>
      <c r="FG125" s="447"/>
      <c r="FH125" s="447"/>
      <c r="FI125" s="447"/>
      <c r="FJ125" s="447"/>
      <c r="FK125" s="447"/>
      <c r="FL125" s="447"/>
      <c r="FM125" s="447"/>
      <c r="FN125" s="447"/>
      <c r="FO125" s="447"/>
      <c r="FP125" s="447"/>
      <c r="FQ125" s="447"/>
      <c r="FR125" s="447"/>
      <c r="FS125" s="447"/>
      <c r="FT125" s="447"/>
      <c r="FU125" s="447"/>
      <c r="FV125" s="447"/>
      <c r="FW125" s="447"/>
      <c r="FX125" s="447"/>
      <c r="FY125" s="447"/>
      <c r="FZ125" s="447"/>
      <c r="GA125" s="447"/>
      <c r="GB125" s="447"/>
      <c r="GC125" s="447"/>
      <c r="GD125" s="447"/>
      <c r="GE125" s="447"/>
      <c r="GF125" s="447"/>
      <c r="GG125" s="447"/>
      <c r="GH125" s="447"/>
      <c r="GI125" s="447"/>
      <c r="GJ125" s="447"/>
      <c r="GK125" s="447"/>
      <c r="GL125" s="447"/>
      <c r="GM125" s="447"/>
      <c r="GN125" s="447"/>
      <c r="GO125" s="447"/>
      <c r="GP125" s="447"/>
      <c r="GQ125" s="447"/>
      <c r="GR125" s="447"/>
      <c r="GS125" s="447"/>
      <c r="GT125" s="447"/>
      <c r="GU125" s="447"/>
      <c r="GV125" s="447"/>
      <c r="GW125" s="447"/>
      <c r="GX125" s="447"/>
      <c r="GY125" s="447"/>
      <c r="GZ125" s="447"/>
      <c r="HA125" s="447"/>
      <c r="HB125" s="447"/>
      <c r="HC125" s="447"/>
      <c r="HD125" s="447"/>
      <c r="HE125" s="447"/>
      <c r="HF125" s="447"/>
      <c r="HG125" s="447"/>
      <c r="HH125" s="447"/>
      <c r="HI125" s="447"/>
      <c r="HJ125" s="447"/>
      <c r="HK125" s="447"/>
      <c r="HL125" s="447"/>
      <c r="HM125" s="447"/>
      <c r="HN125" s="447"/>
      <c r="HO125" s="447"/>
      <c r="HP125" s="447"/>
      <c r="HQ125" s="447"/>
      <c r="HR125" s="447"/>
      <c r="HS125" s="447"/>
      <c r="HT125" s="447"/>
      <c r="HU125" s="447"/>
      <c r="HV125" s="447"/>
      <c r="HW125" s="447"/>
      <c r="HX125" s="447"/>
      <c r="HY125" s="447"/>
      <c r="HZ125" s="447"/>
      <c r="IA125" s="447"/>
      <c r="IB125" s="447"/>
      <c r="IC125" s="447"/>
      <c r="ID125" s="447"/>
      <c r="IE125" s="447"/>
      <c r="IF125" s="447"/>
      <c r="IG125" s="447"/>
      <c r="IH125" s="447"/>
      <c r="II125" s="447"/>
      <c r="IJ125" s="447"/>
      <c r="IK125" s="447"/>
      <c r="IL125" s="447"/>
      <c r="IM125" s="447"/>
      <c r="IN125" s="447"/>
      <c r="IO125" s="447"/>
      <c r="IP125" s="447"/>
      <c r="IQ125" s="447"/>
      <c r="IR125" s="447"/>
      <c r="IS125" s="447"/>
      <c r="IT125" s="447"/>
      <c r="IU125" s="447"/>
      <c r="IV125" s="447"/>
    </row>
    <row r="126" spans="1:256" ht="21.75" customHeight="1" outlineLevel="2" x14ac:dyDescent="0.35">
      <c r="A126" s="449"/>
      <c r="B126" s="563" t="s">
        <v>288</v>
      </c>
      <c r="C126" s="575"/>
      <c r="D126" s="575"/>
      <c r="E126" s="576"/>
      <c r="F126" s="453"/>
      <c r="G126" s="454">
        <f>H125+3</f>
        <v>44641</v>
      </c>
      <c r="H126" s="454">
        <v>44645</v>
      </c>
      <c r="I126" s="469"/>
      <c r="J126" s="439"/>
      <c r="K126" s="440"/>
      <c r="L126" s="439"/>
      <c r="M126" s="423"/>
      <c r="N126" s="424"/>
      <c r="O126" s="441"/>
      <c r="P126" s="404"/>
      <c r="Q126" s="405"/>
      <c r="R126" s="455"/>
      <c r="S126" s="443">
        <f>F142</f>
        <v>2</v>
      </c>
      <c r="T126" s="444">
        <f>R142</f>
        <v>0</v>
      </c>
      <c r="W126" s="445"/>
      <c r="X126" s="445"/>
      <c r="Y126" s="445"/>
      <c r="Z126" s="445"/>
      <c r="AA126" s="445"/>
      <c r="AB126" s="445"/>
      <c r="AC126" s="445"/>
      <c r="AD126" s="445"/>
      <c r="AE126" s="445"/>
      <c r="AF126" s="445"/>
      <c r="AG126" s="445"/>
      <c r="AH126" s="445"/>
      <c r="AI126" s="445"/>
      <c r="AJ126" s="445"/>
      <c r="AK126" s="445"/>
      <c r="AL126" s="445"/>
      <c r="AM126" s="445"/>
      <c r="AN126" s="445"/>
      <c r="AO126" s="445"/>
      <c r="AP126" s="445"/>
      <c r="AQ126" s="445"/>
      <c r="AR126" s="445"/>
      <c r="AS126" s="445"/>
      <c r="AT126" s="445"/>
      <c r="AU126" s="445"/>
      <c r="AV126" s="445"/>
      <c r="AW126" s="445"/>
      <c r="AX126" s="445"/>
      <c r="AY126" s="445"/>
      <c r="AZ126" s="445"/>
      <c r="BA126" s="445"/>
      <c r="BB126" s="445"/>
      <c r="BC126" s="445"/>
      <c r="BD126" s="445"/>
      <c r="BE126" s="445"/>
      <c r="BF126" s="445"/>
      <c r="BG126" s="445"/>
      <c r="BH126" s="445"/>
      <c r="BI126" s="445"/>
      <c r="BJ126" s="445"/>
      <c r="BK126" s="445"/>
      <c r="BL126" s="445"/>
      <c r="BM126" s="445"/>
      <c r="BN126" s="445"/>
      <c r="BO126" s="445"/>
      <c r="BP126" s="445"/>
      <c r="BQ126" s="445"/>
      <c r="BR126" s="445"/>
      <c r="BS126" s="445"/>
      <c r="BT126" s="445"/>
      <c r="BU126" s="445"/>
      <c r="BV126" s="445"/>
      <c r="BW126" s="445"/>
      <c r="BX126" s="445"/>
      <c r="BY126" s="445"/>
      <c r="BZ126" s="445"/>
      <c r="CA126" s="445"/>
      <c r="CB126" s="445"/>
      <c r="CC126" s="445"/>
      <c r="CD126" s="445"/>
      <c r="CE126" s="445"/>
      <c r="CF126" s="445"/>
      <c r="CG126" s="445"/>
      <c r="CH126" s="445"/>
      <c r="CI126" s="445"/>
      <c r="CJ126" s="445"/>
      <c r="CK126" s="445"/>
      <c r="CL126" s="445"/>
      <c r="CM126" s="445"/>
      <c r="CN126" s="445"/>
      <c r="CO126" s="445"/>
      <c r="CP126" s="445"/>
      <c r="CQ126" s="445"/>
      <c r="CR126" s="445"/>
      <c r="CS126" s="445"/>
      <c r="CT126" s="445"/>
      <c r="CU126" s="445"/>
      <c r="CV126" s="445"/>
      <c r="CW126" s="445"/>
      <c r="CX126" s="445"/>
      <c r="CY126" s="445"/>
      <c r="CZ126" s="445"/>
      <c r="DA126" s="445"/>
      <c r="DB126" s="445"/>
      <c r="DC126" s="445"/>
      <c r="DD126" s="445"/>
      <c r="DE126" s="445"/>
      <c r="DF126" s="445"/>
      <c r="DG126" s="445"/>
      <c r="DH126" s="445"/>
      <c r="DI126" s="446"/>
      <c r="DJ126" s="447"/>
      <c r="DK126" s="447"/>
      <c r="DL126" s="447"/>
      <c r="DM126" s="447"/>
      <c r="DN126" s="447"/>
      <c r="DO126" s="447"/>
      <c r="DP126" s="447"/>
      <c r="DQ126" s="447"/>
      <c r="DR126" s="447"/>
      <c r="DS126" s="447"/>
      <c r="DT126" s="447"/>
      <c r="DU126" s="447"/>
      <c r="DV126" s="447"/>
      <c r="DW126" s="447"/>
      <c r="DX126" s="447"/>
      <c r="DY126" s="447"/>
      <c r="DZ126" s="447"/>
      <c r="EA126" s="447"/>
      <c r="EB126" s="447"/>
      <c r="EC126" s="447"/>
      <c r="ED126" s="447"/>
      <c r="EE126" s="447"/>
      <c r="EF126" s="447"/>
      <c r="EG126" s="447"/>
      <c r="EH126" s="447"/>
      <c r="EI126" s="447"/>
      <c r="EJ126" s="447"/>
      <c r="EK126" s="447"/>
      <c r="EL126" s="447"/>
      <c r="EM126" s="447"/>
      <c r="EN126" s="447"/>
      <c r="EO126" s="447"/>
      <c r="EP126" s="447"/>
      <c r="EQ126" s="447"/>
      <c r="ER126" s="447"/>
      <c r="ES126" s="447"/>
      <c r="ET126" s="447"/>
      <c r="EU126" s="447"/>
      <c r="EV126" s="447"/>
      <c r="EW126" s="447"/>
      <c r="EX126" s="447"/>
      <c r="EY126" s="447"/>
      <c r="EZ126" s="447"/>
      <c r="FA126" s="447"/>
      <c r="FB126" s="447"/>
      <c r="FC126" s="447"/>
      <c r="FD126" s="447"/>
      <c r="FE126" s="447"/>
      <c r="FF126" s="447"/>
      <c r="FG126" s="447"/>
      <c r="FH126" s="447"/>
      <c r="FI126" s="447"/>
      <c r="FJ126" s="447"/>
      <c r="FK126" s="447"/>
      <c r="FL126" s="447"/>
      <c r="FM126" s="447"/>
      <c r="FN126" s="447"/>
      <c r="FO126" s="447"/>
      <c r="FP126" s="447"/>
      <c r="FQ126" s="447"/>
      <c r="FR126" s="447"/>
      <c r="FS126" s="447"/>
      <c r="FT126" s="447"/>
      <c r="FU126" s="447"/>
      <c r="FV126" s="447"/>
      <c r="FW126" s="447"/>
      <c r="FX126" s="447"/>
      <c r="FY126" s="447"/>
      <c r="FZ126" s="447"/>
      <c r="GA126" s="447"/>
      <c r="GB126" s="447"/>
      <c r="GC126" s="447"/>
      <c r="GD126" s="447"/>
      <c r="GE126" s="447"/>
      <c r="GF126" s="447"/>
      <c r="GG126" s="447"/>
      <c r="GH126" s="447"/>
      <c r="GI126" s="447"/>
      <c r="GJ126" s="447"/>
      <c r="GK126" s="447"/>
      <c r="GL126" s="447"/>
      <c r="GM126" s="447"/>
      <c r="GN126" s="447"/>
      <c r="GO126" s="447"/>
      <c r="GP126" s="447"/>
      <c r="GQ126" s="447"/>
      <c r="GR126" s="447"/>
      <c r="GS126" s="447"/>
      <c r="GT126" s="447"/>
      <c r="GU126" s="447"/>
      <c r="GV126" s="447"/>
      <c r="GW126" s="447"/>
      <c r="GX126" s="447"/>
      <c r="GY126" s="447"/>
      <c r="GZ126" s="447"/>
      <c r="HA126" s="447"/>
      <c r="HB126" s="447"/>
      <c r="HC126" s="447"/>
      <c r="HD126" s="447"/>
      <c r="HE126" s="447"/>
      <c r="HF126" s="447"/>
      <c r="HG126" s="447"/>
      <c r="HH126" s="447"/>
      <c r="HI126" s="447"/>
      <c r="HJ126" s="447"/>
      <c r="HK126" s="447"/>
      <c r="HL126" s="447"/>
      <c r="HM126" s="447"/>
      <c r="HN126" s="447"/>
      <c r="HO126" s="447"/>
      <c r="HP126" s="447"/>
      <c r="HQ126" s="447"/>
      <c r="HR126" s="447"/>
      <c r="HS126" s="447"/>
      <c r="HT126" s="447"/>
      <c r="HU126" s="447"/>
      <c r="HV126" s="447"/>
      <c r="HW126" s="447"/>
      <c r="HX126" s="447"/>
      <c r="HY126" s="447"/>
      <c r="HZ126" s="447"/>
      <c r="IA126" s="447"/>
      <c r="IB126" s="447"/>
      <c r="IC126" s="447"/>
      <c r="ID126" s="447"/>
      <c r="IE126" s="447"/>
      <c r="IF126" s="447"/>
      <c r="IG126" s="447"/>
      <c r="IH126" s="447"/>
      <c r="II126" s="447"/>
      <c r="IJ126" s="447"/>
      <c r="IK126" s="447"/>
      <c r="IL126" s="447"/>
      <c r="IM126" s="447"/>
      <c r="IN126" s="447"/>
      <c r="IO126" s="447"/>
      <c r="IP126" s="447"/>
      <c r="IQ126" s="447"/>
      <c r="IR126" s="447"/>
      <c r="IS126" s="447"/>
      <c r="IT126" s="447"/>
      <c r="IU126" s="447"/>
      <c r="IV126" s="447"/>
    </row>
    <row r="127" spans="1:256" ht="21.75" customHeight="1" outlineLevel="2" x14ac:dyDescent="0.35">
      <c r="A127" s="449" t="str">
        <f t="shared" ca="1" si="40"/>
        <v>0.0.0.1</v>
      </c>
      <c r="B127" s="577" t="s">
        <v>233</v>
      </c>
      <c r="C127" s="572"/>
      <c r="D127" s="572"/>
      <c r="E127" s="573"/>
      <c r="F127" s="453">
        <f>NETWORKDAYS(G127,H127)</f>
        <v>1</v>
      </c>
      <c r="G127" s="454">
        <v>44645</v>
      </c>
      <c r="H127" s="454">
        <v>44645</v>
      </c>
      <c r="I127" s="469">
        <v>0</v>
      </c>
      <c r="J127" s="421">
        <f t="shared" si="63"/>
        <v>1</v>
      </c>
      <c r="K127" s="422">
        <f t="shared" si="64"/>
        <v>0</v>
      </c>
      <c r="L127" s="421">
        <f t="shared" si="65"/>
        <v>1</v>
      </c>
      <c r="M127" s="547"/>
      <c r="N127" s="548"/>
      <c r="O127" s="425">
        <f t="shared" si="66"/>
        <v>1</v>
      </c>
      <c r="P127" s="404" t="str">
        <f t="shared" si="67"/>
        <v>Not Started</v>
      </c>
      <c r="Q127" s="405" t="str">
        <f t="shared" si="68"/>
        <v>Not Due</v>
      </c>
      <c r="R127" s="455">
        <f t="shared" si="74"/>
        <v>0</v>
      </c>
      <c r="S127" s="443">
        <f>F143</f>
        <v>2</v>
      </c>
      <c r="T127" s="444">
        <f>R143</f>
        <v>0</v>
      </c>
      <c r="W127" s="445"/>
      <c r="X127" s="445"/>
      <c r="Y127" s="445"/>
      <c r="Z127" s="445"/>
      <c r="AA127" s="445"/>
      <c r="AB127" s="445"/>
      <c r="AC127" s="445"/>
      <c r="AD127" s="445"/>
      <c r="AE127" s="445"/>
      <c r="AF127" s="445"/>
      <c r="AG127" s="445"/>
      <c r="AH127" s="445"/>
      <c r="AI127" s="445"/>
      <c r="AJ127" s="445"/>
      <c r="AK127" s="445"/>
      <c r="AL127" s="445"/>
      <c r="AM127" s="445"/>
      <c r="AN127" s="445"/>
      <c r="AO127" s="445"/>
      <c r="AP127" s="445"/>
      <c r="AQ127" s="445"/>
      <c r="AR127" s="445"/>
      <c r="AS127" s="445"/>
      <c r="AT127" s="445"/>
      <c r="AU127" s="445"/>
      <c r="AV127" s="445"/>
      <c r="AW127" s="445"/>
      <c r="AX127" s="445"/>
      <c r="AY127" s="445"/>
      <c r="AZ127" s="445"/>
      <c r="BA127" s="445"/>
      <c r="BB127" s="445"/>
      <c r="BC127" s="445"/>
      <c r="BD127" s="445"/>
      <c r="BE127" s="445"/>
      <c r="BF127" s="445"/>
      <c r="BG127" s="445"/>
      <c r="BH127" s="445"/>
      <c r="BI127" s="445"/>
      <c r="BJ127" s="445"/>
      <c r="BK127" s="445"/>
      <c r="BL127" s="445"/>
      <c r="BM127" s="445"/>
      <c r="BN127" s="445"/>
      <c r="BO127" s="445"/>
      <c r="BP127" s="445"/>
      <c r="BQ127" s="445"/>
      <c r="BR127" s="445"/>
      <c r="BS127" s="445"/>
      <c r="BT127" s="445"/>
      <c r="BU127" s="445"/>
      <c r="BV127" s="445"/>
      <c r="BW127" s="445"/>
      <c r="BX127" s="445"/>
      <c r="BY127" s="445"/>
      <c r="BZ127" s="445"/>
      <c r="CA127" s="445"/>
      <c r="CB127" s="445"/>
      <c r="CC127" s="445"/>
      <c r="CD127" s="445"/>
      <c r="CE127" s="445"/>
      <c r="CF127" s="445"/>
      <c r="CG127" s="445"/>
      <c r="CH127" s="445"/>
      <c r="CI127" s="445"/>
      <c r="CJ127" s="445"/>
      <c r="CK127" s="445"/>
      <c r="CL127" s="445"/>
      <c r="CM127" s="445"/>
      <c r="CN127" s="445"/>
      <c r="CO127" s="445"/>
      <c r="CP127" s="445"/>
      <c r="CQ127" s="445"/>
      <c r="CR127" s="445"/>
      <c r="CS127" s="445"/>
      <c r="CT127" s="445"/>
      <c r="CU127" s="445"/>
      <c r="CV127" s="445"/>
      <c r="CW127" s="445"/>
      <c r="CX127" s="445"/>
      <c r="CY127" s="445"/>
      <c r="CZ127" s="445"/>
      <c r="DA127" s="445"/>
      <c r="DB127" s="445"/>
      <c r="DC127" s="445"/>
      <c r="DD127" s="445"/>
      <c r="DE127" s="445"/>
      <c r="DF127" s="445"/>
      <c r="DG127" s="445"/>
      <c r="DH127" s="445"/>
      <c r="DI127" s="446"/>
      <c r="DJ127" s="447"/>
      <c r="DK127" s="447"/>
      <c r="DL127" s="447"/>
      <c r="DM127" s="447"/>
      <c r="DN127" s="447"/>
      <c r="DO127" s="447"/>
      <c r="DP127" s="447"/>
      <c r="DQ127" s="447"/>
      <c r="DR127" s="447"/>
      <c r="DS127" s="447"/>
      <c r="DT127" s="447"/>
      <c r="DU127" s="447"/>
      <c r="DV127" s="447"/>
      <c r="DW127" s="447"/>
      <c r="DX127" s="447"/>
      <c r="DY127" s="447"/>
      <c r="DZ127" s="447"/>
      <c r="EA127" s="447"/>
      <c r="EB127" s="447"/>
      <c r="EC127" s="447"/>
      <c r="ED127" s="447"/>
      <c r="EE127" s="447"/>
      <c r="EF127" s="447"/>
      <c r="EG127" s="447"/>
      <c r="EH127" s="447"/>
      <c r="EI127" s="447"/>
      <c r="EJ127" s="447"/>
      <c r="EK127" s="447"/>
      <c r="EL127" s="447"/>
      <c r="EM127" s="447"/>
      <c r="EN127" s="447"/>
      <c r="EO127" s="447"/>
      <c r="EP127" s="447"/>
      <c r="EQ127" s="447"/>
      <c r="ER127" s="447"/>
      <c r="ES127" s="447"/>
      <c r="ET127" s="447"/>
      <c r="EU127" s="447"/>
      <c r="EV127" s="447"/>
      <c r="EW127" s="447"/>
      <c r="EX127" s="447"/>
      <c r="EY127" s="447"/>
      <c r="EZ127" s="447"/>
      <c r="FA127" s="447"/>
      <c r="FB127" s="447"/>
      <c r="FC127" s="447"/>
      <c r="FD127" s="447"/>
      <c r="FE127" s="447"/>
      <c r="FF127" s="447"/>
      <c r="FG127" s="447"/>
      <c r="FH127" s="447"/>
      <c r="FI127" s="447"/>
      <c r="FJ127" s="447"/>
      <c r="FK127" s="447"/>
      <c r="FL127" s="447"/>
      <c r="FM127" s="447"/>
      <c r="FN127" s="447"/>
      <c r="FO127" s="447"/>
      <c r="FP127" s="447"/>
      <c r="FQ127" s="447"/>
      <c r="FR127" s="447"/>
      <c r="FS127" s="447"/>
      <c r="FT127" s="447"/>
      <c r="FU127" s="447"/>
      <c r="FV127" s="447"/>
      <c r="FW127" s="447"/>
      <c r="FX127" s="447"/>
      <c r="FY127" s="447"/>
      <c r="FZ127" s="447"/>
      <c r="GA127" s="447"/>
      <c r="GB127" s="447"/>
      <c r="GC127" s="447"/>
      <c r="GD127" s="447"/>
      <c r="GE127" s="447"/>
      <c r="GF127" s="447"/>
      <c r="GG127" s="447"/>
      <c r="GH127" s="447"/>
      <c r="GI127" s="447"/>
      <c r="GJ127" s="447"/>
      <c r="GK127" s="447"/>
      <c r="GL127" s="447"/>
      <c r="GM127" s="447"/>
      <c r="GN127" s="447"/>
      <c r="GO127" s="447"/>
      <c r="GP127" s="447"/>
      <c r="GQ127" s="447"/>
      <c r="GR127" s="447"/>
      <c r="GS127" s="447"/>
      <c r="GT127" s="447"/>
      <c r="GU127" s="447"/>
      <c r="GV127" s="447"/>
      <c r="GW127" s="447"/>
      <c r="GX127" s="447"/>
      <c r="GY127" s="447"/>
      <c r="GZ127" s="447"/>
      <c r="HA127" s="447"/>
      <c r="HB127" s="447"/>
      <c r="HC127" s="447"/>
      <c r="HD127" s="447"/>
      <c r="HE127" s="447"/>
      <c r="HF127" s="447"/>
      <c r="HG127" s="447"/>
      <c r="HH127" s="447"/>
      <c r="HI127" s="447"/>
      <c r="HJ127" s="447"/>
      <c r="HK127" s="447"/>
      <c r="HL127" s="447"/>
      <c r="HM127" s="447"/>
      <c r="HN127" s="447"/>
      <c r="HO127" s="447"/>
      <c r="HP127" s="447"/>
      <c r="HQ127" s="447"/>
      <c r="HR127" s="447"/>
      <c r="HS127" s="447"/>
      <c r="HT127" s="447"/>
      <c r="HU127" s="447"/>
      <c r="HV127" s="447"/>
      <c r="HW127" s="447"/>
      <c r="HX127" s="447"/>
      <c r="HY127" s="447"/>
      <c r="HZ127" s="447"/>
      <c r="IA127" s="447"/>
      <c r="IB127" s="447"/>
      <c r="IC127" s="447"/>
      <c r="ID127" s="447"/>
      <c r="IE127" s="447"/>
      <c r="IF127" s="447"/>
      <c r="IG127" s="447"/>
      <c r="IH127" s="447"/>
      <c r="II127" s="447"/>
      <c r="IJ127" s="447"/>
      <c r="IK127" s="447"/>
      <c r="IL127" s="447"/>
      <c r="IM127" s="447"/>
      <c r="IN127" s="447"/>
      <c r="IO127" s="447"/>
      <c r="IP127" s="447"/>
      <c r="IQ127" s="447"/>
      <c r="IR127" s="447"/>
      <c r="IS127" s="447"/>
      <c r="IT127" s="447"/>
      <c r="IU127" s="447"/>
      <c r="IV127" s="447"/>
    </row>
    <row r="128" spans="1:256" ht="30.75" customHeight="1" x14ac:dyDescent="0.35">
      <c r="A128" s="415">
        <v>1.5</v>
      </c>
      <c r="B128" s="416" t="s">
        <v>143</v>
      </c>
      <c r="C128" s="485"/>
      <c r="D128" s="485"/>
      <c r="E128" s="485"/>
      <c r="F128" s="486">
        <f>NETWORKDAYS(G128,H128)</f>
        <v>50</v>
      </c>
      <c r="G128" s="487">
        <f>MIN(G129:G143)</f>
        <v>44620</v>
      </c>
      <c r="H128" s="487">
        <f>MAX(H129:H143)</f>
        <v>44687</v>
      </c>
      <c r="I128" s="488">
        <f>SUMPRODUCT(M129:M143,N129:N143)/SUM(M129:M143)</f>
        <v>0.14408047888260725</v>
      </c>
      <c r="J128" s="458">
        <f t="shared" si="63"/>
        <v>50</v>
      </c>
      <c r="K128" s="474">
        <f t="shared" si="64"/>
        <v>7</v>
      </c>
      <c r="L128" s="458">
        <f t="shared" si="65"/>
        <v>43</v>
      </c>
      <c r="M128" s="458"/>
      <c r="N128" s="459"/>
      <c r="O128" s="459">
        <f t="shared" si="66"/>
        <v>1</v>
      </c>
      <c r="P128" s="404" t="str">
        <f t="shared" si="67"/>
        <v>WIP</v>
      </c>
      <c r="Q128" s="405" t="str">
        <f t="shared" si="68"/>
        <v>On Schedule</v>
      </c>
      <c r="R128" s="489">
        <f>SUMPRODUCT(S115:S127,T115:T127)/SUM(S115:S127)</f>
        <v>0.10824742268041238</v>
      </c>
    </row>
    <row r="129" spans="1:18" ht="30.75" customHeight="1" x14ac:dyDescent="0.35">
      <c r="A129" s="460" t="str">
        <f ca="1">IF(ISERROR(VALUE(SUBSTITUTE(OFFSET(A129,-1,0,1,1),".",""))),"0.0.1",IF(ISERROR(FIND("`",SUBSTITUTE(OFFSET(A129,-1,0,1,1),".","`",2))),OFFSET(A129,-1,0,1,1)&amp;".1",LEFT(OFFSET(A129,-1,0,1,1),FIND("`",SUBSTITUTE(OFFSET(A129,-1,0,1,1),".","`",2)))&amp;IF(ISERROR(FIND("`",SUBSTITUTE(OFFSET(A129,-1,0,1,1),".","`",3))),VALUE(RIGHT(OFFSET(A129,-1,0,1,1),LEN(OFFSET(A129,-1,0,1,1))-FIND("`",SUBSTITUTE(OFFSET(A129,-1,0,1,1),".","`",2))))+1,VALUE(MID(OFFSET(A129,-1,0,1,1),FIND("`",SUBSTITUTE(OFFSET(A129,-1,0,1,1),".","`",2))+1,(FIND("`",SUBSTITUTE(OFFSET(A129,-1,0,1,1),".","`",3))-FIND("`",SUBSTITUTE(OFFSET(A129,-1,0,1,1),".","`",2))-1)))+1)))</f>
        <v>1.5.1</v>
      </c>
      <c r="B129" s="498" t="s">
        <v>166</v>
      </c>
      <c r="C129" s="578"/>
      <c r="D129" s="578"/>
      <c r="E129" s="579"/>
      <c r="F129" s="437">
        <f>IF(AND(ISBLANK(G129),ISBLANK(H129))=FALSE,NETWORKDAYS(G129,H129),"")</f>
        <v>45</v>
      </c>
      <c r="G129" s="508">
        <f>MIN(G130:G134)</f>
        <v>44620</v>
      </c>
      <c r="H129" s="508">
        <f>MAX(H130:H134)</f>
        <v>44680</v>
      </c>
      <c r="I129" s="435">
        <f>SUMPRODUCT(M130:M134,N130:N134)/SUM(M130:M134)</f>
        <v>1.6129032258064516E-2</v>
      </c>
      <c r="J129" s="439">
        <f t="shared" si="63"/>
        <v>45</v>
      </c>
      <c r="K129" s="440">
        <f t="shared" si="64"/>
        <v>0</v>
      </c>
      <c r="L129" s="439">
        <f t="shared" si="65"/>
        <v>45</v>
      </c>
      <c r="M129" s="423">
        <f>F129</f>
        <v>45</v>
      </c>
      <c r="N129" s="424">
        <f>IF(I129&gt;=100%,100%,IF(I129&lt;=0%,0%,I129))</f>
        <v>1.6129032258064516E-2</v>
      </c>
      <c r="O129" s="441">
        <f t="shared" si="66"/>
        <v>1</v>
      </c>
      <c r="P129" s="404" t="str">
        <f t="shared" si="67"/>
        <v>WIP</v>
      </c>
      <c r="Q129" s="405" t="str">
        <f t="shared" si="68"/>
        <v>On Schedule</v>
      </c>
      <c r="R129" s="442">
        <f>SUMPRODUCT(S116:S118,T116:T118)/SUM(S116:S118)</f>
        <v>0</v>
      </c>
    </row>
    <row r="130" spans="1:18" ht="30.75" customHeight="1" x14ac:dyDescent="0.35">
      <c r="A130" s="449" t="str">
        <f t="shared" ref="A130:A143" ca="1" si="76">IF(ISERROR(VALUE(SUBSTITUTE(OFFSET(A130,-1,0,1,1),".",""))),"0.0.0.1",IF(ISERROR(FIND("`",SUBSTITUTE(OFFSET(A130,-1,0,1,1),".","`",3))),OFFSET(A130,-1,0,1,1)&amp;".1",LEFT(OFFSET(A130,-1,0,1,1),FIND("`",SUBSTITUTE(OFFSET(A130,-1,0,1,1),".","`",3)))&amp;IF(ISERROR(FIND("`",SUBSTITUTE(OFFSET(A130,-1,0,1,1),".","`",4))),VALUE(RIGHT(OFFSET(A130,-1,0,1,1),LEN(OFFSET(A130,-1,0,1,1))-FIND("`",SUBSTITUTE(OFFSET(A130,-1,0,1,1),".","`",3))))+1,VALUE(MID(OFFSET(A130,-1,0,1,1),FIND("`",SUBSTITUTE(OFFSET(A130,-1,0,1,1),".","`",3))+1,(FIND("`",SUBSTITUTE(OFFSET(A130,-1,0,1,1),".","`",4))-FIND("`",SUBSTITUTE(OFFSET(A130,-1,0,1,1),".","`",3))-1)))+1)))</f>
        <v>1.5.1.1</v>
      </c>
      <c r="B130" s="563" t="s">
        <v>234</v>
      </c>
      <c r="C130" s="580"/>
      <c r="D130" s="580"/>
      <c r="E130" s="581"/>
      <c r="F130" s="453">
        <f>IF(AND(ISBLANK(G130),ISBLANK(H130))=FALSE,NETWORKDAYS(G130,H130),"")</f>
        <v>1</v>
      </c>
      <c r="G130" s="454">
        <v>44624</v>
      </c>
      <c r="H130" s="454">
        <v>44624</v>
      </c>
      <c r="I130" s="451">
        <v>0.5</v>
      </c>
      <c r="J130" s="439">
        <f t="shared" si="63"/>
        <v>1</v>
      </c>
      <c r="K130" s="440">
        <f t="shared" si="64"/>
        <v>0</v>
      </c>
      <c r="L130" s="439">
        <f t="shared" si="65"/>
        <v>1</v>
      </c>
      <c r="M130" s="423">
        <f>F130</f>
        <v>1</v>
      </c>
      <c r="N130" s="424">
        <f>IF(I130&gt;=100%,100%,IF(I130&lt;=0%,0%,I130))</f>
        <v>0.5</v>
      </c>
      <c r="O130" s="441">
        <f t="shared" si="66"/>
        <v>1</v>
      </c>
      <c r="P130" s="404" t="str">
        <f t="shared" si="67"/>
        <v>WIP</v>
      </c>
      <c r="Q130" s="405" t="str">
        <f t="shared" si="68"/>
        <v>On Schedule</v>
      </c>
      <c r="R130" s="455">
        <f>IF(O130="NA",100%,(100%-O130))</f>
        <v>0</v>
      </c>
    </row>
    <row r="131" spans="1:18" ht="30.75" customHeight="1" x14ac:dyDescent="0.35">
      <c r="A131" s="449" t="str">
        <f t="shared" ca="1" si="76"/>
        <v>1.5.1.2</v>
      </c>
      <c r="B131" s="563" t="s">
        <v>235</v>
      </c>
      <c r="C131" s="575"/>
      <c r="D131" s="575"/>
      <c r="E131" s="576"/>
      <c r="F131" s="453">
        <f>NETWORKDAYS(G131,H131)</f>
        <v>1</v>
      </c>
      <c r="G131" s="454">
        <v>44624</v>
      </c>
      <c r="H131" s="454">
        <v>44624</v>
      </c>
      <c r="I131" s="451">
        <v>0</v>
      </c>
      <c r="J131" s="458">
        <f t="shared" si="63"/>
        <v>1</v>
      </c>
      <c r="K131" s="474">
        <f t="shared" si="64"/>
        <v>0</v>
      </c>
      <c r="L131" s="458">
        <f t="shared" si="65"/>
        <v>1</v>
      </c>
      <c r="M131" s="475"/>
      <c r="N131" s="476"/>
      <c r="O131" s="459">
        <f t="shared" si="66"/>
        <v>1</v>
      </c>
      <c r="P131" s="404" t="str">
        <f t="shared" si="67"/>
        <v>Not Started</v>
      </c>
      <c r="Q131" s="405" t="str">
        <f t="shared" si="68"/>
        <v>Not Due</v>
      </c>
      <c r="R131" s="455">
        <f>IF(O131="NA",100%,(100%-O131))</f>
        <v>0</v>
      </c>
    </row>
    <row r="132" spans="1:18" ht="30.75" customHeight="1" x14ac:dyDescent="0.35">
      <c r="A132" s="449"/>
      <c r="B132" s="574" t="s">
        <v>590</v>
      </c>
      <c r="C132" s="575"/>
      <c r="D132" s="575"/>
      <c r="E132" s="576"/>
      <c r="F132" s="453">
        <f>NETWORKDAYS(G132,H132)</f>
        <v>1</v>
      </c>
      <c r="G132" s="454">
        <v>44638</v>
      </c>
      <c r="H132" s="454">
        <v>44638</v>
      </c>
      <c r="I132" s="451"/>
      <c r="J132" s="458"/>
      <c r="K132" s="474"/>
      <c r="L132" s="458"/>
      <c r="M132" s="475"/>
      <c r="N132" s="476"/>
      <c r="O132" s="459"/>
      <c r="P132" s="404"/>
      <c r="Q132" s="405"/>
      <c r="R132" s="455"/>
    </row>
    <row r="133" spans="1:18" ht="30.75" customHeight="1" x14ac:dyDescent="0.35">
      <c r="A133" s="449"/>
      <c r="B133" s="574" t="s">
        <v>591</v>
      </c>
      <c r="C133" s="575"/>
      <c r="D133" s="575"/>
      <c r="E133" s="576"/>
      <c r="F133" s="453"/>
      <c r="G133" s="454">
        <v>44620</v>
      </c>
      <c r="H133" s="454">
        <v>44659</v>
      </c>
      <c r="I133" s="451"/>
      <c r="J133" s="458"/>
      <c r="K133" s="474"/>
      <c r="L133" s="458"/>
      <c r="M133" s="475"/>
      <c r="N133" s="476"/>
      <c r="O133" s="459"/>
      <c r="P133" s="404"/>
      <c r="Q133" s="405"/>
      <c r="R133" s="455"/>
    </row>
    <row r="134" spans="1:18" ht="30.75" customHeight="1" x14ac:dyDescent="0.35">
      <c r="A134" s="449" t="str">
        <f t="shared" ca="1" si="76"/>
        <v>0.0.0.1</v>
      </c>
      <c r="B134" s="574" t="s">
        <v>592</v>
      </c>
      <c r="C134" s="580"/>
      <c r="D134" s="580"/>
      <c r="E134" s="581"/>
      <c r="F134" s="544">
        <f>IF(AND(ISBLANK(G134),ISBLANK(H134))=FALSE,NETWORKDAYS(G134,H134),"")</f>
        <v>30</v>
      </c>
      <c r="G134" s="454">
        <v>44641</v>
      </c>
      <c r="H134" s="454">
        <v>44680</v>
      </c>
      <c r="I134" s="546">
        <v>0</v>
      </c>
      <c r="J134" s="439">
        <f t="shared" si="63"/>
        <v>30</v>
      </c>
      <c r="K134" s="440">
        <f t="shared" si="64"/>
        <v>0</v>
      </c>
      <c r="L134" s="439">
        <f t="shared" si="65"/>
        <v>30</v>
      </c>
      <c r="M134" s="423">
        <f>F134</f>
        <v>30</v>
      </c>
      <c r="N134" s="424">
        <f t="shared" ref="N134:N138" si="77">IF(I134&gt;=100%,100%,IF(I134&lt;=0%,0%,I134))</f>
        <v>0</v>
      </c>
      <c r="O134" s="441">
        <f t="shared" si="66"/>
        <v>1</v>
      </c>
      <c r="P134" s="404" t="str">
        <f t="shared" si="67"/>
        <v>Not Started</v>
      </c>
      <c r="Q134" s="405" t="str">
        <f t="shared" si="68"/>
        <v>Not Due</v>
      </c>
      <c r="R134" s="525">
        <f>IF(O134="NA",100%,(100%-O134))</f>
        <v>0</v>
      </c>
    </row>
    <row r="135" spans="1:18" ht="30.75" customHeight="1" x14ac:dyDescent="0.35">
      <c r="A135" s="460" t="str">
        <f ca="1">IF(ISERROR(VALUE(SUBSTITUTE(OFFSET(A135,-1,0,1,1),".",""))),"0.0.1",IF(ISERROR(FIND("`",SUBSTITUTE(OFFSET(A135,-1,0,1,1),".","`",2))),OFFSET(A135,-1,0,1,1)&amp;".1",LEFT(OFFSET(A135,-1,0,1,1),FIND("`",SUBSTITUTE(OFFSET(A135,-1,0,1,1),".","`",2)))&amp;IF(ISERROR(FIND("`",SUBSTITUTE(OFFSET(A135,-1,0,1,1),".","`",3))),VALUE(RIGHT(OFFSET(A135,-1,0,1,1),LEN(OFFSET(A135,-1,0,1,1))-FIND("`",SUBSTITUTE(OFFSET(A135,-1,0,1,1),".","`",2))))+1,VALUE(MID(OFFSET(A135,-1,0,1,1),FIND("`",SUBSTITUTE(OFFSET(A135,-1,0,1,1),".","`",2))+1,(FIND("`",SUBSTITUTE(OFFSET(A135,-1,0,1,1),".","`",3))-FIND("`",SUBSTITUTE(OFFSET(A135,-1,0,1,1),".","`",2))-1)))+1)))</f>
        <v>0.0.1</v>
      </c>
      <c r="B135" s="498" t="s">
        <v>215</v>
      </c>
      <c r="C135" s="570"/>
      <c r="D135" s="570"/>
      <c r="E135" s="571"/>
      <c r="F135" s="437">
        <f>IF(AND(ISBLANK(G135),ISBLANK(H135))=FALSE,NETWORKDAYS(G135,H135),"")</f>
        <v>3</v>
      </c>
      <c r="G135" s="508">
        <f>MIN(G136:G137)</f>
        <v>44683</v>
      </c>
      <c r="H135" s="508">
        <f>MAX(H136:H137)</f>
        <v>44685</v>
      </c>
      <c r="I135" s="435">
        <f>SUMPRODUCT(M136:M137,N136:N137)/SUM(M136:M137)</f>
        <v>0.75</v>
      </c>
      <c r="J135" s="439">
        <f t="shared" si="63"/>
        <v>3</v>
      </c>
      <c r="K135" s="440">
        <f t="shared" si="64"/>
        <v>2</v>
      </c>
      <c r="L135" s="439">
        <f t="shared" si="65"/>
        <v>1</v>
      </c>
      <c r="M135" s="423">
        <f>F135</f>
        <v>3</v>
      </c>
      <c r="N135" s="424">
        <f t="shared" si="77"/>
        <v>0.75</v>
      </c>
      <c r="O135" s="441">
        <f t="shared" si="66"/>
        <v>1</v>
      </c>
      <c r="P135" s="404" t="str">
        <f t="shared" si="67"/>
        <v>WIP</v>
      </c>
      <c r="Q135" s="405" t="str">
        <f t="shared" si="68"/>
        <v>On Schedule</v>
      </c>
      <c r="R135" s="442">
        <f>SUMPRODUCT(S120:S121,T120:T121)/SUM(S120:S121)</f>
        <v>0.5</v>
      </c>
    </row>
    <row r="136" spans="1:18" ht="30.75" customHeight="1" x14ac:dyDescent="0.35">
      <c r="A136" s="449" t="str">
        <f t="shared" ca="1" si="76"/>
        <v>0.0.1.1</v>
      </c>
      <c r="B136" s="563" t="s">
        <v>236</v>
      </c>
      <c r="C136" s="561"/>
      <c r="D136" s="561"/>
      <c r="E136" s="562"/>
      <c r="F136" s="453">
        <f>IF(AND(ISBLANK(G136),ISBLANK(H136))=FALSE,NETWORKDAYS(G136,H136),"")</f>
        <v>3</v>
      </c>
      <c r="G136" s="454">
        <v>44683</v>
      </c>
      <c r="H136" s="454">
        <v>44685</v>
      </c>
      <c r="I136" s="451">
        <v>1</v>
      </c>
      <c r="J136" s="439">
        <f t="shared" si="63"/>
        <v>3</v>
      </c>
      <c r="K136" s="440">
        <f t="shared" si="64"/>
        <v>3</v>
      </c>
      <c r="L136" s="439">
        <f t="shared" si="65"/>
        <v>0</v>
      </c>
      <c r="M136" s="423">
        <f>F136</f>
        <v>3</v>
      </c>
      <c r="N136" s="424">
        <f t="shared" si="77"/>
        <v>1</v>
      </c>
      <c r="O136" s="441" t="str">
        <f>IF(P136="Closed","NA",IF((NETWORKDAYS($H$4,$H136)/(NETWORKDAYS(G136,H136)))&gt;=100%,100%,IF((NETWORKDAYS($H$4,$H136)/(NETWORKDAYS(G136,H136)))&lt;=0%,0%,((NETWORKDAYS($H$4,$H136)/(NETWORKDAYS(G136,H136)))))))</f>
        <v>NA</v>
      </c>
      <c r="P136" s="404" t="str">
        <f t="shared" si="67"/>
        <v>Closed</v>
      </c>
      <c r="Q136" s="405" t="str">
        <f t="shared" si="68"/>
        <v>Complete</v>
      </c>
      <c r="R136" s="455">
        <f t="shared" ref="R136:R143" si="78">IF(O136="NA",100%,(100%-O136))</f>
        <v>1</v>
      </c>
    </row>
    <row r="137" spans="1:18" ht="30.75" customHeight="1" x14ac:dyDescent="0.35">
      <c r="A137" s="449" t="str">
        <f t="shared" ca="1" si="76"/>
        <v>0.0.1.2</v>
      </c>
      <c r="B137" s="563" t="s">
        <v>237</v>
      </c>
      <c r="C137" s="561"/>
      <c r="D137" s="561"/>
      <c r="E137" s="562"/>
      <c r="F137" s="453">
        <f>IF(AND(ISBLANK(G137),ISBLANK(H137))=FALSE,NETWORKDAYS(G137,H137),"")</f>
        <v>3</v>
      </c>
      <c r="G137" s="454">
        <v>44683</v>
      </c>
      <c r="H137" s="454">
        <v>44685</v>
      </c>
      <c r="I137" s="451">
        <v>0.5</v>
      </c>
      <c r="J137" s="439">
        <f t="shared" si="63"/>
        <v>3</v>
      </c>
      <c r="K137" s="440">
        <f t="shared" si="64"/>
        <v>1</v>
      </c>
      <c r="L137" s="439">
        <f t="shared" si="65"/>
        <v>2</v>
      </c>
      <c r="M137" s="423">
        <f>F137</f>
        <v>3</v>
      </c>
      <c r="N137" s="424">
        <f t="shared" si="77"/>
        <v>0.5</v>
      </c>
      <c r="O137" s="441">
        <f t="shared" ref="O137:O143" si="79">IF(P137="Closed","NA",IF((NETWORKDAYS($H$4,$H137)/(NETWORKDAYS(G137,H137)))&gt;=100%,100%,IF((NETWORKDAYS($H$4,$H137)/(NETWORKDAYS(G137,H137)))&lt;=0%,0%,((NETWORKDAYS($H$4,$H137)/(NETWORKDAYS(G137,H137)))))))</f>
        <v>1</v>
      </c>
      <c r="P137" s="404" t="str">
        <f t="shared" si="67"/>
        <v>WIP</v>
      </c>
      <c r="Q137" s="405" t="str">
        <f t="shared" si="68"/>
        <v>On Schedule</v>
      </c>
      <c r="R137" s="455">
        <f t="shared" si="78"/>
        <v>0</v>
      </c>
    </row>
    <row r="138" spans="1:18" ht="30.75" customHeight="1" x14ac:dyDescent="0.35">
      <c r="A138" s="460" t="str">
        <f ca="1">IF(ISERROR(VALUE(SUBSTITUTE(OFFSET(A138,-1,0,1,1),".",""))),"0.0.1",IF(ISERROR(FIND("`",SUBSTITUTE(OFFSET(A138,-1,0,1,1),".","`",2))),OFFSET(A138,-1,0,1,1)&amp;".1",LEFT(OFFSET(A138,-1,0,1,1),FIND("`",SUBSTITUTE(OFFSET(A138,-1,0,1,1),".","`",2)))&amp;IF(ISERROR(FIND("`",SUBSTITUTE(OFFSET(A138,-1,0,1,1),".","`",3))),VALUE(RIGHT(OFFSET(A138,-1,0,1,1),LEN(OFFSET(A138,-1,0,1,1))-FIND("`",SUBSTITUTE(OFFSET(A138,-1,0,1,1),".","`",2))))+1,VALUE(MID(OFFSET(A138,-1,0,1,1),FIND("`",SUBSTITUTE(OFFSET(A138,-1,0,1,1),".","`",2))+1,(FIND("`",SUBSTITUTE(OFFSET(A138,-1,0,1,1),".","`",3))-FIND("`",SUBSTITUTE(OFFSET(A138,-1,0,1,1),".","`",2))-1)))+1)))</f>
        <v>0.0.2</v>
      </c>
      <c r="B138" s="498" t="s">
        <v>185</v>
      </c>
      <c r="C138" s="570"/>
      <c r="D138" s="570"/>
      <c r="E138" s="571"/>
      <c r="F138" s="437">
        <f>IF(AND(ISBLANK(G138),ISBLANK(H138))=FALSE,NETWORKDAYS(G138,H138),"")</f>
        <v>3</v>
      </c>
      <c r="G138" s="508">
        <f>MIN(G139:G140)</f>
        <v>44683</v>
      </c>
      <c r="H138" s="508">
        <f>MAX(H139:H140)</f>
        <v>44685</v>
      </c>
      <c r="I138" s="435">
        <f>SUMPRODUCT(M139:M140,N139:N140)/SUM(M139:M140)</f>
        <v>1</v>
      </c>
      <c r="J138" s="439">
        <f t="shared" si="63"/>
        <v>3</v>
      </c>
      <c r="K138" s="440">
        <f t="shared" si="64"/>
        <v>3</v>
      </c>
      <c r="L138" s="439">
        <f t="shared" si="65"/>
        <v>0</v>
      </c>
      <c r="M138" s="423">
        <f>F138</f>
        <v>3</v>
      </c>
      <c r="N138" s="424">
        <f t="shared" si="77"/>
        <v>1</v>
      </c>
      <c r="O138" s="441" t="str">
        <f t="shared" si="79"/>
        <v>NA</v>
      </c>
      <c r="P138" s="404" t="str">
        <f t="shared" si="67"/>
        <v>Closed</v>
      </c>
      <c r="Q138" s="405" t="str">
        <f t="shared" si="68"/>
        <v>Complete</v>
      </c>
      <c r="R138" s="442">
        <f>SUMPRODUCT(S123:S124,T123:T124)/SUM(S123:S124)</f>
        <v>1</v>
      </c>
    </row>
    <row r="139" spans="1:18" ht="30.75" customHeight="1" x14ac:dyDescent="0.35">
      <c r="A139" s="449" t="str">
        <f t="shared" ca="1" si="76"/>
        <v>0.0.2.1</v>
      </c>
      <c r="B139" s="563" t="s">
        <v>238</v>
      </c>
      <c r="C139" s="559"/>
      <c r="D139" s="559"/>
      <c r="E139" s="560"/>
      <c r="F139" s="453">
        <f>NETWORKDAYS(G139,H139)</f>
        <v>3</v>
      </c>
      <c r="G139" s="454">
        <v>44683</v>
      </c>
      <c r="H139" s="454">
        <v>44685</v>
      </c>
      <c r="I139" s="451">
        <v>1</v>
      </c>
      <c r="J139" s="421">
        <f t="shared" si="63"/>
        <v>3</v>
      </c>
      <c r="K139" s="422">
        <f t="shared" si="64"/>
        <v>3</v>
      </c>
      <c r="L139" s="421">
        <f t="shared" si="65"/>
        <v>0</v>
      </c>
      <c r="M139" s="458"/>
      <c r="N139" s="459"/>
      <c r="O139" s="425" t="str">
        <f t="shared" si="79"/>
        <v>NA</v>
      </c>
      <c r="P139" s="404" t="str">
        <f t="shared" si="67"/>
        <v>Closed</v>
      </c>
      <c r="Q139" s="405" t="str">
        <f t="shared" si="68"/>
        <v>Complete</v>
      </c>
      <c r="R139" s="455">
        <f t="shared" si="78"/>
        <v>1</v>
      </c>
    </row>
    <row r="140" spans="1:18" ht="30.75" customHeight="1" x14ac:dyDescent="0.35">
      <c r="A140" s="449" t="str">
        <f t="shared" ca="1" si="76"/>
        <v>0.0.2.2</v>
      </c>
      <c r="B140" s="563" t="s">
        <v>239</v>
      </c>
      <c r="C140" s="580"/>
      <c r="D140" s="580"/>
      <c r="E140" s="581"/>
      <c r="F140" s="453">
        <f>IF(AND(ISBLANK(G140),ISBLANK(H140))=FALSE,NETWORKDAYS(G140,H140),"")</f>
        <v>3</v>
      </c>
      <c r="G140" s="454">
        <v>44683</v>
      </c>
      <c r="H140" s="454">
        <v>44685</v>
      </c>
      <c r="I140" s="451">
        <v>1</v>
      </c>
      <c r="J140" s="439">
        <f t="shared" si="63"/>
        <v>3</v>
      </c>
      <c r="K140" s="440">
        <f t="shared" si="64"/>
        <v>3</v>
      </c>
      <c r="L140" s="439">
        <f t="shared" si="65"/>
        <v>0</v>
      </c>
      <c r="M140" s="423">
        <f>F140</f>
        <v>3</v>
      </c>
      <c r="N140" s="424">
        <f>IF(I140&gt;=100%,100%,IF(I140&lt;=0%,0%,I140))</f>
        <v>1</v>
      </c>
      <c r="O140" s="441" t="str">
        <f t="shared" si="79"/>
        <v>NA</v>
      </c>
      <c r="P140" s="404" t="str">
        <f t="shared" si="67"/>
        <v>Closed</v>
      </c>
      <c r="Q140" s="405" t="str">
        <f t="shared" si="68"/>
        <v>Complete</v>
      </c>
      <c r="R140" s="455">
        <f t="shared" si="78"/>
        <v>1</v>
      </c>
    </row>
    <row r="141" spans="1:18" ht="30.75" customHeight="1" x14ac:dyDescent="0.35">
      <c r="A141" s="460" t="str">
        <f ca="1">IF(ISERROR(VALUE(SUBSTITUTE(OFFSET(A141,-1,0,1,1),".",""))),"0.0.1",IF(ISERROR(FIND("`",SUBSTITUTE(OFFSET(A141,-1,0,1,1),".","`",2))),OFFSET(A141,-1,0,1,1)&amp;".1",LEFT(OFFSET(A141,-1,0,1,1),FIND("`",SUBSTITUTE(OFFSET(A141,-1,0,1,1),".","`",2)))&amp;IF(ISERROR(FIND("`",SUBSTITUTE(OFFSET(A141,-1,0,1,1),".","`",3))),VALUE(RIGHT(OFFSET(A141,-1,0,1,1),LEN(OFFSET(A141,-1,0,1,1))-FIND("`",SUBSTITUTE(OFFSET(A141,-1,0,1,1),".","`",2))))+1,VALUE(MID(OFFSET(A141,-1,0,1,1),FIND("`",SUBSTITUTE(OFFSET(A141,-1,0,1,1),".","`",2))+1,(FIND("`",SUBSTITUTE(OFFSET(A141,-1,0,1,1),".","`",3))-FIND("`",SUBSTITUTE(OFFSET(A141,-1,0,1,1),".","`",2))-1)))+1)))</f>
        <v>0.0.3</v>
      </c>
      <c r="B141" s="498" t="s">
        <v>240</v>
      </c>
      <c r="C141" s="578"/>
      <c r="D141" s="578"/>
      <c r="E141" s="579"/>
      <c r="F141" s="437">
        <f>IF(AND(ISBLANK(G141),ISBLANK(H141))=FALSE,NETWORKDAYS(G141,H141),"")</f>
        <v>2</v>
      </c>
      <c r="G141" s="508">
        <f>MIN(G142:G143)</f>
        <v>44686</v>
      </c>
      <c r="H141" s="508">
        <f>MAX(H142:H143)</f>
        <v>44687</v>
      </c>
      <c r="I141" s="435">
        <f>SUMPRODUCT(M142:M143,N142:N143)/SUM(M142:M143)</f>
        <v>0</v>
      </c>
      <c r="J141" s="439">
        <f t="shared" si="63"/>
        <v>2</v>
      </c>
      <c r="K141" s="440">
        <f t="shared" si="64"/>
        <v>0</v>
      </c>
      <c r="L141" s="439">
        <f t="shared" si="65"/>
        <v>2</v>
      </c>
      <c r="M141" s="423">
        <f>F141</f>
        <v>2</v>
      </c>
      <c r="N141" s="424">
        <f>IF(I141&gt;=100%,100%,IF(I141&lt;=0%,0%,I141))</f>
        <v>0</v>
      </c>
      <c r="O141" s="441">
        <f t="shared" si="79"/>
        <v>1</v>
      </c>
      <c r="P141" s="404" t="str">
        <f t="shared" si="67"/>
        <v>Not Started</v>
      </c>
      <c r="Q141" s="405" t="str">
        <f t="shared" si="68"/>
        <v>Not Due</v>
      </c>
      <c r="R141" s="442">
        <f>SUMPRODUCT(S126:S127,T126:T127)/SUM(S126:S127)</f>
        <v>0</v>
      </c>
    </row>
    <row r="142" spans="1:18" ht="30.75" customHeight="1" x14ac:dyDescent="0.35">
      <c r="A142" s="449" t="str">
        <f t="shared" ca="1" si="76"/>
        <v>0.0.3.1</v>
      </c>
      <c r="B142" s="582" t="s">
        <v>241</v>
      </c>
      <c r="C142" s="580"/>
      <c r="D142" s="580"/>
      <c r="E142" s="581"/>
      <c r="F142" s="453">
        <f>IF(AND(ISBLANK(G142),ISBLANK(H142))=FALSE,NETWORKDAYS(G142,H142),"")</f>
        <v>2</v>
      </c>
      <c r="G142" s="454">
        <v>44686</v>
      </c>
      <c r="H142" s="454">
        <v>44687</v>
      </c>
      <c r="I142" s="451">
        <v>0</v>
      </c>
      <c r="J142" s="439">
        <f>NETWORKDAYS(G142,H142)</f>
        <v>2</v>
      </c>
      <c r="K142" s="440">
        <f>ROUNDDOWN(I142*F142,0)</f>
        <v>0</v>
      </c>
      <c r="L142" s="439">
        <f>F142-K142</f>
        <v>2</v>
      </c>
      <c r="M142" s="423">
        <f>F142</f>
        <v>2</v>
      </c>
      <c r="N142" s="424">
        <f>IF(I142&gt;=100%,100%,IF(I142&lt;=0%,0%,I142))</f>
        <v>0</v>
      </c>
      <c r="O142" s="441">
        <f>IF(P142="Closed","NA",IF((NETWORKDAYS($H$4,$H142)/(NETWORKDAYS(G142,H142)))&gt;=100%,100%,IF((NETWORKDAYS($H$4,$H142)/(NETWORKDAYS(G142,H142)))&lt;=0%,0%,((NETWORKDAYS($H$4,$H142)/(NETWORKDAYS(G142,H142)))))))</f>
        <v>1</v>
      </c>
      <c r="P142" s="404" t="str">
        <f>IF(I142&gt;=100%,"Closed",IF(I142=0%,"Not Started",IF(AND(I142&gt;0%,I142&lt;100%),"WIP","Error")))</f>
        <v>Not Started</v>
      </c>
      <c r="Q142" s="405" t="str">
        <f>IF(I142&gt;=100%,"Complete",IF(AND(I142&lt;0%,R142&gt;0%),"Error",IF(AND(I142&lt;=0%,R142&lt;=0%),"Not Due",IF(I142&gt;=(R142*0.95),"On Schedule",IF(AND(I142&gt;=(R142*0.85),I142&lt;(R142*0.95)),"At Risk",IF(I142&lt;(R142*0.85),"Delayed"," "))))))</f>
        <v>Not Due</v>
      </c>
      <c r="R142" s="455">
        <f t="shared" si="78"/>
        <v>0</v>
      </c>
    </row>
    <row r="143" spans="1:18" ht="30.75" customHeight="1" x14ac:dyDescent="0.35">
      <c r="A143" s="449" t="str">
        <f t="shared" ca="1" si="76"/>
        <v>0.0.3.2</v>
      </c>
      <c r="B143" s="563" t="s">
        <v>242</v>
      </c>
      <c r="C143" s="580"/>
      <c r="D143" s="580"/>
      <c r="E143" s="581"/>
      <c r="F143" s="453">
        <f>IF(AND(ISBLANK(G143),ISBLANK(H143))=FALSE,NETWORKDAYS(G143,H143),"")</f>
        <v>2</v>
      </c>
      <c r="G143" s="454">
        <v>44686</v>
      </c>
      <c r="H143" s="454">
        <v>44687</v>
      </c>
      <c r="I143" s="451">
        <v>0</v>
      </c>
      <c r="J143" s="439">
        <f t="shared" si="63"/>
        <v>2</v>
      </c>
      <c r="K143" s="440">
        <f t="shared" si="64"/>
        <v>0</v>
      </c>
      <c r="L143" s="439">
        <f t="shared" si="65"/>
        <v>2</v>
      </c>
      <c r="M143" s="423">
        <f>F143</f>
        <v>2</v>
      </c>
      <c r="N143" s="424">
        <f>IF(I143&gt;=100%,100%,IF(I143&lt;=0%,0%,I143))</f>
        <v>0</v>
      </c>
      <c r="O143" s="441">
        <f t="shared" si="79"/>
        <v>1</v>
      </c>
      <c r="P143" s="404" t="str">
        <f t="shared" si="67"/>
        <v>Not Started</v>
      </c>
      <c r="Q143" s="405" t="str">
        <f t="shared" si="68"/>
        <v>Not Due</v>
      </c>
      <c r="R143" s="455">
        <f t="shared" si="78"/>
        <v>0</v>
      </c>
    </row>
    <row r="144" spans="1:18" ht="30.75" customHeight="1" x14ac:dyDescent="0.35"/>
    <row r="145" ht="30.75" customHeight="1" x14ac:dyDescent="0.35"/>
    <row r="146" ht="30.75" customHeight="1" x14ac:dyDescent="0.35"/>
    <row r="147" ht="30.75" customHeight="1" x14ac:dyDescent="0.35"/>
    <row r="148" ht="30.75" customHeight="1" x14ac:dyDescent="0.35"/>
    <row r="149" ht="30.75" customHeight="1" x14ac:dyDescent="0.35"/>
    <row r="150" ht="30.75" customHeight="1" x14ac:dyDescent="0.35"/>
    <row r="151" ht="30.75" customHeight="1" x14ac:dyDescent="0.35"/>
    <row r="152" ht="30.75" customHeight="1" x14ac:dyDescent="0.35"/>
    <row r="153" ht="30.75" customHeight="1" x14ac:dyDescent="0.35"/>
    <row r="154" ht="30.75" customHeight="1" x14ac:dyDescent="0.35"/>
    <row r="155" ht="30.75" customHeight="1" x14ac:dyDescent="0.35"/>
    <row r="156" ht="30.75" customHeight="1" x14ac:dyDescent="0.35"/>
    <row r="157" ht="30.75" customHeight="1" x14ac:dyDescent="0.35"/>
    <row r="158" ht="30.75" customHeight="1" x14ac:dyDescent="0.35"/>
    <row r="159" ht="30.75" customHeight="1" x14ac:dyDescent="0.35"/>
    <row r="160" ht="30.75" customHeight="1" x14ac:dyDescent="0.35"/>
    <row r="161" ht="30.75" customHeight="1" x14ac:dyDescent="0.35"/>
    <row r="162" ht="30.75" customHeight="1" x14ac:dyDescent="0.35"/>
    <row r="163" ht="30.75" customHeight="1" x14ac:dyDescent="0.35"/>
    <row r="164" ht="30.75" customHeight="1" x14ac:dyDescent="0.35"/>
    <row r="165" ht="30.75" customHeight="1" x14ac:dyDescent="0.35"/>
    <row r="166" ht="30.75" customHeight="1" x14ac:dyDescent="0.35"/>
    <row r="167" ht="30.75" customHeight="1" x14ac:dyDescent="0.35"/>
    <row r="168" ht="30.75" customHeight="1" x14ac:dyDescent="0.35"/>
    <row r="169" ht="30.75" customHeight="1" x14ac:dyDescent="0.35"/>
    <row r="170" ht="30.75" customHeight="1" x14ac:dyDescent="0.35"/>
    <row r="171" ht="30.75" customHeight="1" x14ac:dyDescent="0.35"/>
    <row r="172" ht="30.75" customHeight="1" x14ac:dyDescent="0.35"/>
    <row r="173" ht="30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  <row r="224" ht="12.75" hidden="1" customHeight="1" x14ac:dyDescent="0.35"/>
    <row r="225" ht="12.75" hidden="1" customHeight="1" x14ac:dyDescent="0.35"/>
    <row r="226" ht="12.75" hidden="1" customHeight="1" x14ac:dyDescent="0.35"/>
    <row r="227" ht="12.75" hidden="1" customHeight="1" x14ac:dyDescent="0.35"/>
    <row r="228" ht="12.75" hidden="1" customHeight="1" x14ac:dyDescent="0.35"/>
    <row r="229" ht="12.75" hidden="1" customHeight="1" x14ac:dyDescent="0.35"/>
    <row r="230" ht="12.75" hidden="1" customHeight="1" x14ac:dyDescent="0.35"/>
    <row r="231" ht="12.75" hidden="1" customHeight="1" x14ac:dyDescent="0.35"/>
    <row r="232" ht="12.75" hidden="1" customHeight="1" x14ac:dyDescent="0.35"/>
    <row r="233" ht="12.75" hidden="1" customHeight="1" x14ac:dyDescent="0.35"/>
    <row r="234" ht="12.75" hidden="1" customHeight="1" x14ac:dyDescent="0.35"/>
    <row r="235" ht="12.75" hidden="1" customHeight="1" x14ac:dyDescent="0.35"/>
    <row r="236" ht="12.75" hidden="1" customHeight="1" x14ac:dyDescent="0.35"/>
    <row r="237" ht="12.75" hidden="1" customHeight="1" x14ac:dyDescent="0.35"/>
    <row r="238" ht="12.75" hidden="1" customHeight="1" x14ac:dyDescent="0.35"/>
    <row r="239" ht="12.75" hidden="1" customHeight="1" x14ac:dyDescent="0.35"/>
  </sheetData>
  <sheetProtection formatCells="0" formatColumns="0" formatRows="0" insertColumns="0" insertRows="0" insertHyperlinks="0" deleteColumns="0" deleteRows="0" sort="0" autoFilter="0" pivotTables="0"/>
  <autoFilter ref="A12:R143"/>
  <mergeCells count="35">
    <mergeCell ref="AY12:BE12"/>
    <mergeCell ref="K4:L4"/>
    <mergeCell ref="W12:AC12"/>
    <mergeCell ref="AD12:AJ12"/>
    <mergeCell ref="AK12:AQ12"/>
    <mergeCell ref="AR12:AX12"/>
    <mergeCell ref="EE12:EK12"/>
    <mergeCell ref="BF12:BL12"/>
    <mergeCell ref="BM12:BS12"/>
    <mergeCell ref="BT12:BZ12"/>
    <mergeCell ref="CA12:CG12"/>
    <mergeCell ref="CH12:CN12"/>
    <mergeCell ref="CO12:CU12"/>
    <mergeCell ref="CV12:DB12"/>
    <mergeCell ref="DC12:DI12"/>
    <mergeCell ref="DJ12:DP12"/>
    <mergeCell ref="DQ12:DW12"/>
    <mergeCell ref="DX12:ED12"/>
    <mergeCell ref="HK12:HQ12"/>
    <mergeCell ref="EL12:ER12"/>
    <mergeCell ref="ES12:EY12"/>
    <mergeCell ref="EZ12:FF12"/>
    <mergeCell ref="FG12:FM12"/>
    <mergeCell ref="FN12:FT12"/>
    <mergeCell ref="FU12:GA12"/>
    <mergeCell ref="GB12:GH12"/>
    <mergeCell ref="GI12:GO12"/>
    <mergeCell ref="GP12:GV12"/>
    <mergeCell ref="GW12:HC12"/>
    <mergeCell ref="HD12:HJ12"/>
    <mergeCell ref="HR12:HX12"/>
    <mergeCell ref="HY12:IE12"/>
    <mergeCell ref="IF12:IL12"/>
    <mergeCell ref="IM12:IS12"/>
    <mergeCell ref="IT12:IV12"/>
  </mergeCells>
  <conditionalFormatting sqref="R79 J28:N28 J110:O112 J143:O143 R72:R74 R56:T57 R63 J61:O61 S60:T61 R58 S107:T110 J96:O98 J108:O108 R108 R25:R31 S113:T114 J141:O141 S87:T87 S102:T103 R110 R83:R98 J114:O130 R130:R134 M131:O133">
    <cfRule type="containsBlanks" dxfId="206" priority="144">
      <formula>LEN(TRIM(J25))=0</formula>
    </cfRule>
  </conditionalFormatting>
  <conditionalFormatting sqref="H4">
    <cfRule type="expression" dxfId="205" priority="143">
      <formula>$H$4&lt;&gt;TODAY()</formula>
    </cfRule>
  </conditionalFormatting>
  <conditionalFormatting sqref="J69:M69 J72:M72">
    <cfRule type="containsBlanks" dxfId="204" priority="142">
      <formula>LEN(TRIM(J69))=0</formula>
    </cfRule>
  </conditionalFormatting>
  <conditionalFormatting sqref="O69 O72">
    <cfRule type="containsBlanks" dxfId="203" priority="141">
      <formula>LEN(TRIM(O69))=0</formula>
    </cfRule>
  </conditionalFormatting>
  <conditionalFormatting sqref="S69 S72">
    <cfRule type="containsBlanks" dxfId="202" priority="140">
      <formula>LEN(TRIM(S69))=0</formula>
    </cfRule>
  </conditionalFormatting>
  <conditionalFormatting sqref="T69 T72">
    <cfRule type="containsBlanks" dxfId="201" priority="139">
      <formula>LEN(TRIM(T69))=0</formula>
    </cfRule>
  </conditionalFormatting>
  <conditionalFormatting sqref="R72">
    <cfRule type="containsBlanks" dxfId="200" priority="138">
      <formula>LEN(TRIM(R72))=0</formula>
    </cfRule>
  </conditionalFormatting>
  <conditionalFormatting sqref="R72">
    <cfRule type="containsBlanks" dxfId="199" priority="137">
      <formula>LEN(TRIM(R72))=0</formula>
    </cfRule>
  </conditionalFormatting>
  <conditionalFormatting sqref="R72">
    <cfRule type="containsBlanks" dxfId="198" priority="136">
      <formula>LEN(TRIM(R72))=0</formula>
    </cfRule>
  </conditionalFormatting>
  <conditionalFormatting sqref="R72">
    <cfRule type="containsBlanks" dxfId="197" priority="135">
      <formula>LEN(TRIM(R72))=0</formula>
    </cfRule>
  </conditionalFormatting>
  <conditionalFormatting sqref="N69 N72">
    <cfRule type="containsBlanks" dxfId="196" priority="134">
      <formula>LEN(TRIM(N69))=0</formula>
    </cfRule>
  </conditionalFormatting>
  <conditionalFormatting sqref="J79:M79">
    <cfRule type="containsBlanks" dxfId="195" priority="133">
      <formula>LEN(TRIM(J79))=0</formula>
    </cfRule>
  </conditionalFormatting>
  <conditionalFormatting sqref="O79">
    <cfRule type="containsBlanks" dxfId="194" priority="132">
      <formula>LEN(TRIM(O79))=0</formula>
    </cfRule>
  </conditionalFormatting>
  <conditionalFormatting sqref="S79">
    <cfRule type="containsBlanks" dxfId="193" priority="131">
      <formula>LEN(TRIM(S79))=0</formula>
    </cfRule>
  </conditionalFormatting>
  <conditionalFormatting sqref="T79">
    <cfRule type="containsBlanks" dxfId="192" priority="130">
      <formula>LEN(TRIM(T79))=0</formula>
    </cfRule>
  </conditionalFormatting>
  <conditionalFormatting sqref="R79">
    <cfRule type="containsBlanks" dxfId="191" priority="129">
      <formula>LEN(TRIM(R79))=0</formula>
    </cfRule>
  </conditionalFormatting>
  <conditionalFormatting sqref="R79">
    <cfRule type="containsBlanks" dxfId="190" priority="128">
      <formula>LEN(TRIM(R79))=0</formula>
    </cfRule>
  </conditionalFormatting>
  <conditionalFormatting sqref="R79">
    <cfRule type="containsBlanks" dxfId="189" priority="127">
      <formula>LEN(TRIM(R79))=0</formula>
    </cfRule>
  </conditionalFormatting>
  <conditionalFormatting sqref="R79">
    <cfRule type="containsBlanks" dxfId="188" priority="126">
      <formula>LEN(TRIM(R79))=0</formula>
    </cfRule>
  </conditionalFormatting>
  <conditionalFormatting sqref="N79">
    <cfRule type="containsBlanks" dxfId="187" priority="125">
      <formula>LEN(TRIM(N79))=0</formula>
    </cfRule>
  </conditionalFormatting>
  <conditionalFormatting sqref="J65:M65">
    <cfRule type="containsBlanks" dxfId="186" priority="124">
      <formula>LEN(TRIM(J65))=0</formula>
    </cfRule>
  </conditionalFormatting>
  <conditionalFormatting sqref="O65">
    <cfRule type="containsBlanks" dxfId="185" priority="123">
      <formula>LEN(TRIM(O65))=0</formula>
    </cfRule>
  </conditionalFormatting>
  <conditionalFormatting sqref="S65">
    <cfRule type="containsBlanks" dxfId="184" priority="122">
      <formula>LEN(TRIM(S65))=0</formula>
    </cfRule>
  </conditionalFormatting>
  <conditionalFormatting sqref="T65">
    <cfRule type="containsBlanks" dxfId="183" priority="121">
      <formula>LEN(TRIM(T65))=0</formula>
    </cfRule>
  </conditionalFormatting>
  <conditionalFormatting sqref="N65">
    <cfRule type="containsBlanks" dxfId="182" priority="120">
      <formula>LEN(TRIM(N65))=0</formula>
    </cfRule>
  </conditionalFormatting>
  <conditionalFormatting sqref="J70:M70">
    <cfRule type="containsBlanks" dxfId="181" priority="114">
      <formula>LEN(TRIM(J70))=0</formula>
    </cfRule>
  </conditionalFormatting>
  <conditionalFormatting sqref="O70">
    <cfRule type="containsBlanks" dxfId="180" priority="113">
      <formula>LEN(TRIM(O70))=0</formula>
    </cfRule>
  </conditionalFormatting>
  <conditionalFormatting sqref="S70">
    <cfRule type="containsBlanks" dxfId="179" priority="112">
      <formula>LEN(TRIM(S70))=0</formula>
    </cfRule>
  </conditionalFormatting>
  <conditionalFormatting sqref="T70">
    <cfRule type="containsBlanks" dxfId="178" priority="111">
      <formula>LEN(TRIM(T70))=0</formula>
    </cfRule>
  </conditionalFormatting>
  <conditionalFormatting sqref="N70">
    <cfRule type="containsBlanks" dxfId="177" priority="110">
      <formula>LEN(TRIM(N70))=0</formula>
    </cfRule>
  </conditionalFormatting>
  <conditionalFormatting sqref="J68:L68">
    <cfRule type="containsBlanks" dxfId="176" priority="109">
      <formula>LEN(TRIM(J68))=0</formula>
    </cfRule>
  </conditionalFormatting>
  <conditionalFormatting sqref="O68">
    <cfRule type="containsBlanks" dxfId="175" priority="108">
      <formula>LEN(TRIM(O68))=0</formula>
    </cfRule>
  </conditionalFormatting>
  <conditionalFormatting sqref="J82:M82">
    <cfRule type="containsBlanks" dxfId="174" priority="102">
      <formula>LEN(TRIM(J82))=0</formula>
    </cfRule>
  </conditionalFormatting>
  <conditionalFormatting sqref="O82">
    <cfRule type="containsBlanks" dxfId="173" priority="101">
      <formula>LEN(TRIM(O82))=0</formula>
    </cfRule>
  </conditionalFormatting>
  <conditionalFormatting sqref="S82">
    <cfRule type="containsBlanks" dxfId="172" priority="100">
      <formula>LEN(TRIM(S82))=0</formula>
    </cfRule>
  </conditionalFormatting>
  <conditionalFormatting sqref="T82">
    <cfRule type="containsBlanks" dxfId="171" priority="99">
      <formula>LEN(TRIM(T82))=0</formula>
    </cfRule>
  </conditionalFormatting>
  <conditionalFormatting sqref="N82">
    <cfRule type="containsBlanks" dxfId="170" priority="98">
      <formula>LEN(TRIM(N82))=0</formula>
    </cfRule>
  </conditionalFormatting>
  <conditionalFormatting sqref="S84:T86 J92:O94">
    <cfRule type="containsBlanks" dxfId="169" priority="97">
      <formula>LEN(TRIM(J84))=0</formula>
    </cfRule>
  </conditionalFormatting>
  <conditionalFormatting sqref="J73:M73">
    <cfRule type="containsBlanks" dxfId="168" priority="96">
      <formula>LEN(TRIM(J73))=0</formula>
    </cfRule>
  </conditionalFormatting>
  <conditionalFormatting sqref="O73">
    <cfRule type="containsBlanks" dxfId="167" priority="95">
      <formula>LEN(TRIM(O73))=0</formula>
    </cfRule>
  </conditionalFormatting>
  <conditionalFormatting sqref="S73">
    <cfRule type="containsBlanks" dxfId="166" priority="94">
      <formula>LEN(TRIM(S73))=0</formula>
    </cfRule>
  </conditionalFormatting>
  <conditionalFormatting sqref="T73">
    <cfRule type="containsBlanks" dxfId="165" priority="93">
      <formula>LEN(TRIM(T73))=0</formula>
    </cfRule>
  </conditionalFormatting>
  <conditionalFormatting sqref="R73">
    <cfRule type="containsBlanks" dxfId="164" priority="92">
      <formula>LEN(TRIM(R73))=0</formula>
    </cfRule>
  </conditionalFormatting>
  <conditionalFormatting sqref="R73">
    <cfRule type="containsBlanks" dxfId="163" priority="91">
      <formula>LEN(TRIM(R73))=0</formula>
    </cfRule>
  </conditionalFormatting>
  <conditionalFormatting sqref="R73">
    <cfRule type="containsBlanks" dxfId="162" priority="90">
      <formula>LEN(TRIM(R73))=0</formula>
    </cfRule>
  </conditionalFormatting>
  <conditionalFormatting sqref="R73">
    <cfRule type="containsBlanks" dxfId="161" priority="89">
      <formula>LEN(TRIM(R73))=0</formula>
    </cfRule>
  </conditionalFormatting>
  <conditionalFormatting sqref="N73">
    <cfRule type="containsBlanks" dxfId="160" priority="88">
      <formula>LEN(TRIM(N73))=0</formula>
    </cfRule>
  </conditionalFormatting>
  <conditionalFormatting sqref="J74:M74">
    <cfRule type="containsBlanks" dxfId="159" priority="87">
      <formula>LEN(TRIM(J74))=0</formula>
    </cfRule>
  </conditionalFormatting>
  <conditionalFormatting sqref="O74">
    <cfRule type="containsBlanks" dxfId="158" priority="86">
      <formula>LEN(TRIM(O74))=0</formula>
    </cfRule>
  </conditionalFormatting>
  <conditionalFormatting sqref="S74">
    <cfRule type="containsBlanks" dxfId="157" priority="85">
      <formula>LEN(TRIM(S74))=0</formula>
    </cfRule>
  </conditionalFormatting>
  <conditionalFormatting sqref="T74">
    <cfRule type="containsBlanks" dxfId="156" priority="84">
      <formula>LEN(TRIM(T74))=0</formula>
    </cfRule>
  </conditionalFormatting>
  <conditionalFormatting sqref="R74">
    <cfRule type="containsBlanks" dxfId="155" priority="83">
      <formula>LEN(TRIM(R74))=0</formula>
    </cfRule>
  </conditionalFormatting>
  <conditionalFormatting sqref="R74">
    <cfRule type="containsBlanks" dxfId="154" priority="82">
      <formula>LEN(TRIM(R74))=0</formula>
    </cfRule>
  </conditionalFormatting>
  <conditionalFormatting sqref="R74">
    <cfRule type="containsBlanks" dxfId="153" priority="81">
      <formula>LEN(TRIM(R74))=0</formula>
    </cfRule>
  </conditionalFormatting>
  <conditionalFormatting sqref="R74">
    <cfRule type="containsBlanks" dxfId="152" priority="80">
      <formula>LEN(TRIM(R74))=0</formula>
    </cfRule>
  </conditionalFormatting>
  <conditionalFormatting sqref="N74">
    <cfRule type="containsBlanks" dxfId="151" priority="79">
      <formula>LEN(TRIM(N74))=0</formula>
    </cfRule>
  </conditionalFormatting>
  <conditionalFormatting sqref="M71">
    <cfRule type="containsBlanks" dxfId="150" priority="78">
      <formula>LEN(TRIM(M71))=0</formula>
    </cfRule>
  </conditionalFormatting>
  <conditionalFormatting sqref="N71">
    <cfRule type="containsBlanks" dxfId="149" priority="77">
      <formula>LEN(TRIM(N71))=0</formula>
    </cfRule>
  </conditionalFormatting>
  <conditionalFormatting sqref="S71">
    <cfRule type="containsBlanks" dxfId="148" priority="75">
      <formula>LEN(TRIM(S71))=0</formula>
    </cfRule>
  </conditionalFormatting>
  <conditionalFormatting sqref="T71">
    <cfRule type="containsBlanks" dxfId="147" priority="74">
      <formula>LEN(TRIM(T71))=0</formula>
    </cfRule>
  </conditionalFormatting>
  <conditionalFormatting sqref="T88:T90">
    <cfRule type="containsBlanks" dxfId="146" priority="71">
      <formula>LEN(TRIM(T88))=0</formula>
    </cfRule>
  </conditionalFormatting>
  <conditionalFormatting sqref="S88:S90">
    <cfRule type="containsBlanks" dxfId="145" priority="72">
      <formula>LEN(TRIM(S88))=0</formula>
    </cfRule>
  </conditionalFormatting>
  <conditionalFormatting sqref="T100">
    <cfRule type="containsBlanks" dxfId="144" priority="69">
      <formula>LEN(TRIM(T100))=0</formula>
    </cfRule>
  </conditionalFormatting>
  <conditionalFormatting sqref="S100">
    <cfRule type="containsBlanks" dxfId="143" priority="70">
      <formula>LEN(TRIM(S100))=0</formula>
    </cfRule>
  </conditionalFormatting>
  <conditionalFormatting sqref="T104 T106">
    <cfRule type="containsBlanks" dxfId="142" priority="67">
      <formula>LEN(TRIM(T104))=0</formula>
    </cfRule>
  </conditionalFormatting>
  <conditionalFormatting sqref="S104 S106">
    <cfRule type="containsBlanks" dxfId="141" priority="68">
      <formula>LEN(TRIM(S104))=0</formula>
    </cfRule>
  </conditionalFormatting>
  <conditionalFormatting sqref="T111:T112">
    <cfRule type="containsBlanks" dxfId="140" priority="65">
      <formula>LEN(TRIM(T111))=0</formula>
    </cfRule>
  </conditionalFormatting>
  <conditionalFormatting sqref="S111:S112">
    <cfRule type="containsBlanks" dxfId="139" priority="66">
      <formula>LEN(TRIM(S111))=0</formula>
    </cfRule>
  </conditionalFormatting>
  <conditionalFormatting sqref="T115:T116">
    <cfRule type="containsBlanks" dxfId="138" priority="61">
      <formula>LEN(TRIM(T115))=0</formula>
    </cfRule>
  </conditionalFormatting>
  <conditionalFormatting sqref="S115:S116">
    <cfRule type="containsBlanks" dxfId="137" priority="62">
      <formula>LEN(TRIM(S115))=0</formula>
    </cfRule>
  </conditionalFormatting>
  <conditionalFormatting sqref="T125 T127">
    <cfRule type="containsBlanks" dxfId="136" priority="59">
      <formula>LEN(TRIM(T125))=0</formula>
    </cfRule>
  </conditionalFormatting>
  <conditionalFormatting sqref="S125 S127">
    <cfRule type="containsBlanks" dxfId="135" priority="60">
      <formula>LEN(TRIM(S125))=0</formula>
    </cfRule>
  </conditionalFormatting>
  <conditionalFormatting sqref="S81">
    <cfRule type="containsBlanks" dxfId="134" priority="58">
      <formula>LEN(TRIM(S81))=0</formula>
    </cfRule>
  </conditionalFormatting>
  <conditionalFormatting sqref="T81">
    <cfRule type="containsBlanks" dxfId="133" priority="57">
      <formula>LEN(TRIM(T81))=0</formula>
    </cfRule>
  </conditionalFormatting>
  <conditionalFormatting sqref="M81">
    <cfRule type="containsBlanks" dxfId="132" priority="56">
      <formula>LEN(TRIM(M81))=0</formula>
    </cfRule>
  </conditionalFormatting>
  <conditionalFormatting sqref="N81">
    <cfRule type="containsBlanks" dxfId="131" priority="55">
      <formula>LEN(TRIM(N81))=0</formula>
    </cfRule>
  </conditionalFormatting>
  <conditionalFormatting sqref="M13">
    <cfRule type="containsBlanks" dxfId="130" priority="54">
      <formula>LEN(TRIM(M13))=0</formula>
    </cfRule>
  </conditionalFormatting>
  <conditionalFormatting sqref="N13">
    <cfRule type="containsBlanks" dxfId="129" priority="53">
      <formula>LEN(TRIM(N13))=0</formula>
    </cfRule>
  </conditionalFormatting>
  <conditionalFormatting sqref="S13">
    <cfRule type="containsBlanks" dxfId="128" priority="52">
      <formula>LEN(TRIM(S13))=0</formula>
    </cfRule>
  </conditionalFormatting>
  <conditionalFormatting sqref="T13">
    <cfRule type="containsBlanks" dxfId="127" priority="51">
      <formula>LEN(TRIM(T13))=0</formula>
    </cfRule>
  </conditionalFormatting>
  <conditionalFormatting sqref="S117:T117">
    <cfRule type="containsBlanks" dxfId="126" priority="50">
      <formula>LEN(TRIM(S117))=0</formula>
    </cfRule>
  </conditionalFormatting>
  <conditionalFormatting sqref="S68">
    <cfRule type="containsBlanks" dxfId="125" priority="49">
      <formula>LEN(TRIM(S68))=0</formula>
    </cfRule>
  </conditionalFormatting>
  <conditionalFormatting sqref="T68">
    <cfRule type="containsBlanks" dxfId="124" priority="48">
      <formula>LEN(TRIM(T68))=0</formula>
    </cfRule>
  </conditionalFormatting>
  <conditionalFormatting sqref="I4">
    <cfRule type="iconSet" priority="145">
      <iconSet>
        <cfvo type="percent" val="0"/>
        <cfvo type="formula" val="$P$4*0.85"/>
        <cfvo type="formula" val="$P$4*0.95"/>
      </iconSet>
    </cfRule>
  </conditionalFormatting>
  <conditionalFormatting sqref="P13:P94 P96:P143">
    <cfRule type="expression" dxfId="123" priority="36">
      <formula>AND($Q13="Delayed",$P13="WIP")</formula>
    </cfRule>
    <cfRule type="expression" dxfId="122" priority="37">
      <formula>AND($Q13="Delayed",$P13="Not Started")</formula>
    </cfRule>
    <cfRule type="expression" dxfId="121" priority="38">
      <formula>AND($Q13="At Risk",$P13="WIP")</formula>
    </cfRule>
    <cfRule type="expression" dxfId="120" priority="39">
      <formula>AND($Q13="Not Due",$P13="Not Started")</formula>
    </cfRule>
    <cfRule type="expression" dxfId="119" priority="40">
      <formula>AND($Q13="Complete",$P13="Closed")</formula>
    </cfRule>
    <cfRule type="expression" dxfId="118" priority="41">
      <formula>AND($Q13="On Schedule",$P13="WIP")</formula>
    </cfRule>
  </conditionalFormatting>
  <conditionalFormatting sqref="Q13:Q94 Q96:Q143">
    <cfRule type="containsText" dxfId="117" priority="42" operator="containsText" text="Delayed">
      <formula>NOT(ISERROR(SEARCH("Delayed",Q13)))</formula>
    </cfRule>
    <cfRule type="containsText" dxfId="116" priority="43" operator="containsText" text="At Risk">
      <formula>NOT(ISERROR(SEARCH("At Risk",Q13)))</formula>
    </cfRule>
    <cfRule type="containsText" dxfId="115" priority="44" operator="containsText" text="Not Due">
      <formula>NOT(ISERROR(SEARCH("Not Due",Q13)))</formula>
    </cfRule>
    <cfRule type="containsText" dxfId="114" priority="45" operator="containsText" text="Error">
      <formula>NOT(ISERROR(SEARCH("Error",Q13)))</formula>
    </cfRule>
    <cfRule type="containsText" dxfId="113" priority="46" operator="containsText" text="Complete">
      <formula>NOT(ISERROR(SEARCH("Complete",Q13)))</formula>
    </cfRule>
    <cfRule type="containsText" dxfId="112" priority="47" operator="containsText" text="On Schedule">
      <formula>NOT(ISERROR(SEARCH("On Schedule",Q13)))</formula>
    </cfRule>
  </conditionalFormatting>
  <conditionalFormatting sqref="P95">
    <cfRule type="expression" dxfId="111" priority="8">
      <formula>AND($Q95="Delayed",$P95="WIP")</formula>
    </cfRule>
    <cfRule type="expression" dxfId="110" priority="9">
      <formula>AND($Q95="Delayed",$P95="Not Started")</formula>
    </cfRule>
    <cfRule type="expression" dxfId="109" priority="10">
      <formula>AND($Q95="At Risk",$P95="WIP")</formula>
    </cfRule>
    <cfRule type="expression" dxfId="108" priority="11">
      <formula>AND($Q95="Not Due",$P95="Not Started")</formula>
    </cfRule>
    <cfRule type="expression" dxfId="107" priority="12">
      <formula>AND($Q95="Complete",$P95="Closed")</formula>
    </cfRule>
    <cfRule type="expression" dxfId="106" priority="13">
      <formula>AND($Q95="On Schedule",$P95="WIP")</formula>
    </cfRule>
  </conditionalFormatting>
  <conditionalFormatting sqref="Q95">
    <cfRule type="containsText" dxfId="105" priority="14" operator="containsText" text="Delayed">
      <formula>NOT(ISERROR(SEARCH("Delayed",Q95)))</formula>
    </cfRule>
    <cfRule type="containsText" dxfId="104" priority="15" operator="containsText" text="At Risk">
      <formula>NOT(ISERROR(SEARCH("At Risk",Q95)))</formula>
    </cfRule>
    <cfRule type="containsText" dxfId="103" priority="16" operator="containsText" text="Not Due">
      <formula>NOT(ISERROR(SEARCH("Not Due",Q95)))</formula>
    </cfRule>
    <cfRule type="containsText" dxfId="102" priority="17" operator="containsText" text="Error">
      <formula>NOT(ISERROR(SEARCH("Error",Q95)))</formula>
    </cfRule>
    <cfRule type="containsText" dxfId="101" priority="18" operator="containsText" text="Complete">
      <formula>NOT(ISERROR(SEARCH("Complete",Q95)))</formula>
    </cfRule>
    <cfRule type="containsText" dxfId="100" priority="19" operator="containsText" text="On Schedule">
      <formula>NOT(ISERROR(SEARCH("On Schedule",Q95)))</formula>
    </cfRule>
  </conditionalFormatting>
  <dataValidations count="2">
    <dataValidation type="list" allowBlank="1" showInputMessage="1" showErrorMessage="1" sqref="D13:D24 D39:D94">
      <formula1>"People, Process, Technology, PMO"</formula1>
    </dataValidation>
    <dataValidation type="custom" allowBlank="1" showInputMessage="1" showErrorMessage="1" sqref="R128 R103 R99 I13:I140">
      <formula1>AND(I13&gt;=0%,I13&lt;=100%)</formula1>
    </dataValidation>
  </dataValidations>
  <pageMargins left="0" right="0" top="0.5" bottom="0.5" header="0.3" footer="0.3"/>
  <pageSetup paperSize="1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Scroll Bar 1">
              <controlPr defaultSize="0" print="0" autoPict="0">
                <anchor moveWithCells="1">
                  <from>
                    <xdr:col>22</xdr:col>
                    <xdr:colOff>0</xdr:colOff>
                    <xdr:row>4</xdr:row>
                    <xdr:rowOff>0</xdr:rowOff>
                  </from>
                  <to>
                    <xdr:col>225</xdr:col>
                    <xdr:colOff>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L40"/>
  <sheetViews>
    <sheetView zoomScale="90" zoomScaleNormal="90" workbookViewId="0">
      <pane xSplit="6" ySplit="6" topLeftCell="G13" activePane="bottomRight" state="frozen"/>
      <selection activeCell="D8" sqref="D8"/>
      <selection pane="topRight" activeCell="D8" sqref="D8"/>
      <selection pane="bottomLeft" activeCell="D8" sqref="D8"/>
      <selection pane="bottomRight"/>
    </sheetView>
  </sheetViews>
  <sheetFormatPr defaultColWidth="9.1796875" defaultRowHeight="14.5" x14ac:dyDescent="0.35"/>
  <cols>
    <col min="1" max="2" width="2.26953125" style="130" customWidth="1"/>
    <col min="3" max="3" width="10.81640625" style="130" customWidth="1"/>
    <col min="4" max="4" width="19.81640625" style="130" customWidth="1"/>
    <col min="5" max="5" width="48.26953125" style="130" customWidth="1"/>
    <col min="6" max="6" width="14" style="130" customWidth="1"/>
    <col min="7" max="7" width="11" style="130" customWidth="1"/>
    <col min="8" max="8" width="12.7265625" style="130" customWidth="1"/>
    <col min="9" max="9" width="11.26953125" style="130" customWidth="1"/>
    <col min="10" max="10" width="12.1796875" style="130" customWidth="1"/>
    <col min="11" max="11" width="71" style="130" customWidth="1"/>
    <col min="12" max="12" width="2.26953125" style="130" customWidth="1"/>
    <col min="13" max="16384" width="9.1796875" style="130"/>
  </cols>
  <sheetData>
    <row r="2" spans="2:12" ht="15" thickBot="1" x14ac:dyDescent="0.4">
      <c r="J2" s="583"/>
    </row>
    <row r="3" spans="2:12" ht="6.75" customHeight="1" thickTop="1" x14ac:dyDescent="0.35">
      <c r="B3" s="131"/>
      <c r="C3" s="132"/>
      <c r="D3" s="132"/>
      <c r="E3" s="132"/>
      <c r="F3" s="132"/>
      <c r="G3" s="132"/>
      <c r="H3" s="132"/>
      <c r="I3" s="132"/>
      <c r="J3" s="132"/>
      <c r="K3" s="132"/>
      <c r="L3" s="133"/>
    </row>
    <row r="4" spans="2:12" ht="15" customHeight="1" thickBot="1" x14ac:dyDescent="0.4">
      <c r="B4" s="134"/>
      <c r="C4" s="756" t="s">
        <v>61</v>
      </c>
      <c r="D4" s="756"/>
      <c r="E4" s="756"/>
      <c r="F4" s="756"/>
      <c r="G4" s="756"/>
      <c r="H4" s="756"/>
      <c r="I4" s="756"/>
      <c r="J4" s="756"/>
      <c r="K4" s="756"/>
      <c r="L4" s="135"/>
    </row>
    <row r="5" spans="2:12" ht="6.75" customHeight="1" x14ac:dyDescent="0.35">
      <c r="B5" s="134"/>
      <c r="L5" s="135"/>
    </row>
    <row r="6" spans="2:12" ht="39" x14ac:dyDescent="0.35">
      <c r="B6" s="134"/>
      <c r="C6" s="136" t="s">
        <v>14</v>
      </c>
      <c r="D6" s="136" t="s">
        <v>62</v>
      </c>
      <c r="E6" s="137" t="s">
        <v>8</v>
      </c>
      <c r="F6" s="136" t="s">
        <v>63</v>
      </c>
      <c r="G6" s="136" t="s">
        <v>271</v>
      </c>
      <c r="H6" s="136" t="s">
        <v>4</v>
      </c>
      <c r="I6" s="136" t="s">
        <v>65</v>
      </c>
      <c r="J6" s="136" t="s">
        <v>66</v>
      </c>
      <c r="K6" s="137" t="s">
        <v>67</v>
      </c>
      <c r="L6" s="135"/>
    </row>
    <row r="7" spans="2:12" x14ac:dyDescent="0.35">
      <c r="B7" s="134"/>
      <c r="C7" s="138" t="s">
        <v>68</v>
      </c>
      <c r="D7" s="139" t="s">
        <v>368</v>
      </c>
      <c r="E7" s="140" t="s">
        <v>243</v>
      </c>
      <c r="F7" s="141"/>
      <c r="G7" s="139" t="s">
        <v>64</v>
      </c>
      <c r="H7" s="142" t="s">
        <v>69</v>
      </c>
      <c r="I7" s="143"/>
      <c r="J7" s="143"/>
      <c r="K7" s="584"/>
      <c r="L7" s="135"/>
    </row>
    <row r="8" spans="2:12" x14ac:dyDescent="0.35">
      <c r="B8" s="134"/>
      <c r="C8" s="138" t="s">
        <v>68</v>
      </c>
      <c r="D8" s="139" t="s">
        <v>368</v>
      </c>
      <c r="E8" s="140" t="s">
        <v>244</v>
      </c>
      <c r="F8" s="141"/>
      <c r="G8" s="139" t="s">
        <v>58</v>
      </c>
      <c r="H8" s="142" t="s">
        <v>69</v>
      </c>
      <c r="I8" s="143"/>
      <c r="J8" s="143"/>
      <c r="K8" s="584"/>
      <c r="L8" s="135"/>
    </row>
    <row r="9" spans="2:12" x14ac:dyDescent="0.35">
      <c r="B9" s="134"/>
      <c r="C9" s="138" t="s">
        <v>68</v>
      </c>
      <c r="D9" s="139" t="s">
        <v>368</v>
      </c>
      <c r="E9" s="140" t="s">
        <v>355</v>
      </c>
      <c r="F9" s="141"/>
      <c r="G9" s="139" t="s">
        <v>64</v>
      </c>
      <c r="H9" s="142" t="s">
        <v>69</v>
      </c>
      <c r="I9" s="143"/>
      <c r="J9" s="145"/>
      <c r="K9" s="144"/>
      <c r="L9" s="135"/>
    </row>
    <row r="10" spans="2:12" x14ac:dyDescent="0.35">
      <c r="B10" s="134"/>
      <c r="C10" s="138" t="s">
        <v>68</v>
      </c>
      <c r="D10" s="139" t="s">
        <v>368</v>
      </c>
      <c r="E10" s="140" t="s">
        <v>245</v>
      </c>
      <c r="F10" s="141"/>
      <c r="G10" s="139" t="s">
        <v>64</v>
      </c>
      <c r="H10" s="142" t="s">
        <v>69</v>
      </c>
      <c r="I10" s="145"/>
      <c r="J10" s="145"/>
      <c r="K10" s="584"/>
      <c r="L10" s="135"/>
    </row>
    <row r="11" spans="2:12" x14ac:dyDescent="0.35">
      <c r="B11" s="134"/>
      <c r="C11" s="138" t="s">
        <v>68</v>
      </c>
      <c r="D11" s="139" t="s">
        <v>368</v>
      </c>
      <c r="E11" s="149" t="s">
        <v>246</v>
      </c>
      <c r="F11" s="141"/>
      <c r="G11" s="139" t="s">
        <v>247</v>
      </c>
      <c r="H11" s="142" t="s">
        <v>69</v>
      </c>
      <c r="I11" s="145"/>
      <c r="J11" s="145"/>
      <c r="K11" s="585"/>
      <c r="L11" s="135"/>
    </row>
    <row r="12" spans="2:12" x14ac:dyDescent="0.35">
      <c r="B12" s="134"/>
      <c r="C12" s="138" t="s">
        <v>68</v>
      </c>
      <c r="D12" s="139" t="s">
        <v>368</v>
      </c>
      <c r="E12" s="146" t="s">
        <v>248</v>
      </c>
      <c r="F12" s="141"/>
      <c r="G12" s="139" t="s">
        <v>64</v>
      </c>
      <c r="H12" s="142" t="s">
        <v>69</v>
      </c>
      <c r="I12" s="145"/>
      <c r="J12" s="145"/>
      <c r="K12" s="585"/>
      <c r="L12" s="135"/>
    </row>
    <row r="13" spans="2:12" x14ac:dyDescent="0.35">
      <c r="B13" s="134"/>
      <c r="C13" s="138" t="s">
        <v>68</v>
      </c>
      <c r="D13" s="139" t="s">
        <v>368</v>
      </c>
      <c r="E13" s="149" t="s">
        <v>249</v>
      </c>
      <c r="F13" s="141"/>
      <c r="G13" s="139" t="s">
        <v>64</v>
      </c>
      <c r="H13" s="142" t="s">
        <v>69</v>
      </c>
      <c r="I13" s="145"/>
      <c r="J13" s="145"/>
      <c r="K13" s="149"/>
      <c r="L13" s="135"/>
    </row>
    <row r="14" spans="2:12" x14ac:dyDescent="0.35">
      <c r="B14" s="134"/>
      <c r="C14" s="138" t="s">
        <v>70</v>
      </c>
      <c r="D14" s="139" t="s">
        <v>368</v>
      </c>
      <c r="E14" s="146" t="s">
        <v>250</v>
      </c>
      <c r="F14" s="147"/>
      <c r="G14" s="139" t="s">
        <v>247</v>
      </c>
      <c r="H14" s="142" t="s">
        <v>69</v>
      </c>
      <c r="I14" s="145"/>
      <c r="J14" s="145"/>
      <c r="K14" s="148"/>
      <c r="L14" s="135"/>
    </row>
    <row r="15" spans="2:12" x14ac:dyDescent="0.35">
      <c r="B15" s="134"/>
      <c r="C15" s="138" t="s">
        <v>70</v>
      </c>
      <c r="D15" s="139" t="s">
        <v>368</v>
      </c>
      <c r="E15" s="140" t="s">
        <v>251</v>
      </c>
      <c r="F15" s="141"/>
      <c r="G15" s="139" t="s">
        <v>247</v>
      </c>
      <c r="H15" s="142" t="s">
        <v>69</v>
      </c>
      <c r="I15" s="586"/>
      <c r="J15" s="586"/>
      <c r="K15" s="144"/>
      <c r="L15" s="135"/>
    </row>
    <row r="16" spans="2:12" x14ac:dyDescent="0.35">
      <c r="B16" s="134"/>
      <c r="C16" s="138" t="s">
        <v>68</v>
      </c>
      <c r="D16" s="139" t="s">
        <v>368</v>
      </c>
      <c r="E16" s="146" t="s">
        <v>354</v>
      </c>
      <c r="F16" s="141"/>
      <c r="G16" s="139" t="s">
        <v>58</v>
      </c>
      <c r="H16" s="142" t="s">
        <v>69</v>
      </c>
      <c r="I16" s="586"/>
      <c r="J16" s="145"/>
      <c r="K16" s="587"/>
      <c r="L16" s="135"/>
    </row>
    <row r="17" spans="2:12" x14ac:dyDescent="0.35">
      <c r="B17" s="134"/>
      <c r="C17" s="138" t="s">
        <v>252</v>
      </c>
      <c r="D17" s="139" t="s">
        <v>368</v>
      </c>
      <c r="E17" s="588" t="s">
        <v>272</v>
      </c>
      <c r="F17" s="141"/>
      <c r="G17" s="139" t="s">
        <v>58</v>
      </c>
      <c r="H17" s="142" t="s">
        <v>69</v>
      </c>
      <c r="I17" s="145"/>
      <c r="J17" s="586"/>
      <c r="K17" s="144"/>
      <c r="L17" s="135"/>
    </row>
    <row r="18" spans="2:12" x14ac:dyDescent="0.35">
      <c r="B18" s="134"/>
      <c r="C18" s="138" t="s">
        <v>68</v>
      </c>
      <c r="D18" s="139" t="s">
        <v>368</v>
      </c>
      <c r="E18" s="146" t="s">
        <v>353</v>
      </c>
      <c r="F18" s="141"/>
      <c r="G18" s="139" t="s">
        <v>58</v>
      </c>
      <c r="H18" s="142" t="s">
        <v>69</v>
      </c>
      <c r="I18" s="145"/>
      <c r="J18" s="145"/>
      <c r="K18" s="150"/>
      <c r="L18" s="135"/>
    </row>
    <row r="19" spans="2:12" x14ac:dyDescent="0.35">
      <c r="B19" s="134"/>
      <c r="C19" s="138" t="s">
        <v>68</v>
      </c>
      <c r="D19" s="139" t="s">
        <v>368</v>
      </c>
      <c r="E19" s="146" t="s">
        <v>253</v>
      </c>
      <c r="F19" s="141"/>
      <c r="G19" s="139" t="s">
        <v>58</v>
      </c>
      <c r="H19" s="142" t="s">
        <v>69</v>
      </c>
      <c r="I19" s="589"/>
      <c r="J19" s="145"/>
      <c r="K19" s="150"/>
      <c r="L19" s="135"/>
    </row>
    <row r="20" spans="2:12" x14ac:dyDescent="0.35">
      <c r="B20" s="134"/>
      <c r="C20" s="138" t="s">
        <v>252</v>
      </c>
      <c r="D20" s="139" t="s">
        <v>368</v>
      </c>
      <c r="E20" s="149" t="s">
        <v>273</v>
      </c>
      <c r="F20" s="141"/>
      <c r="G20" s="139" t="s">
        <v>58</v>
      </c>
      <c r="H20" s="142" t="s">
        <v>69</v>
      </c>
      <c r="I20" s="143"/>
      <c r="J20" s="143"/>
      <c r="K20" s="587"/>
      <c r="L20" s="135"/>
    </row>
    <row r="21" spans="2:12" x14ac:dyDescent="0.35">
      <c r="B21" s="134"/>
      <c r="C21" s="138" t="s">
        <v>252</v>
      </c>
      <c r="D21" s="139" t="s">
        <v>368</v>
      </c>
      <c r="E21" s="149" t="s">
        <v>254</v>
      </c>
      <c r="F21" s="141"/>
      <c r="G21" s="139" t="s">
        <v>58</v>
      </c>
      <c r="H21" s="142" t="s">
        <v>69</v>
      </c>
      <c r="I21" s="145"/>
      <c r="J21" s="145"/>
      <c r="K21" s="144"/>
      <c r="L21" s="135"/>
    </row>
    <row r="22" spans="2:12" x14ac:dyDescent="0.35">
      <c r="B22" s="134"/>
      <c r="C22" s="138" t="s">
        <v>252</v>
      </c>
      <c r="D22" s="139" t="s">
        <v>368</v>
      </c>
      <c r="E22" s="149" t="s">
        <v>356</v>
      </c>
      <c r="F22" s="141"/>
      <c r="G22" s="139" t="s">
        <v>58</v>
      </c>
      <c r="H22" s="142" t="s">
        <v>69</v>
      </c>
      <c r="I22" s="145"/>
      <c r="J22" s="145"/>
      <c r="K22" s="144"/>
      <c r="L22" s="135"/>
    </row>
    <row r="23" spans="2:12" x14ac:dyDescent="0.35">
      <c r="B23" s="134"/>
      <c r="C23" s="138" t="s">
        <v>70</v>
      </c>
      <c r="D23" s="139" t="s">
        <v>368</v>
      </c>
      <c r="E23" s="146" t="s">
        <v>255</v>
      </c>
      <c r="F23" s="141"/>
      <c r="G23" s="139" t="s">
        <v>58</v>
      </c>
      <c r="H23" s="142" t="s">
        <v>69</v>
      </c>
      <c r="I23" s="586"/>
      <c r="J23" s="586"/>
      <c r="K23" s="144"/>
      <c r="L23" s="135"/>
    </row>
    <row r="24" spans="2:12" x14ac:dyDescent="0.35">
      <c r="B24" s="134"/>
      <c r="C24" s="138" t="s">
        <v>70</v>
      </c>
      <c r="D24" s="139" t="s">
        <v>368</v>
      </c>
      <c r="E24" s="146" t="s">
        <v>357</v>
      </c>
      <c r="F24" s="141"/>
      <c r="G24" s="139" t="s">
        <v>247</v>
      </c>
      <c r="H24" s="142" t="s">
        <v>69</v>
      </c>
      <c r="I24" s="586"/>
      <c r="J24" s="586"/>
      <c r="K24" s="144"/>
      <c r="L24" s="135"/>
    </row>
    <row r="25" spans="2:12" x14ac:dyDescent="0.35">
      <c r="B25" s="134"/>
      <c r="C25" s="138" t="s">
        <v>16</v>
      </c>
      <c r="D25" s="139" t="s">
        <v>368</v>
      </c>
      <c r="E25" s="146" t="s">
        <v>141</v>
      </c>
      <c r="F25" s="141"/>
      <c r="G25" s="139" t="s">
        <v>247</v>
      </c>
      <c r="H25" s="142" t="s">
        <v>69</v>
      </c>
      <c r="I25" s="145"/>
      <c r="J25" s="145"/>
      <c r="K25" s="150"/>
      <c r="L25" s="135"/>
    </row>
    <row r="26" spans="2:12" x14ac:dyDescent="0.35">
      <c r="B26" s="134"/>
      <c r="C26" s="138" t="s">
        <v>252</v>
      </c>
      <c r="D26" s="139" t="s">
        <v>368</v>
      </c>
      <c r="E26" s="146" t="s">
        <v>358</v>
      </c>
      <c r="F26" s="141"/>
      <c r="G26" s="139" t="s">
        <v>247</v>
      </c>
      <c r="H26" s="142" t="s">
        <v>69</v>
      </c>
      <c r="I26" s="143"/>
      <c r="J26" s="143"/>
      <c r="K26" s="587"/>
      <c r="L26" s="135"/>
    </row>
    <row r="27" spans="2:12" x14ac:dyDescent="0.35">
      <c r="B27" s="134"/>
      <c r="C27" s="138" t="s">
        <v>252</v>
      </c>
      <c r="D27" s="139" t="s">
        <v>368</v>
      </c>
      <c r="E27" s="146" t="s">
        <v>359</v>
      </c>
      <c r="F27" s="141"/>
      <c r="G27" s="139" t="s">
        <v>247</v>
      </c>
      <c r="H27" s="142" t="s">
        <v>69</v>
      </c>
      <c r="I27" s="143"/>
      <c r="J27" s="143"/>
      <c r="K27" s="590"/>
      <c r="L27" s="135"/>
    </row>
    <row r="28" spans="2:12" x14ac:dyDescent="0.35">
      <c r="B28" s="134"/>
      <c r="C28" s="138" t="s">
        <v>252</v>
      </c>
      <c r="D28" s="139" t="s">
        <v>368</v>
      </c>
      <c r="E28" s="149" t="s">
        <v>360</v>
      </c>
      <c r="F28" s="141"/>
      <c r="G28" s="139" t="s">
        <v>58</v>
      </c>
      <c r="H28" s="142" t="s">
        <v>69</v>
      </c>
      <c r="I28" s="586"/>
      <c r="J28" s="591"/>
      <c r="K28" s="144"/>
      <c r="L28" s="135"/>
    </row>
    <row r="29" spans="2:12" x14ac:dyDescent="0.35">
      <c r="B29" s="134"/>
      <c r="C29" s="138" t="s">
        <v>252</v>
      </c>
      <c r="D29" s="139" t="s">
        <v>368</v>
      </c>
      <c r="E29" s="149" t="s">
        <v>361</v>
      </c>
      <c r="F29" s="141"/>
      <c r="G29" s="139" t="s">
        <v>58</v>
      </c>
      <c r="H29" s="142" t="s">
        <v>69</v>
      </c>
      <c r="I29" s="586"/>
      <c r="J29" s="591"/>
      <c r="K29" s="144"/>
      <c r="L29" s="135"/>
    </row>
    <row r="30" spans="2:12" x14ac:dyDescent="0.35">
      <c r="B30" s="134"/>
      <c r="C30" s="138" t="s">
        <v>252</v>
      </c>
      <c r="D30" s="139" t="s">
        <v>368</v>
      </c>
      <c r="E30" s="149" t="s">
        <v>362</v>
      </c>
      <c r="F30" s="141"/>
      <c r="G30" s="139" t="s">
        <v>64</v>
      </c>
      <c r="H30" s="142" t="s">
        <v>69</v>
      </c>
      <c r="I30" s="586"/>
      <c r="J30" s="586"/>
      <c r="K30" s="144"/>
      <c r="L30" s="135"/>
    </row>
    <row r="31" spans="2:12" x14ac:dyDescent="0.35">
      <c r="B31" s="134"/>
      <c r="C31" s="138" t="s">
        <v>252</v>
      </c>
      <c r="D31" s="139" t="s">
        <v>368</v>
      </c>
      <c r="E31" s="149" t="s">
        <v>363</v>
      </c>
      <c r="F31" s="141"/>
      <c r="G31" s="139" t="s">
        <v>58</v>
      </c>
      <c r="H31" s="142" t="s">
        <v>69</v>
      </c>
      <c r="I31" s="143"/>
      <c r="J31" s="143"/>
      <c r="K31" s="144"/>
      <c r="L31" s="135"/>
    </row>
    <row r="32" spans="2:12" x14ac:dyDescent="0.35">
      <c r="B32" s="134"/>
      <c r="C32" s="138" t="s">
        <v>252</v>
      </c>
      <c r="D32" s="139" t="s">
        <v>368</v>
      </c>
      <c r="E32" s="146" t="s">
        <v>256</v>
      </c>
      <c r="F32" s="141"/>
      <c r="G32" s="139" t="s">
        <v>64</v>
      </c>
      <c r="H32" s="142" t="s">
        <v>69</v>
      </c>
      <c r="I32" s="586"/>
      <c r="J32" s="586"/>
      <c r="K32" s="144"/>
      <c r="L32" s="135"/>
    </row>
    <row r="33" spans="2:12" x14ac:dyDescent="0.35">
      <c r="B33" s="134"/>
      <c r="C33" s="138" t="s">
        <v>252</v>
      </c>
      <c r="D33" s="139" t="s">
        <v>368</v>
      </c>
      <c r="E33" s="146" t="s">
        <v>364</v>
      </c>
      <c r="F33" s="141"/>
      <c r="G33" s="139" t="s">
        <v>64</v>
      </c>
      <c r="H33" s="142" t="s">
        <v>69</v>
      </c>
      <c r="I33" s="143"/>
      <c r="J33" s="145"/>
      <c r="K33" s="144"/>
      <c r="L33" s="135"/>
    </row>
    <row r="34" spans="2:12" x14ac:dyDescent="0.35">
      <c r="B34" s="134"/>
      <c r="C34" s="138" t="s">
        <v>16</v>
      </c>
      <c r="D34" s="139" t="s">
        <v>368</v>
      </c>
      <c r="E34" s="140" t="s">
        <v>365</v>
      </c>
      <c r="F34" s="141"/>
      <c r="G34" s="139" t="s">
        <v>247</v>
      </c>
      <c r="H34" s="142" t="s">
        <v>69</v>
      </c>
      <c r="I34" s="586"/>
      <c r="J34" s="586"/>
      <c r="K34" s="144"/>
      <c r="L34" s="135"/>
    </row>
    <row r="35" spans="2:12" ht="36.75" customHeight="1" x14ac:dyDescent="0.35">
      <c r="B35" s="134"/>
      <c r="C35" s="138" t="s">
        <v>16</v>
      </c>
      <c r="D35" s="139" t="s">
        <v>368</v>
      </c>
      <c r="E35" s="149" t="s">
        <v>366</v>
      </c>
      <c r="F35" s="141"/>
      <c r="G35" s="139" t="s">
        <v>247</v>
      </c>
      <c r="H35" s="142" t="s">
        <v>69</v>
      </c>
      <c r="I35" s="145"/>
      <c r="J35" s="145"/>
      <c r="K35" s="144"/>
      <c r="L35" s="135"/>
    </row>
    <row r="36" spans="2:12" x14ac:dyDescent="0.35">
      <c r="B36" s="134"/>
      <c r="C36" s="138" t="s">
        <v>16</v>
      </c>
      <c r="D36" s="139" t="s">
        <v>368</v>
      </c>
      <c r="E36" s="149" t="s">
        <v>367</v>
      </c>
      <c r="F36" s="141"/>
      <c r="G36" s="139" t="s">
        <v>58</v>
      </c>
      <c r="H36" s="142" t="s">
        <v>69</v>
      </c>
      <c r="I36" s="145"/>
      <c r="J36" s="145"/>
      <c r="K36" s="144"/>
      <c r="L36" s="135"/>
    </row>
    <row r="37" spans="2:12" x14ac:dyDescent="0.35">
      <c r="B37" s="134"/>
      <c r="C37" s="138" t="s">
        <v>252</v>
      </c>
      <c r="D37" s="139" t="s">
        <v>368</v>
      </c>
      <c r="E37" s="140" t="s">
        <v>257</v>
      </c>
      <c r="F37" s="141"/>
      <c r="G37" s="139" t="s">
        <v>247</v>
      </c>
      <c r="H37" s="142" t="s">
        <v>69</v>
      </c>
      <c r="I37" s="335"/>
      <c r="J37" s="335"/>
      <c r="K37" s="144"/>
      <c r="L37" s="135"/>
    </row>
    <row r="38" spans="2:12" x14ac:dyDescent="0.35">
      <c r="B38" s="134"/>
      <c r="C38" s="138" t="s">
        <v>252</v>
      </c>
      <c r="D38" s="139" t="s">
        <v>368</v>
      </c>
      <c r="E38" s="146" t="s">
        <v>258</v>
      </c>
      <c r="F38" s="141"/>
      <c r="G38" s="139" t="s">
        <v>64</v>
      </c>
      <c r="H38" s="142" t="s">
        <v>69</v>
      </c>
      <c r="I38" s="145"/>
      <c r="J38" s="145"/>
      <c r="K38" s="149"/>
      <c r="L38" s="135"/>
    </row>
    <row r="39" spans="2:12" ht="15" thickBot="1" x14ac:dyDescent="0.4">
      <c r="B39" s="151"/>
      <c r="C39" s="152"/>
      <c r="D39" s="152"/>
      <c r="E39" s="152"/>
      <c r="F39" s="152"/>
      <c r="G39" s="152"/>
      <c r="H39" s="152"/>
      <c r="I39" s="152"/>
      <c r="J39" s="152"/>
      <c r="K39" s="152"/>
      <c r="L39" s="153"/>
    </row>
    <row r="40" spans="2:12" ht="15" thickTop="1" x14ac:dyDescent="0.35"/>
  </sheetData>
  <mergeCells count="1">
    <mergeCell ref="C4:K4"/>
  </mergeCells>
  <conditionalFormatting sqref="H39:H44">
    <cfRule type="cellIs" dxfId="99" priority="49" operator="equal">
      <formula>"Not Applicable"</formula>
    </cfRule>
    <cfRule type="cellIs" dxfId="98" priority="50" operator="equal">
      <formula>"Delayed"</formula>
    </cfRule>
    <cfRule type="cellIs" dxfId="97" priority="51" operator="equal">
      <formula>"At Risk"</formula>
    </cfRule>
    <cfRule type="cellIs" dxfId="96" priority="52" operator="equal">
      <formula>"Not Started"</formula>
    </cfRule>
    <cfRule type="cellIs" dxfId="95" priority="53" operator="equal">
      <formula>"In-Progress"</formula>
    </cfRule>
    <cfRule type="cellIs" dxfId="94" priority="54" operator="equal">
      <formula>"Closed"</formula>
    </cfRule>
  </conditionalFormatting>
  <conditionalFormatting sqref="H7:H38">
    <cfRule type="cellIs" dxfId="93" priority="44" operator="equal">
      <formula>"At Risk"</formula>
    </cfRule>
    <cfRule type="cellIs" dxfId="92" priority="45" operator="equal">
      <formula>"Delayed"</formula>
    </cfRule>
    <cfRule type="cellIs" dxfId="91" priority="46" operator="equal">
      <formula>"Not Started"</formula>
    </cfRule>
    <cfRule type="cellIs" dxfId="90" priority="47" operator="equal">
      <formula>"In-Progress"</formula>
    </cfRule>
    <cfRule type="cellIs" dxfId="89" priority="48" operator="equal">
      <formula>"Closed"</formula>
    </cfRule>
  </conditionalFormatting>
  <conditionalFormatting sqref="H7:H38">
    <cfRule type="cellIs" dxfId="88" priority="43" operator="equal">
      <formula>"On Hold"</formula>
    </cfRule>
  </conditionalFormatting>
  <dataValidations count="3">
    <dataValidation type="list" allowBlank="1" showInputMessage="1" showErrorMessage="1" sqref="H45">
      <formula1>"Closed, In-Progress, Not Started, On Hold, Not Applicable"</formula1>
    </dataValidation>
    <dataValidation type="list" allowBlank="1" showInputMessage="1" showErrorMessage="1" sqref="H39:H44">
      <formula1>"Closed, In-Progress, Not Started, On Hold, Not Applicable,At Risk, Delayed"</formula1>
    </dataValidation>
    <dataValidation type="list" allowBlank="1" showInputMessage="1" showErrorMessage="1" sqref="H6:H38">
      <formula1>"At Risk, Closed, In-Progress, Not Started, Delayed, On Hold"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3:P39"/>
  <sheetViews>
    <sheetView showGridLines="0" showRowColHeaders="0" zoomScale="80" zoomScaleNormal="80" workbookViewId="0">
      <selection activeCell="F10" sqref="F10"/>
    </sheetView>
  </sheetViews>
  <sheetFormatPr defaultColWidth="9.1796875" defaultRowHeight="14.5" x14ac:dyDescent="0.35"/>
  <cols>
    <col min="1" max="2" width="1.81640625" style="54" customWidth="1"/>
    <col min="3" max="3" width="10.54296875" style="54" customWidth="1"/>
    <col min="4" max="5" width="11.453125" style="54" customWidth="1"/>
    <col min="6" max="6" width="30.1796875" style="54" customWidth="1"/>
    <col min="7" max="7" width="38" style="54" customWidth="1"/>
    <col min="8" max="8" width="9" style="54" customWidth="1"/>
    <col min="9" max="9" width="7.54296875" style="54" customWidth="1"/>
    <col min="10" max="10" width="12.453125" style="54" customWidth="1"/>
    <col min="11" max="11" width="53" style="54" customWidth="1"/>
    <col min="12" max="12" width="9.1796875" style="54"/>
    <col min="13" max="13" width="13.453125" style="54" bestFit="1" customWidth="1"/>
    <col min="14" max="14" width="10.81640625" style="54" customWidth="1"/>
    <col min="15" max="15" width="15.7265625" style="54" customWidth="1"/>
    <col min="16" max="16" width="2.26953125" style="54" customWidth="1"/>
    <col min="17" max="16384" width="9.1796875" style="54"/>
  </cols>
  <sheetData>
    <row r="3" spans="2:16" ht="15" thickBot="1" x14ac:dyDescent="0.4"/>
    <row r="4" spans="2:16" ht="15" thickTop="1" x14ac:dyDescent="0.35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3"/>
    </row>
    <row r="5" spans="2:16" ht="23.5" thickBot="1" x14ac:dyDescent="0.4">
      <c r="B5" s="134"/>
      <c r="C5" s="592" t="s">
        <v>259</v>
      </c>
      <c r="D5" s="593"/>
      <c r="E5" s="593"/>
      <c r="F5" s="593"/>
      <c r="G5" s="593"/>
      <c r="H5" s="593"/>
      <c r="I5" s="593"/>
      <c r="J5" s="593"/>
      <c r="K5" s="593"/>
      <c r="L5" s="593"/>
      <c r="M5" s="593"/>
      <c r="N5" s="593"/>
      <c r="O5" s="593"/>
      <c r="P5" s="594"/>
    </row>
    <row r="6" spans="2:16" x14ac:dyDescent="0.35">
      <c r="B6" s="134"/>
      <c r="C6" s="595"/>
      <c r="D6" s="595"/>
      <c r="E6" s="595"/>
      <c r="F6" s="595"/>
      <c r="G6" s="595"/>
      <c r="H6" s="595"/>
      <c r="I6" s="595"/>
      <c r="J6" s="595"/>
      <c r="K6" s="595"/>
      <c r="L6" s="595"/>
      <c r="M6" s="595"/>
      <c r="N6" s="595"/>
      <c r="O6" s="595"/>
      <c r="P6" s="596"/>
    </row>
    <row r="7" spans="2:16" ht="50.25" customHeight="1" x14ac:dyDescent="0.35">
      <c r="B7" s="134"/>
      <c r="C7" s="136" t="s">
        <v>260</v>
      </c>
      <c r="D7" s="136" t="s">
        <v>14</v>
      </c>
      <c r="E7" s="136" t="s">
        <v>62</v>
      </c>
      <c r="F7" s="136" t="s">
        <v>15</v>
      </c>
      <c r="G7" s="136" t="s">
        <v>261</v>
      </c>
      <c r="H7" s="136" t="s">
        <v>262</v>
      </c>
      <c r="I7" s="136" t="s">
        <v>263</v>
      </c>
      <c r="J7" s="136" t="s">
        <v>264</v>
      </c>
      <c r="K7" s="136" t="s">
        <v>265</v>
      </c>
      <c r="L7" s="136" t="s">
        <v>4</v>
      </c>
      <c r="M7" s="136" t="s">
        <v>266</v>
      </c>
      <c r="N7" s="136" t="s">
        <v>267</v>
      </c>
      <c r="O7" s="136" t="s">
        <v>9</v>
      </c>
      <c r="P7" s="597"/>
    </row>
    <row r="8" spans="2:16" ht="29" x14ac:dyDescent="0.35">
      <c r="B8" s="134"/>
      <c r="C8" s="618"/>
      <c r="D8" s="617"/>
      <c r="E8" s="617"/>
      <c r="F8" s="617"/>
      <c r="G8" s="617"/>
      <c r="H8" s="601"/>
      <c r="I8" s="601"/>
      <c r="J8" s="602">
        <f>H8*I8</f>
        <v>0</v>
      </c>
      <c r="K8" s="619" t="s">
        <v>279</v>
      </c>
      <c r="L8" s="604" t="s">
        <v>71</v>
      </c>
      <c r="M8" s="618">
        <v>44288</v>
      </c>
      <c r="N8" s="618">
        <v>44293</v>
      </c>
      <c r="O8" s="626" t="s">
        <v>281</v>
      </c>
      <c r="P8" s="605"/>
    </row>
    <row r="9" spans="2:16" ht="62.5" x14ac:dyDescent="0.35">
      <c r="B9" s="134"/>
      <c r="C9" s="598"/>
      <c r="D9" s="599"/>
      <c r="E9" s="600"/>
      <c r="F9" s="599"/>
      <c r="G9" s="599"/>
      <c r="H9" s="601"/>
      <c r="I9" s="601"/>
      <c r="J9" s="602">
        <f>H9*I9</f>
        <v>0</v>
      </c>
      <c r="K9" s="599" t="s">
        <v>268</v>
      </c>
      <c r="L9" s="604" t="s">
        <v>71</v>
      </c>
      <c r="M9" s="598">
        <v>44330</v>
      </c>
      <c r="N9" s="598">
        <v>44323</v>
      </c>
      <c r="O9" s="604" t="s">
        <v>349</v>
      </c>
      <c r="P9" s="605"/>
    </row>
    <row r="10" spans="2:16" ht="50" x14ac:dyDescent="0.35">
      <c r="B10" s="134"/>
      <c r="C10" s="598"/>
      <c r="D10" s="599"/>
      <c r="E10" s="600"/>
      <c r="F10" s="599"/>
      <c r="G10" s="599"/>
      <c r="H10" s="601"/>
      <c r="I10" s="601"/>
      <c r="J10" s="602">
        <f t="shared" ref="J10:J13" si="0">H10*I10</f>
        <v>0</v>
      </c>
      <c r="K10" s="603" t="s">
        <v>269</v>
      </c>
      <c r="L10" s="604" t="s">
        <v>71</v>
      </c>
      <c r="M10" s="598">
        <v>44293</v>
      </c>
      <c r="N10" s="598">
        <v>44293</v>
      </c>
      <c r="O10" s="604" t="s">
        <v>289</v>
      </c>
      <c r="P10" s="605"/>
    </row>
    <row r="11" spans="2:16" ht="87.5" x14ac:dyDescent="0.35">
      <c r="B11" s="134"/>
      <c r="C11" s="598"/>
      <c r="D11" s="599"/>
      <c r="E11" s="600"/>
      <c r="F11" s="599"/>
      <c r="G11" s="599"/>
      <c r="H11" s="601"/>
      <c r="I11" s="601"/>
      <c r="J11" s="602">
        <f t="shared" si="0"/>
        <v>0</v>
      </c>
      <c r="K11" s="603" t="s">
        <v>350</v>
      </c>
      <c r="L11" s="604" t="s">
        <v>71</v>
      </c>
      <c r="M11" s="598">
        <v>44309</v>
      </c>
      <c r="N11" s="598">
        <v>44323</v>
      </c>
      <c r="O11" s="604" t="s">
        <v>290</v>
      </c>
      <c r="P11" s="605"/>
    </row>
    <row r="12" spans="2:16" ht="112.5" x14ac:dyDescent="0.35">
      <c r="B12" s="134"/>
      <c r="C12" s="598"/>
      <c r="D12" s="599"/>
      <c r="E12" s="600"/>
      <c r="F12" s="599"/>
      <c r="G12" s="599"/>
      <c r="H12" s="601"/>
      <c r="I12" s="601"/>
      <c r="J12" s="602">
        <f t="shared" si="0"/>
        <v>0</v>
      </c>
      <c r="K12" s="603" t="s">
        <v>351</v>
      </c>
      <c r="L12" s="604" t="s">
        <v>71</v>
      </c>
      <c r="M12" s="598">
        <v>44323</v>
      </c>
      <c r="N12" s="598">
        <v>44323</v>
      </c>
      <c r="O12" s="604" t="s">
        <v>291</v>
      </c>
      <c r="P12" s="605"/>
    </row>
    <row r="13" spans="2:16" ht="37.5" x14ac:dyDescent="0.35">
      <c r="B13" s="134"/>
      <c r="C13" s="598"/>
      <c r="D13" s="606"/>
      <c r="E13" s="600"/>
      <c r="F13" s="609"/>
      <c r="G13" s="610"/>
      <c r="H13" s="607"/>
      <c r="I13" s="608"/>
      <c r="J13" s="602">
        <f t="shared" si="0"/>
        <v>0</v>
      </c>
      <c r="K13" s="609" t="s">
        <v>352</v>
      </c>
      <c r="L13" s="604" t="s">
        <v>280</v>
      </c>
      <c r="M13" s="598">
        <v>44344</v>
      </c>
      <c r="N13" s="598"/>
      <c r="O13" s="604" t="s">
        <v>289</v>
      </c>
      <c r="P13" s="605"/>
    </row>
    <row r="14" spans="2:16" ht="15" thickBot="1" x14ac:dyDescent="0.4">
      <c r="B14" s="151"/>
      <c r="C14" s="611"/>
      <c r="D14" s="611"/>
      <c r="E14" s="611"/>
      <c r="F14" s="611"/>
      <c r="G14" s="612"/>
      <c r="H14" s="612"/>
      <c r="I14" s="612"/>
      <c r="J14" s="612"/>
      <c r="K14" s="612"/>
      <c r="L14" s="612"/>
      <c r="M14" s="612"/>
      <c r="N14" s="612"/>
      <c r="O14" s="612"/>
      <c r="P14" s="613"/>
    </row>
    <row r="15" spans="2:16" ht="15" thickTop="1" x14ac:dyDescent="0.35">
      <c r="C15" s="614"/>
      <c r="D15" s="614"/>
      <c r="E15" s="614"/>
      <c r="F15" s="614"/>
      <c r="G15" s="27"/>
      <c r="H15" s="27"/>
      <c r="I15" s="27"/>
      <c r="J15" s="27"/>
      <c r="K15" s="27"/>
      <c r="L15" s="27"/>
      <c r="M15" s="27"/>
      <c r="N15" s="27"/>
      <c r="O15" s="27"/>
      <c r="P15" s="27"/>
    </row>
    <row r="16" spans="2:16" x14ac:dyDescent="0.35">
      <c r="C16" s="614"/>
      <c r="D16" s="614"/>
      <c r="E16" s="614"/>
      <c r="F16" s="614"/>
      <c r="G16" s="614"/>
      <c r="H16" s="614"/>
      <c r="I16" s="27"/>
      <c r="J16" s="27"/>
      <c r="K16" s="27"/>
      <c r="L16" s="27"/>
      <c r="M16" s="27"/>
      <c r="N16" s="27"/>
      <c r="O16" s="27"/>
      <c r="P16" s="27"/>
    </row>
    <row r="17" spans="3:16" x14ac:dyDescent="0.35">
      <c r="C17" s="614"/>
      <c r="D17" s="614"/>
      <c r="E17" s="614"/>
      <c r="F17" s="614"/>
      <c r="G17" s="614"/>
      <c r="H17" s="614"/>
      <c r="I17" s="27"/>
      <c r="J17" s="27"/>
      <c r="K17" s="27"/>
      <c r="L17" s="27"/>
      <c r="M17" s="27"/>
      <c r="N17" s="27"/>
      <c r="O17" s="27"/>
      <c r="P17" s="27"/>
    </row>
    <row r="18" spans="3:16" x14ac:dyDescent="0.35">
      <c r="C18" s="614"/>
      <c r="D18" s="614"/>
      <c r="E18" s="614"/>
      <c r="F18" s="614"/>
      <c r="G18" s="614"/>
      <c r="H18" s="614"/>
      <c r="I18" s="27"/>
      <c r="J18" s="27"/>
      <c r="K18" s="27"/>
      <c r="L18" s="27"/>
      <c r="M18" s="27"/>
      <c r="N18" s="27"/>
      <c r="O18" s="27"/>
      <c r="P18" s="27"/>
    </row>
    <row r="19" spans="3:16" x14ac:dyDescent="0.35">
      <c r="C19" s="614"/>
      <c r="D19" s="614"/>
      <c r="E19" s="614"/>
      <c r="F19" s="614"/>
      <c r="G19" s="614"/>
      <c r="H19" s="614"/>
      <c r="I19" s="27"/>
      <c r="J19" s="27"/>
      <c r="K19" s="27"/>
      <c r="L19" s="27"/>
      <c r="M19" s="27"/>
      <c r="N19" s="27"/>
      <c r="O19" s="27"/>
      <c r="P19" s="27"/>
    </row>
    <row r="20" spans="3:16" x14ac:dyDescent="0.35">
      <c r="C20" s="614"/>
      <c r="D20" s="614"/>
      <c r="E20" s="614"/>
      <c r="F20" s="614"/>
      <c r="G20" s="614"/>
      <c r="H20" s="614"/>
      <c r="I20" s="27"/>
      <c r="J20" s="27"/>
      <c r="K20" s="27"/>
      <c r="L20" s="27"/>
      <c r="M20" s="27"/>
      <c r="N20" s="27"/>
      <c r="O20" s="27"/>
      <c r="P20" s="27"/>
    </row>
    <row r="21" spans="3:16" x14ac:dyDescent="0.35">
      <c r="C21" s="614"/>
      <c r="D21" s="614"/>
      <c r="E21" s="614"/>
      <c r="F21" s="614"/>
      <c r="G21" s="614"/>
      <c r="H21" s="614"/>
      <c r="I21" s="27"/>
      <c r="J21" s="27"/>
      <c r="K21" s="27"/>
      <c r="L21" s="27"/>
      <c r="M21" s="27"/>
      <c r="N21" s="27"/>
      <c r="O21" s="27"/>
      <c r="P21" s="27"/>
    </row>
    <row r="22" spans="3:16" x14ac:dyDescent="0.35">
      <c r="C22" s="614"/>
      <c r="D22" s="614"/>
      <c r="E22" s="614"/>
      <c r="F22" s="614"/>
      <c r="G22" s="614"/>
      <c r="H22" s="614"/>
      <c r="I22" s="27"/>
      <c r="J22" s="27"/>
      <c r="K22" s="27"/>
      <c r="L22" s="27"/>
      <c r="M22" s="27"/>
      <c r="N22" s="27"/>
      <c r="O22" s="27"/>
      <c r="P22" s="27"/>
    </row>
    <row r="23" spans="3:16" x14ac:dyDescent="0.35">
      <c r="C23" s="614"/>
      <c r="D23" s="614"/>
      <c r="E23" s="614"/>
      <c r="F23" s="614"/>
      <c r="G23" s="27"/>
      <c r="H23" s="27"/>
      <c r="I23" s="27"/>
      <c r="J23" s="27"/>
      <c r="K23" s="27"/>
      <c r="L23" s="27"/>
      <c r="M23" s="27"/>
      <c r="N23" s="27"/>
      <c r="O23" s="27"/>
      <c r="P23" s="27"/>
    </row>
    <row r="24" spans="3:16" x14ac:dyDescent="0.35">
      <c r="C24" s="614"/>
      <c r="D24" s="614"/>
      <c r="E24" s="614"/>
      <c r="F24" s="614"/>
      <c r="G24" s="614"/>
      <c r="H24" s="614"/>
      <c r="I24" s="614"/>
      <c r="J24" s="614"/>
      <c r="K24" s="614"/>
      <c r="L24" s="614"/>
      <c r="M24" s="614"/>
      <c r="N24" s="614"/>
      <c r="O24" s="614"/>
      <c r="P24" s="614"/>
    </row>
    <row r="25" spans="3:16" x14ac:dyDescent="0.35">
      <c r="C25" s="614"/>
      <c r="D25" s="614"/>
      <c r="E25" s="614"/>
      <c r="F25" s="614"/>
      <c r="G25" s="614"/>
      <c r="H25" s="614"/>
      <c r="I25" s="614"/>
      <c r="J25" s="614"/>
      <c r="K25" s="614"/>
      <c r="L25" s="614"/>
      <c r="M25" s="614"/>
      <c r="N25" s="614"/>
      <c r="O25" s="614"/>
      <c r="P25" s="614"/>
    </row>
    <row r="26" spans="3:16" x14ac:dyDescent="0.35">
      <c r="C26" s="614"/>
      <c r="D26" s="614"/>
      <c r="E26" s="614"/>
      <c r="F26" s="614"/>
      <c r="G26" s="614"/>
      <c r="H26" s="614"/>
      <c r="I26" s="614"/>
      <c r="J26" s="614"/>
      <c r="K26" s="614"/>
      <c r="L26" s="614"/>
      <c r="M26" s="614"/>
      <c r="N26" s="614"/>
      <c r="O26" s="614"/>
      <c r="P26" s="614"/>
    </row>
    <row r="27" spans="3:16" x14ac:dyDescent="0.35">
      <c r="C27" s="614"/>
      <c r="D27" s="614"/>
      <c r="E27" s="614"/>
      <c r="F27" s="614"/>
      <c r="G27" s="614"/>
      <c r="H27" s="614"/>
      <c r="I27" s="614"/>
      <c r="J27" s="614"/>
      <c r="K27" s="614"/>
      <c r="L27" s="614"/>
      <c r="M27" s="614"/>
      <c r="N27" s="614"/>
      <c r="O27" s="614"/>
      <c r="P27" s="614"/>
    </row>
    <row r="28" spans="3:16" x14ac:dyDescent="0.35">
      <c r="C28" s="614"/>
      <c r="D28" s="614"/>
      <c r="E28" s="614"/>
      <c r="F28" s="614"/>
      <c r="G28" s="614"/>
      <c r="H28" s="614"/>
      <c r="I28" s="614"/>
      <c r="J28" s="614"/>
      <c r="K28" s="614"/>
      <c r="L28" s="614"/>
      <c r="M28" s="614"/>
      <c r="N28" s="614"/>
      <c r="O28" s="614"/>
      <c r="P28" s="614"/>
    </row>
    <row r="29" spans="3:16" x14ac:dyDescent="0.35">
      <c r="C29" s="614"/>
      <c r="D29" s="614"/>
      <c r="E29" s="614"/>
      <c r="F29" s="614"/>
      <c r="G29" s="614"/>
      <c r="H29" s="614"/>
      <c r="I29" s="614"/>
      <c r="J29" s="614"/>
      <c r="K29" s="614"/>
      <c r="L29" s="614"/>
      <c r="M29" s="614"/>
      <c r="N29" s="614"/>
      <c r="O29" s="614"/>
      <c r="P29" s="614"/>
    </row>
    <row r="30" spans="3:16" x14ac:dyDescent="0.35">
      <c r="C30" s="614"/>
      <c r="D30" s="614"/>
      <c r="E30" s="614"/>
      <c r="F30" s="614"/>
      <c r="G30" s="614"/>
      <c r="H30" s="614"/>
      <c r="I30" s="614"/>
      <c r="J30" s="614"/>
      <c r="K30" s="614"/>
      <c r="L30" s="614"/>
      <c r="M30" s="614"/>
      <c r="N30" s="614"/>
      <c r="O30" s="614"/>
      <c r="P30" s="614"/>
    </row>
    <row r="31" spans="3:16" x14ac:dyDescent="0.35">
      <c r="C31" s="614"/>
      <c r="D31" s="614"/>
      <c r="E31" s="614"/>
      <c r="F31" s="614"/>
      <c r="G31" s="614"/>
      <c r="H31" s="614"/>
      <c r="I31" s="614"/>
      <c r="J31" s="614"/>
      <c r="K31" s="614"/>
      <c r="L31" s="614"/>
      <c r="M31" s="614"/>
      <c r="N31" s="614"/>
      <c r="O31" s="614"/>
      <c r="P31" s="614"/>
    </row>
    <row r="32" spans="3:16" x14ac:dyDescent="0.35">
      <c r="C32" s="614"/>
      <c r="D32" s="614"/>
      <c r="E32" s="614"/>
      <c r="F32" s="614"/>
      <c r="G32" s="614"/>
      <c r="H32" s="614"/>
      <c r="I32" s="614"/>
      <c r="J32" s="614"/>
      <c r="K32" s="614"/>
      <c r="L32" s="614"/>
      <c r="M32" s="614"/>
      <c r="N32" s="614"/>
      <c r="O32" s="614"/>
      <c r="P32" s="614"/>
    </row>
    <row r="33" spans="3:16" x14ac:dyDescent="0.35">
      <c r="C33" s="614"/>
      <c r="D33" s="614"/>
      <c r="E33" s="614"/>
      <c r="F33" s="614"/>
      <c r="G33" s="614"/>
      <c r="H33" s="614"/>
      <c r="I33" s="614"/>
      <c r="J33" s="614"/>
      <c r="K33" s="614"/>
      <c r="L33" s="614"/>
      <c r="M33" s="614"/>
      <c r="N33" s="614"/>
      <c r="O33" s="614"/>
      <c r="P33" s="614"/>
    </row>
    <row r="34" spans="3:16" x14ac:dyDescent="0.35">
      <c r="C34" s="614"/>
      <c r="D34" s="614"/>
      <c r="E34" s="614"/>
      <c r="F34" s="614"/>
      <c r="G34" s="614"/>
      <c r="H34" s="614"/>
      <c r="I34" s="614"/>
      <c r="J34" s="614"/>
      <c r="K34" s="614"/>
      <c r="L34" s="614"/>
      <c r="M34" s="614"/>
      <c r="N34" s="614"/>
      <c r="O34" s="614"/>
      <c r="P34" s="614"/>
    </row>
    <row r="35" spans="3:16" x14ac:dyDescent="0.35">
      <c r="C35" s="614"/>
      <c r="D35" s="614"/>
      <c r="E35" s="614"/>
      <c r="F35" s="614"/>
      <c r="G35" s="614"/>
      <c r="H35" s="614"/>
      <c r="I35" s="614"/>
      <c r="J35" s="614"/>
      <c r="K35" s="614"/>
      <c r="L35" s="614"/>
      <c r="M35" s="614"/>
      <c r="N35" s="614"/>
      <c r="O35" s="614"/>
      <c r="P35" s="614"/>
    </row>
    <row r="36" spans="3:16" x14ac:dyDescent="0.35">
      <c r="C36" s="614"/>
      <c r="D36" s="614"/>
      <c r="E36" s="614"/>
      <c r="F36" s="614"/>
      <c r="G36" s="614"/>
      <c r="H36" s="614"/>
      <c r="I36" s="614"/>
      <c r="J36" s="614"/>
      <c r="K36" s="614"/>
      <c r="L36" s="614"/>
      <c r="M36" s="614"/>
      <c r="N36" s="614"/>
      <c r="O36" s="614"/>
      <c r="P36" s="614"/>
    </row>
    <row r="37" spans="3:16" x14ac:dyDescent="0.35">
      <c r="C37" s="614"/>
      <c r="D37" s="614"/>
      <c r="E37" s="614"/>
      <c r="F37" s="614"/>
      <c r="G37" s="614"/>
      <c r="H37" s="614"/>
      <c r="I37" s="614"/>
      <c r="J37" s="614"/>
      <c r="K37" s="614"/>
      <c r="L37" s="614"/>
      <c r="M37" s="614"/>
      <c r="N37" s="614"/>
      <c r="O37" s="614"/>
      <c r="P37" s="614"/>
    </row>
    <row r="38" spans="3:16" x14ac:dyDescent="0.35">
      <c r="C38" s="614"/>
      <c r="D38" s="614"/>
      <c r="E38" s="614"/>
      <c r="F38" s="614"/>
      <c r="G38" s="614"/>
      <c r="H38" s="614"/>
      <c r="I38" s="614"/>
      <c r="J38" s="614"/>
      <c r="K38" s="614"/>
      <c r="L38" s="614"/>
      <c r="M38" s="614"/>
      <c r="N38" s="614"/>
      <c r="O38" s="614"/>
      <c r="P38" s="614"/>
    </row>
    <row r="39" spans="3:16" x14ac:dyDescent="0.35">
      <c r="C39" s="614"/>
      <c r="D39" s="615"/>
      <c r="E39" s="614"/>
      <c r="F39" s="614"/>
      <c r="G39" s="616"/>
      <c r="H39" s="614"/>
      <c r="I39" s="614"/>
      <c r="J39" s="614"/>
      <c r="K39" s="614"/>
      <c r="L39" s="614"/>
      <c r="M39" s="614"/>
      <c r="N39" s="614"/>
      <c r="O39" s="614"/>
      <c r="P39" s="614"/>
    </row>
  </sheetData>
  <conditionalFormatting sqref="L11:L13">
    <cfRule type="cellIs" dxfId="87" priority="68" operator="equal">
      <formula>"Open"</formula>
    </cfRule>
    <cfRule type="cellIs" dxfId="86" priority="69" operator="equal">
      <formula>"In-Progress"</formula>
    </cfRule>
    <cfRule type="cellIs" dxfId="85" priority="70" operator="equal">
      <formula>"Closed"</formula>
    </cfRule>
  </conditionalFormatting>
  <conditionalFormatting sqref="J9:J12">
    <cfRule type="cellIs" dxfId="84" priority="63" operator="between">
      <formula>20</formula>
      <formula>25</formula>
    </cfRule>
    <cfRule type="cellIs" dxfId="83" priority="64" operator="between">
      <formula>11</formula>
      <formula>19</formula>
    </cfRule>
    <cfRule type="cellIs" dxfId="82" priority="65" operator="between">
      <formula>7</formula>
      <formula>10</formula>
    </cfRule>
    <cfRule type="cellIs" dxfId="81" priority="66" operator="between">
      <formula>4</formula>
      <formula>6</formula>
    </cfRule>
    <cfRule type="cellIs" dxfId="80" priority="67" operator="between">
      <formula>1</formula>
      <formula>3</formula>
    </cfRule>
  </conditionalFormatting>
  <conditionalFormatting sqref="J13">
    <cfRule type="cellIs" dxfId="79" priority="45" operator="between">
      <formula>20</formula>
      <formula>25</formula>
    </cfRule>
    <cfRule type="cellIs" dxfId="78" priority="46" operator="between">
      <formula>11</formula>
      <formula>19</formula>
    </cfRule>
    <cfRule type="cellIs" dxfId="77" priority="47" operator="between">
      <formula>7</formula>
      <formula>10</formula>
    </cfRule>
    <cfRule type="cellIs" dxfId="76" priority="48" operator="between">
      <formula>4</formula>
      <formula>6</formula>
    </cfRule>
    <cfRule type="cellIs" dxfId="75" priority="49" operator="between">
      <formula>1</formula>
      <formula>3</formula>
    </cfRule>
  </conditionalFormatting>
  <conditionalFormatting sqref="J8">
    <cfRule type="cellIs" dxfId="74" priority="13" operator="between">
      <formula>20</formula>
      <formula>25</formula>
    </cfRule>
    <cfRule type="cellIs" dxfId="73" priority="14" operator="between">
      <formula>11</formula>
      <formula>19</formula>
    </cfRule>
    <cfRule type="cellIs" dxfId="72" priority="15" operator="between">
      <formula>7</formula>
      <formula>10</formula>
    </cfRule>
    <cfRule type="cellIs" dxfId="71" priority="16" operator="between">
      <formula>4</formula>
      <formula>6</formula>
    </cfRule>
    <cfRule type="cellIs" dxfId="70" priority="17" operator="between">
      <formula>1</formula>
      <formula>3</formula>
    </cfRule>
  </conditionalFormatting>
  <conditionalFormatting sqref="L8">
    <cfRule type="cellIs" dxfId="69" priority="10" operator="equal">
      <formula>"Open"</formula>
    </cfRule>
    <cfRule type="cellIs" dxfId="68" priority="11" operator="equal">
      <formula>"In-Progress"</formula>
    </cfRule>
    <cfRule type="cellIs" dxfId="67" priority="12" operator="equal">
      <formula>"Closed"</formula>
    </cfRule>
  </conditionalFormatting>
  <conditionalFormatting sqref="L9">
    <cfRule type="cellIs" dxfId="66" priority="4" operator="equal">
      <formula>"Open"</formula>
    </cfRule>
    <cfRule type="cellIs" dxfId="65" priority="5" operator="equal">
      <formula>"In-Progress"</formula>
    </cfRule>
    <cfRule type="cellIs" dxfId="64" priority="6" operator="equal">
      <formula>"Closed"</formula>
    </cfRule>
  </conditionalFormatting>
  <conditionalFormatting sqref="L10">
    <cfRule type="cellIs" dxfId="63" priority="1" operator="equal">
      <formula>"Open"</formula>
    </cfRule>
    <cfRule type="cellIs" dxfId="62" priority="2" operator="equal">
      <formula>"In-Progress"</formula>
    </cfRule>
    <cfRule type="cellIs" dxfId="61" priority="3" operator="equal">
      <formula>"Closed"</formula>
    </cfRule>
  </conditionalFormatting>
  <dataValidations count="2">
    <dataValidation type="list" allowBlank="1" showInputMessage="1" showErrorMessage="1" sqref="H24:I39 H8:I13">
      <formula1>"1,2,3,4,5"</formula1>
    </dataValidation>
    <dataValidation type="list" allowBlank="1" showInputMessage="1" showErrorMessage="1" sqref="L8:L13">
      <formula1>"Open, In-Progress, Closed"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X24"/>
  <sheetViews>
    <sheetView showGridLines="0" showRowColHeaders="0" zoomScale="90" zoomScaleNormal="90" workbookViewId="0">
      <pane xSplit="2" topLeftCell="C1" activePane="topRight" state="frozen"/>
      <selection activeCell="A2" sqref="A2"/>
      <selection pane="topRight"/>
    </sheetView>
  </sheetViews>
  <sheetFormatPr defaultColWidth="9.1796875" defaultRowHeight="14.5" x14ac:dyDescent="0.35"/>
  <cols>
    <col min="1" max="1" width="1.7265625" style="48" customWidth="1"/>
    <col min="2" max="2" width="39.1796875" style="39" customWidth="1"/>
    <col min="3" max="3" width="14.453125" style="48" customWidth="1"/>
    <col min="4" max="4" width="13.81640625" style="48" bestFit="1" customWidth="1"/>
    <col min="5" max="5" width="13.26953125" style="40" customWidth="1"/>
    <col min="6" max="6" width="17.81640625" style="40" customWidth="1"/>
    <col min="7" max="7" width="10.7265625" style="48" customWidth="1"/>
    <col min="8" max="8" width="12.26953125" style="48" customWidth="1"/>
    <col min="9" max="9" width="15.1796875" style="48" customWidth="1"/>
    <col min="10" max="11" width="11.1796875" style="48" customWidth="1"/>
    <col min="12" max="12" width="16.81640625" style="48" customWidth="1"/>
    <col min="13" max="13" width="15.453125" style="48" customWidth="1"/>
    <col min="14" max="15" width="11.26953125" style="48" customWidth="1"/>
    <col min="16" max="16" width="13.453125" style="48" customWidth="1"/>
    <col min="17" max="17" width="23.81640625" style="48" customWidth="1"/>
    <col min="18" max="18" width="11.7265625" style="48" customWidth="1"/>
    <col min="19" max="19" width="14" style="48" customWidth="1"/>
    <col min="20" max="20" width="25.26953125" style="48" customWidth="1"/>
    <col min="21" max="21" width="11.7265625" style="48" customWidth="1"/>
    <col min="22" max="22" width="33.7265625" style="48" customWidth="1"/>
    <col min="23" max="23" width="19.54296875" style="48" bestFit="1" customWidth="1"/>
    <col min="24" max="24" width="16" style="48" bestFit="1" customWidth="1"/>
    <col min="25" max="26" width="12.54296875" style="48" bestFit="1" customWidth="1"/>
    <col min="27" max="27" width="6.54296875" style="48" bestFit="1" customWidth="1"/>
    <col min="28" max="16384" width="9.1796875" style="48"/>
  </cols>
  <sheetData>
    <row r="1" spans="2:24" ht="11.5" customHeight="1" x14ac:dyDescent="0.35">
      <c r="H1" s="179"/>
      <c r="I1" s="180" t="s">
        <v>90</v>
      </c>
    </row>
    <row r="2" spans="2:24" ht="11.5" customHeight="1" x14ac:dyDescent="0.35">
      <c r="H2" s="181"/>
      <c r="I2" s="182" t="s">
        <v>43</v>
      </c>
    </row>
    <row r="3" spans="2:24" ht="11.5" customHeight="1" thickBot="1" x14ac:dyDescent="0.4">
      <c r="H3" s="183"/>
      <c r="I3" s="184" t="s">
        <v>55</v>
      </c>
    </row>
    <row r="4" spans="2:24" ht="24" customHeight="1" thickBot="1" x14ac:dyDescent="0.4">
      <c r="B4" s="759" t="s">
        <v>57</v>
      </c>
      <c r="C4" s="760"/>
      <c r="D4" s="760"/>
      <c r="E4" s="760"/>
      <c r="F4" s="760"/>
      <c r="G4" s="761"/>
    </row>
    <row r="7" spans="2:24" x14ac:dyDescent="0.35">
      <c r="B7" s="757" t="s">
        <v>348</v>
      </c>
      <c r="C7" s="757"/>
      <c r="D7" s="757"/>
      <c r="E7" s="757"/>
      <c r="F7" s="757"/>
      <c r="G7" s="757"/>
      <c r="H7" s="757"/>
      <c r="I7" s="757"/>
      <c r="J7" s="757"/>
      <c r="K7" s="757"/>
      <c r="L7" s="757"/>
      <c r="M7" s="757"/>
      <c r="N7" s="757"/>
      <c r="O7" s="757"/>
      <c r="P7" s="757"/>
      <c r="Q7" s="757"/>
      <c r="R7" s="757"/>
      <c r="S7" s="757"/>
      <c r="T7" s="757"/>
      <c r="U7" s="757"/>
      <c r="V7" s="757"/>
      <c r="W7" s="757"/>
      <c r="X7" s="757"/>
    </row>
    <row r="8" spans="2:24" x14ac:dyDescent="0.35">
      <c r="B8" s="758"/>
      <c r="C8" s="758"/>
      <c r="D8" s="758"/>
      <c r="E8" s="758"/>
      <c r="F8" s="758"/>
      <c r="G8" s="758"/>
      <c r="H8" s="758"/>
      <c r="I8" s="758"/>
      <c r="J8" s="758"/>
      <c r="K8" s="758"/>
      <c r="L8" s="758"/>
      <c r="M8" s="758"/>
      <c r="N8" s="758"/>
      <c r="O8" s="758"/>
      <c r="P8" s="758"/>
      <c r="Q8" s="758"/>
      <c r="R8" s="758"/>
      <c r="S8" s="758"/>
      <c r="T8" s="758"/>
      <c r="U8" s="758"/>
      <c r="V8" s="758"/>
      <c r="W8" s="758"/>
      <c r="X8" s="758"/>
    </row>
    <row r="9" spans="2:24" ht="42" x14ac:dyDescent="0.35">
      <c r="B9" s="636" t="s">
        <v>300</v>
      </c>
      <c r="C9" s="636" t="s">
        <v>301</v>
      </c>
      <c r="D9" s="636" t="s">
        <v>302</v>
      </c>
      <c r="E9" s="637" t="s">
        <v>303</v>
      </c>
      <c r="F9" s="636" t="s">
        <v>16</v>
      </c>
      <c r="G9" s="636" t="s">
        <v>92</v>
      </c>
      <c r="H9" s="636" t="s">
        <v>304</v>
      </c>
      <c r="I9" s="636" t="s">
        <v>305</v>
      </c>
      <c r="J9" s="636" t="s">
        <v>306</v>
      </c>
      <c r="K9" s="636" t="s">
        <v>307</v>
      </c>
      <c r="L9" s="636" t="s">
        <v>308</v>
      </c>
      <c r="M9" s="638" t="s">
        <v>309</v>
      </c>
      <c r="N9" s="639" t="s">
        <v>310</v>
      </c>
      <c r="O9" s="639" t="s">
        <v>311</v>
      </c>
      <c r="P9" s="639" t="s">
        <v>312</v>
      </c>
      <c r="Q9" s="639" t="s">
        <v>313</v>
      </c>
      <c r="R9" s="639" t="s">
        <v>314</v>
      </c>
      <c r="S9" s="639" t="s">
        <v>63</v>
      </c>
      <c r="T9" s="640" t="s">
        <v>315</v>
      </c>
      <c r="U9" s="640" t="s">
        <v>316</v>
      </c>
      <c r="V9" s="640" t="s">
        <v>317</v>
      </c>
      <c r="W9" s="636" t="s">
        <v>318</v>
      </c>
      <c r="X9" s="640" t="s">
        <v>89</v>
      </c>
    </row>
    <row r="10" spans="2:24" ht="112" x14ac:dyDescent="0.35">
      <c r="B10" s="641">
        <v>1</v>
      </c>
      <c r="C10" s="642">
        <v>44298</v>
      </c>
      <c r="D10" s="642" t="s">
        <v>319</v>
      </c>
      <c r="E10" s="643" t="s">
        <v>320</v>
      </c>
      <c r="F10" s="644" t="s">
        <v>321</v>
      </c>
      <c r="G10" s="644" t="s">
        <v>322</v>
      </c>
      <c r="H10" s="644" t="s">
        <v>323</v>
      </c>
      <c r="I10" s="644" t="s">
        <v>324</v>
      </c>
      <c r="J10" s="644" t="s">
        <v>325</v>
      </c>
      <c r="K10" s="644" t="s">
        <v>326</v>
      </c>
      <c r="L10" s="651" t="s">
        <v>347</v>
      </c>
      <c r="M10" s="644"/>
      <c r="N10" s="645"/>
      <c r="O10" s="646"/>
      <c r="P10" s="641"/>
      <c r="Q10" s="644"/>
      <c r="R10" s="647"/>
      <c r="S10" s="644"/>
      <c r="T10" s="641"/>
      <c r="U10" s="641"/>
      <c r="V10" s="644"/>
      <c r="W10" s="644"/>
      <c r="X10" s="644"/>
    </row>
    <row r="11" spans="2:24" ht="126" x14ac:dyDescent="0.35">
      <c r="B11" s="644">
        <v>2</v>
      </c>
      <c r="C11" s="642">
        <v>44299</v>
      </c>
      <c r="D11" s="642" t="s">
        <v>327</v>
      </c>
      <c r="E11" s="643" t="s">
        <v>320</v>
      </c>
      <c r="F11" s="644" t="s">
        <v>321</v>
      </c>
      <c r="G11" s="644" t="s">
        <v>328</v>
      </c>
      <c r="H11" s="644" t="s">
        <v>329</v>
      </c>
      <c r="I11" s="644" t="s">
        <v>324</v>
      </c>
      <c r="J11" s="644" t="s">
        <v>325</v>
      </c>
      <c r="K11" s="644" t="s">
        <v>326</v>
      </c>
      <c r="L11" s="651" t="s">
        <v>370</v>
      </c>
      <c r="M11" s="191" t="s">
        <v>377</v>
      </c>
      <c r="N11" s="645"/>
      <c r="O11" s="646"/>
      <c r="P11" s="641"/>
      <c r="Q11" s="644"/>
      <c r="R11" s="647"/>
      <c r="S11" s="644"/>
      <c r="T11" s="641"/>
      <c r="U11" s="641"/>
      <c r="V11" s="644"/>
      <c r="W11" s="644"/>
      <c r="X11" s="644"/>
    </row>
    <row r="12" spans="2:24" ht="126" x14ac:dyDescent="0.35">
      <c r="B12" s="641">
        <v>3</v>
      </c>
      <c r="C12" s="642">
        <v>44300</v>
      </c>
      <c r="D12" s="642" t="s">
        <v>330</v>
      </c>
      <c r="E12" s="643" t="s">
        <v>320</v>
      </c>
      <c r="F12" s="644" t="s">
        <v>321</v>
      </c>
      <c r="G12" s="644" t="s">
        <v>331</v>
      </c>
      <c r="H12" s="644" t="s">
        <v>332</v>
      </c>
      <c r="I12" s="644" t="s">
        <v>324</v>
      </c>
      <c r="J12" s="644" t="s">
        <v>325</v>
      </c>
      <c r="K12" s="644" t="s">
        <v>326</v>
      </c>
      <c r="L12" s="651" t="s">
        <v>370</v>
      </c>
      <c r="M12" s="191" t="s">
        <v>377</v>
      </c>
      <c r="N12" s="648"/>
      <c r="O12" s="646"/>
      <c r="P12" s="641"/>
      <c r="Q12" s="644"/>
      <c r="R12" s="647"/>
      <c r="S12" s="644"/>
      <c r="T12" s="641"/>
      <c r="U12" s="641"/>
      <c r="V12" s="644"/>
      <c r="W12" s="644"/>
      <c r="X12" s="644"/>
    </row>
    <row r="13" spans="2:24" ht="112" x14ac:dyDescent="0.35">
      <c r="B13" s="644">
        <v>4</v>
      </c>
      <c r="C13" s="642">
        <v>44301</v>
      </c>
      <c r="D13" s="642" t="s">
        <v>333</v>
      </c>
      <c r="E13" s="643" t="s">
        <v>320</v>
      </c>
      <c r="F13" s="644" t="s">
        <v>321</v>
      </c>
      <c r="G13" s="644" t="s">
        <v>334</v>
      </c>
      <c r="H13" s="644" t="s">
        <v>335</v>
      </c>
      <c r="I13" s="644" t="s">
        <v>324</v>
      </c>
      <c r="J13" s="644" t="s">
        <v>325</v>
      </c>
      <c r="K13" s="644" t="s">
        <v>326</v>
      </c>
      <c r="L13" s="651" t="s">
        <v>370</v>
      </c>
      <c r="M13" s="191" t="s">
        <v>377</v>
      </c>
      <c r="N13" s="648"/>
      <c r="O13" s="646"/>
      <c r="P13" s="641"/>
      <c r="Q13" s="644"/>
      <c r="R13" s="647"/>
      <c r="S13" s="644"/>
      <c r="T13" s="641"/>
      <c r="U13" s="641"/>
      <c r="V13" s="644"/>
      <c r="W13" s="644"/>
      <c r="X13" s="644"/>
    </row>
    <row r="14" spans="2:24" ht="140" x14ac:dyDescent="0.35">
      <c r="B14" s="641">
        <v>5</v>
      </c>
      <c r="C14" s="642">
        <v>44302</v>
      </c>
      <c r="D14" s="642" t="s">
        <v>336</v>
      </c>
      <c r="E14" s="643" t="s">
        <v>320</v>
      </c>
      <c r="F14" s="644" t="s">
        <v>321</v>
      </c>
      <c r="G14" s="644" t="s">
        <v>337</v>
      </c>
      <c r="H14" s="644" t="s">
        <v>338</v>
      </c>
      <c r="I14" s="644" t="s">
        <v>324</v>
      </c>
      <c r="J14" s="644" t="s">
        <v>325</v>
      </c>
      <c r="K14" s="644" t="s">
        <v>326</v>
      </c>
      <c r="L14" s="651" t="s">
        <v>370</v>
      </c>
      <c r="M14" s="191" t="s">
        <v>377</v>
      </c>
      <c r="N14" s="649"/>
      <c r="O14" s="645"/>
      <c r="P14" s="641"/>
      <c r="Q14" s="644"/>
      <c r="R14" s="647"/>
      <c r="S14" s="644"/>
      <c r="T14" s="641"/>
      <c r="U14" s="641"/>
      <c r="V14" s="641"/>
      <c r="W14" s="644"/>
      <c r="X14" s="641"/>
    </row>
    <row r="15" spans="2:24" ht="168" x14ac:dyDescent="0.35">
      <c r="B15" s="644">
        <v>6</v>
      </c>
      <c r="C15" s="642">
        <v>44305</v>
      </c>
      <c r="D15" s="642" t="s">
        <v>339</v>
      </c>
      <c r="E15" s="643" t="s">
        <v>320</v>
      </c>
      <c r="F15" s="644" t="s">
        <v>321</v>
      </c>
      <c r="G15" s="644" t="s">
        <v>328</v>
      </c>
      <c r="H15" s="644" t="s">
        <v>340</v>
      </c>
      <c r="I15" s="644" t="s">
        <v>324</v>
      </c>
      <c r="J15" s="644" t="s">
        <v>325</v>
      </c>
      <c r="K15" s="644" t="s">
        <v>326</v>
      </c>
      <c r="L15" s="651" t="s">
        <v>370</v>
      </c>
      <c r="M15" s="191" t="s">
        <v>377</v>
      </c>
      <c r="N15" s="645"/>
      <c r="O15" s="646"/>
      <c r="P15" s="641"/>
      <c r="Q15" s="644"/>
      <c r="R15" s="647"/>
      <c r="S15" s="644"/>
      <c r="T15" s="641"/>
      <c r="U15" s="641"/>
      <c r="V15" s="641"/>
      <c r="W15" s="644"/>
      <c r="X15" s="644"/>
    </row>
    <row r="16" spans="2:24" ht="140" x14ac:dyDescent="0.35">
      <c r="B16" s="641">
        <v>7</v>
      </c>
      <c r="C16" s="642">
        <v>44306</v>
      </c>
      <c r="D16" s="642" t="s">
        <v>341</v>
      </c>
      <c r="E16" s="643" t="s">
        <v>320</v>
      </c>
      <c r="F16" s="644" t="s">
        <v>321</v>
      </c>
      <c r="G16" s="644" t="s">
        <v>337</v>
      </c>
      <c r="H16" s="644" t="s">
        <v>338</v>
      </c>
      <c r="I16" s="644" t="s">
        <v>324</v>
      </c>
      <c r="J16" s="644" t="s">
        <v>325</v>
      </c>
      <c r="K16" s="644" t="s">
        <v>326</v>
      </c>
      <c r="L16" s="651" t="s">
        <v>370</v>
      </c>
      <c r="M16" s="191" t="s">
        <v>377</v>
      </c>
      <c r="N16" s="645"/>
      <c r="O16" s="646"/>
      <c r="P16" s="641"/>
      <c r="Q16" s="644"/>
      <c r="R16" s="647"/>
      <c r="S16" s="644"/>
      <c r="T16" s="641"/>
      <c r="U16" s="641"/>
      <c r="V16" s="641"/>
      <c r="W16" s="644"/>
      <c r="X16" s="649"/>
    </row>
    <row r="17" spans="2:24" ht="126" x14ac:dyDescent="0.35">
      <c r="B17" s="644">
        <v>8</v>
      </c>
      <c r="C17" s="642">
        <v>44307</v>
      </c>
      <c r="D17" s="642" t="s">
        <v>342</v>
      </c>
      <c r="E17" s="643" t="s">
        <v>320</v>
      </c>
      <c r="F17" s="644" t="s">
        <v>321</v>
      </c>
      <c r="G17" s="644" t="s">
        <v>334</v>
      </c>
      <c r="H17" s="641" t="s">
        <v>343</v>
      </c>
      <c r="I17" s="644" t="s">
        <v>324</v>
      </c>
      <c r="J17" s="644" t="s">
        <v>325</v>
      </c>
      <c r="K17" s="644" t="s">
        <v>326</v>
      </c>
      <c r="L17" s="651" t="s">
        <v>370</v>
      </c>
      <c r="M17" s="191" t="s">
        <v>379</v>
      </c>
      <c r="N17" s="645"/>
      <c r="O17" s="646"/>
      <c r="P17" s="641"/>
      <c r="Q17" s="644"/>
      <c r="R17" s="647"/>
      <c r="S17" s="644"/>
      <c r="T17" s="641"/>
      <c r="U17" s="641"/>
      <c r="V17" s="641"/>
      <c r="W17" s="644"/>
      <c r="X17" s="641"/>
    </row>
    <row r="18" spans="2:24" ht="154" x14ac:dyDescent="0.35">
      <c r="B18" s="641">
        <v>9</v>
      </c>
      <c r="C18" s="642">
        <v>44308</v>
      </c>
      <c r="D18" s="642" t="s">
        <v>344</v>
      </c>
      <c r="E18" s="643" t="s">
        <v>320</v>
      </c>
      <c r="F18" s="644" t="s">
        <v>321</v>
      </c>
      <c r="G18" s="670" t="s">
        <v>345</v>
      </c>
      <c r="H18" s="650" t="s">
        <v>346</v>
      </c>
      <c r="I18" s="644" t="s">
        <v>324</v>
      </c>
      <c r="J18" s="644" t="s">
        <v>325</v>
      </c>
      <c r="K18" s="644" t="s">
        <v>326</v>
      </c>
      <c r="L18" s="671" t="s">
        <v>111</v>
      </c>
      <c r="M18" s="191" t="s">
        <v>378</v>
      </c>
      <c r="N18" s="645"/>
      <c r="O18" s="646"/>
      <c r="P18" s="641"/>
      <c r="Q18" s="644"/>
      <c r="R18" s="647"/>
      <c r="S18" s="644"/>
      <c r="T18" s="641"/>
      <c r="U18" s="641"/>
      <c r="V18" s="650"/>
      <c r="W18" s="644"/>
      <c r="X18" s="641"/>
    </row>
    <row r="19" spans="2:24" ht="154" x14ac:dyDescent="0.35">
      <c r="B19" s="644">
        <v>10</v>
      </c>
      <c r="C19" s="642">
        <v>44309</v>
      </c>
      <c r="D19" s="642" t="s">
        <v>344</v>
      </c>
      <c r="E19" s="643" t="s">
        <v>320</v>
      </c>
      <c r="F19" s="644" t="s">
        <v>321</v>
      </c>
      <c r="G19" s="670" t="s">
        <v>345</v>
      </c>
      <c r="H19" s="650" t="s">
        <v>346</v>
      </c>
      <c r="I19" s="644" t="s">
        <v>324</v>
      </c>
      <c r="J19" s="644" t="s">
        <v>325</v>
      </c>
      <c r="K19" s="644" t="s">
        <v>326</v>
      </c>
      <c r="L19" s="671" t="s">
        <v>111</v>
      </c>
      <c r="M19" s="191" t="s">
        <v>378</v>
      </c>
      <c r="N19" s="645"/>
      <c r="O19" s="646"/>
      <c r="P19" s="641"/>
      <c r="Q19" s="644"/>
      <c r="R19" s="647"/>
      <c r="S19" s="644"/>
      <c r="T19" s="641"/>
      <c r="U19" s="641"/>
      <c r="V19" s="650"/>
      <c r="W19" s="644"/>
      <c r="X19" s="641"/>
    </row>
    <row r="20" spans="2:24" ht="70" x14ac:dyDescent="0.35">
      <c r="B20" s="644">
        <v>11</v>
      </c>
      <c r="C20" s="642">
        <v>44312</v>
      </c>
      <c r="D20" s="642" t="s">
        <v>344</v>
      </c>
      <c r="E20" s="643" t="s">
        <v>320</v>
      </c>
      <c r="F20" s="644" t="s">
        <v>321</v>
      </c>
      <c r="G20" s="670" t="s">
        <v>371</v>
      </c>
      <c r="H20" s="650" t="s">
        <v>372</v>
      </c>
      <c r="I20" s="644" t="s">
        <v>324</v>
      </c>
      <c r="J20" s="644" t="s">
        <v>325</v>
      </c>
      <c r="K20" s="644" t="s">
        <v>326</v>
      </c>
      <c r="L20" s="651" t="s">
        <v>370</v>
      </c>
      <c r="M20" s="191" t="s">
        <v>377</v>
      </c>
      <c r="N20" s="645"/>
      <c r="O20" s="646"/>
      <c r="P20" s="641"/>
      <c r="Q20" s="644"/>
      <c r="R20" s="647"/>
      <c r="S20" s="644"/>
      <c r="T20" s="641"/>
      <c r="U20" s="641"/>
      <c r="V20" s="650"/>
      <c r="W20" s="644"/>
      <c r="X20" s="641"/>
    </row>
    <row r="21" spans="2:24" ht="70" x14ac:dyDescent="0.35">
      <c r="B21" s="644">
        <v>12</v>
      </c>
      <c r="C21" s="642">
        <v>44313</v>
      </c>
      <c r="D21" s="642" t="s">
        <v>344</v>
      </c>
      <c r="E21" s="643" t="s">
        <v>320</v>
      </c>
      <c r="F21" s="644" t="s">
        <v>321</v>
      </c>
      <c r="G21" s="670" t="s">
        <v>371</v>
      </c>
      <c r="H21" s="650" t="s">
        <v>372</v>
      </c>
      <c r="I21" s="644" t="s">
        <v>324</v>
      </c>
      <c r="J21" s="644" t="s">
        <v>325</v>
      </c>
      <c r="K21" s="644" t="s">
        <v>326</v>
      </c>
      <c r="L21" s="651" t="s">
        <v>370</v>
      </c>
      <c r="M21" s="191" t="s">
        <v>377</v>
      </c>
      <c r="N21" s="645"/>
      <c r="O21" s="646"/>
      <c r="P21" s="641"/>
      <c r="Q21" s="644"/>
      <c r="R21" s="647"/>
      <c r="S21" s="644"/>
      <c r="T21" s="641"/>
      <c r="U21" s="641"/>
      <c r="V21" s="650"/>
      <c r="W21" s="644"/>
      <c r="X21" s="641"/>
    </row>
    <row r="22" spans="2:24" ht="70" x14ac:dyDescent="0.35">
      <c r="B22" s="644">
        <v>13</v>
      </c>
      <c r="C22" s="642">
        <v>44314</v>
      </c>
      <c r="D22" s="642" t="s">
        <v>344</v>
      </c>
      <c r="E22" s="643" t="s">
        <v>320</v>
      </c>
      <c r="F22" s="644" t="s">
        <v>321</v>
      </c>
      <c r="G22" s="670" t="s">
        <v>371</v>
      </c>
      <c r="H22" s="650" t="s">
        <v>372</v>
      </c>
      <c r="I22" s="644" t="s">
        <v>324</v>
      </c>
      <c r="J22" s="644" t="s">
        <v>325</v>
      </c>
      <c r="K22" s="644" t="s">
        <v>326</v>
      </c>
      <c r="L22" s="651" t="s">
        <v>370</v>
      </c>
      <c r="M22" s="191" t="s">
        <v>377</v>
      </c>
      <c r="N22" s="645"/>
      <c r="O22" s="646"/>
      <c r="P22" s="641"/>
      <c r="Q22" s="644"/>
      <c r="R22" s="647"/>
      <c r="S22" s="644"/>
      <c r="T22" s="641"/>
      <c r="U22" s="641"/>
      <c r="V22" s="650"/>
      <c r="W22" s="644"/>
      <c r="X22" s="641"/>
    </row>
    <row r="23" spans="2:24" ht="70" x14ac:dyDescent="0.35">
      <c r="B23" s="644">
        <v>14</v>
      </c>
      <c r="C23" s="642">
        <v>44315</v>
      </c>
      <c r="D23" s="642" t="s">
        <v>344</v>
      </c>
      <c r="E23" s="643" t="s">
        <v>320</v>
      </c>
      <c r="F23" s="644" t="s">
        <v>321</v>
      </c>
      <c r="G23" s="670" t="s">
        <v>373</v>
      </c>
      <c r="H23" s="650" t="s">
        <v>374</v>
      </c>
      <c r="I23" s="644" t="s">
        <v>324</v>
      </c>
      <c r="J23" s="644" t="s">
        <v>325</v>
      </c>
      <c r="K23" s="644" t="s">
        <v>326</v>
      </c>
      <c r="L23" s="651" t="s">
        <v>370</v>
      </c>
      <c r="M23" s="191" t="s">
        <v>377</v>
      </c>
      <c r="N23" s="645"/>
      <c r="O23" s="646"/>
      <c r="P23" s="641"/>
      <c r="Q23" s="644"/>
      <c r="R23" s="647"/>
      <c r="S23" s="644"/>
      <c r="T23" s="641"/>
      <c r="U23" s="641"/>
      <c r="V23" s="650"/>
      <c r="W23" s="644"/>
      <c r="X23" s="641"/>
    </row>
    <row r="24" spans="2:24" ht="84" x14ac:dyDescent="0.35">
      <c r="B24" s="644">
        <v>15</v>
      </c>
      <c r="C24" s="642">
        <v>44316</v>
      </c>
      <c r="D24" s="642" t="s">
        <v>344</v>
      </c>
      <c r="E24" s="643" t="s">
        <v>320</v>
      </c>
      <c r="F24" s="644" t="s">
        <v>321</v>
      </c>
      <c r="G24" s="670" t="s">
        <v>371</v>
      </c>
      <c r="H24" s="650" t="s">
        <v>375</v>
      </c>
      <c r="I24" s="644" t="s">
        <v>324</v>
      </c>
      <c r="J24" s="644" t="s">
        <v>325</v>
      </c>
      <c r="K24" s="644" t="s">
        <v>326</v>
      </c>
      <c r="L24" s="651" t="s">
        <v>370</v>
      </c>
      <c r="M24" s="191" t="s">
        <v>377</v>
      </c>
      <c r="N24" s="645"/>
      <c r="O24" s="646"/>
      <c r="P24" s="641"/>
      <c r="Q24" s="644"/>
      <c r="R24" s="647"/>
      <c r="S24" s="644"/>
      <c r="T24" s="641"/>
      <c r="U24" s="641"/>
      <c r="V24" s="650"/>
      <c r="W24" s="644"/>
      <c r="X24" s="641"/>
    </row>
  </sheetData>
  <mergeCells count="2">
    <mergeCell ref="B7:X8"/>
    <mergeCell ref="B4:G4"/>
  </mergeCells>
  <conditionalFormatting sqref="W10:W19">
    <cfRule type="cellIs" dxfId="60" priority="12" operator="equal">
      <formula>"Under Preparation"</formula>
    </cfRule>
    <cfRule type="cellIs" dxfId="59" priority="13" operator="equal">
      <formula>"Submitted"</formula>
    </cfRule>
    <cfRule type="cellIs" dxfId="58" priority="14" operator="equal">
      <formula>"Not Required"</formula>
    </cfRule>
  </conditionalFormatting>
  <conditionalFormatting sqref="W14">
    <cfRule type="cellIs" dxfId="57" priority="9" operator="equal">
      <formula>"Under Preparation"</formula>
    </cfRule>
    <cfRule type="cellIs" dxfId="56" priority="10" operator="equal">
      <formula>"Submitted"</formula>
    </cfRule>
    <cfRule type="cellIs" dxfId="55" priority="11" operator="equal">
      <formula>"Not Required"</formula>
    </cfRule>
  </conditionalFormatting>
  <conditionalFormatting sqref="W15:W16">
    <cfRule type="cellIs" dxfId="54" priority="6" operator="equal">
      <formula>"Under Preparation"</formula>
    </cfRule>
    <cfRule type="cellIs" dxfId="53" priority="7" operator="equal">
      <formula>"Submitted"</formula>
    </cfRule>
    <cfRule type="cellIs" dxfId="52" priority="8" operator="equal">
      <formula>"Not Required"</formula>
    </cfRule>
  </conditionalFormatting>
  <conditionalFormatting sqref="W10:W19">
    <cfRule type="cellIs" dxfId="51" priority="5" operator="equal">
      <formula>"Prepared"</formula>
    </cfRule>
  </conditionalFormatting>
  <conditionalFormatting sqref="W20:W24">
    <cfRule type="cellIs" dxfId="50" priority="2" operator="equal">
      <formula>"Under Preparation"</formula>
    </cfRule>
    <cfRule type="cellIs" dxfId="49" priority="3" operator="equal">
      <formula>"Submitted"</formula>
    </cfRule>
    <cfRule type="cellIs" dxfId="48" priority="4" operator="equal">
      <formula>"Not Required"</formula>
    </cfRule>
  </conditionalFormatting>
  <conditionalFormatting sqref="W20:W24">
    <cfRule type="cellIs" dxfId="47" priority="1" operator="equal">
      <formula>"Prepared"</formula>
    </cfRule>
  </conditionalFormatting>
  <dataValidations count="1">
    <dataValidation type="list" allowBlank="1" showInputMessage="1" showErrorMessage="1" sqref="W10:W24">
      <formula1>"Submitted, Not Required, Under Preparation, Prepared, Given by OHF Team"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AK31"/>
  <sheetViews>
    <sheetView showGridLines="0" showRowColHeaders="0" zoomScale="80" zoomScaleNormal="80" workbookViewId="0"/>
  </sheetViews>
  <sheetFormatPr defaultColWidth="9.1796875" defaultRowHeight="14.5" x14ac:dyDescent="0.35"/>
  <cols>
    <col min="1" max="1" width="2.81640625" style="48" customWidth="1"/>
    <col min="2" max="2" width="32.26953125" style="48" bestFit="1" customWidth="1"/>
    <col min="3" max="3" width="23.54296875" style="48" bestFit="1" customWidth="1"/>
    <col min="4" max="4" width="16.54296875" style="48" bestFit="1" customWidth="1"/>
    <col min="5" max="5" width="29.1796875" style="48" bestFit="1" customWidth="1"/>
    <col min="6" max="6" width="14.54296875" style="48" customWidth="1"/>
    <col min="7" max="7" width="26.26953125" style="48" bestFit="1" customWidth="1"/>
    <col min="8" max="8" width="25.26953125" style="48" bestFit="1" customWidth="1"/>
    <col min="9" max="9" width="16.7265625" style="48" bestFit="1" customWidth="1"/>
    <col min="10" max="10" width="16.453125" style="48" bestFit="1" customWidth="1"/>
    <col min="11" max="11" width="23" style="48" bestFit="1" customWidth="1"/>
    <col min="12" max="12" width="12.81640625" style="48" bestFit="1" customWidth="1"/>
    <col min="13" max="13" width="13.81640625" style="48" bestFit="1" customWidth="1"/>
    <col min="14" max="14" width="23.1796875" style="48" bestFit="1" customWidth="1"/>
    <col min="15" max="15" width="24.1796875" style="48" bestFit="1" customWidth="1"/>
    <col min="16" max="16" width="11.54296875" style="48" bestFit="1" customWidth="1"/>
    <col min="17" max="17" width="10.7265625" style="48" bestFit="1" customWidth="1"/>
    <col min="18" max="18" width="19.453125" style="48" bestFit="1" customWidth="1"/>
    <col min="19" max="19" width="23.7265625" style="48" bestFit="1" customWidth="1"/>
    <col min="20" max="20" width="20" style="48" bestFit="1" customWidth="1"/>
    <col min="21" max="21" width="25.1796875" style="48" bestFit="1" customWidth="1"/>
    <col min="22" max="22" width="14.26953125" style="48" bestFit="1" customWidth="1"/>
    <col min="23" max="23" width="11.453125" style="48" bestFit="1" customWidth="1"/>
    <col min="24" max="24" width="23.81640625" style="48" bestFit="1" customWidth="1"/>
    <col min="25" max="25" width="23.1796875" style="48" bestFit="1" customWidth="1"/>
    <col min="26" max="26" width="20" style="48" bestFit="1" customWidth="1"/>
    <col min="27" max="27" width="138.7265625" style="48" bestFit="1" customWidth="1"/>
    <col min="28" max="28" width="13.7265625" style="48" bestFit="1" customWidth="1"/>
    <col min="29" max="29" width="18.54296875" style="48" bestFit="1" customWidth="1"/>
    <col min="30" max="30" width="14.1796875" style="48" bestFit="1" customWidth="1"/>
    <col min="31" max="31" width="17" style="48" bestFit="1" customWidth="1"/>
    <col min="32" max="32" width="31.26953125" style="48" bestFit="1" customWidth="1"/>
    <col min="33" max="33" width="32.26953125" style="48" bestFit="1" customWidth="1"/>
    <col min="34" max="35" width="19.1796875" style="48" customWidth="1"/>
    <col min="36" max="36" width="30.453125" style="48" bestFit="1" customWidth="1"/>
    <col min="37" max="38" width="19.1796875" style="48" customWidth="1"/>
    <col min="39" max="39" width="53" style="48" customWidth="1"/>
    <col min="40" max="40" width="16.7265625" style="48" customWidth="1"/>
    <col min="41" max="16384" width="9.1796875" style="48"/>
  </cols>
  <sheetData>
    <row r="3" spans="2:37" ht="17.5" x14ac:dyDescent="0.35">
      <c r="B3" s="762" t="s">
        <v>56</v>
      </c>
      <c r="C3" s="762"/>
      <c r="D3" s="762"/>
      <c r="E3" s="762"/>
      <c r="F3" s="762"/>
      <c r="G3" s="762"/>
      <c r="H3" s="762"/>
      <c r="I3" s="762"/>
      <c r="J3" s="762"/>
    </row>
    <row r="4" spans="2:37" ht="7.5" customHeight="1" x14ac:dyDescent="0.35">
      <c r="B4" s="27"/>
      <c r="C4" s="27"/>
      <c r="D4" s="27"/>
      <c r="E4" s="27"/>
      <c r="F4" s="27"/>
      <c r="G4" s="27"/>
      <c r="H4" s="27"/>
      <c r="I4" s="27"/>
      <c r="J4" s="27"/>
    </row>
    <row r="7" spans="2:37" ht="58" x14ac:dyDescent="0.35">
      <c r="B7" s="193" t="s">
        <v>485</v>
      </c>
      <c r="C7" s="663" t="s">
        <v>486</v>
      </c>
      <c r="D7" s="624" t="s">
        <v>487</v>
      </c>
      <c r="E7" s="624" t="s">
        <v>488</v>
      </c>
      <c r="F7" s="664" t="s">
        <v>489</v>
      </c>
      <c r="G7" s="664" t="s">
        <v>38</v>
      </c>
      <c r="H7" s="664" t="s">
        <v>393</v>
      </c>
      <c r="I7" s="664" t="s">
        <v>490</v>
      </c>
      <c r="J7" s="664" t="s">
        <v>491</v>
      </c>
      <c r="K7" s="193" t="s">
        <v>492</v>
      </c>
      <c r="L7" s="194" t="s">
        <v>493</v>
      </c>
      <c r="M7" s="193" t="s">
        <v>494</v>
      </c>
      <c r="N7" s="193" t="s">
        <v>495</v>
      </c>
      <c r="O7" s="193" t="s">
        <v>496</v>
      </c>
      <c r="P7" s="193" t="s">
        <v>497</v>
      </c>
      <c r="Q7" s="193" t="s">
        <v>498</v>
      </c>
      <c r="R7" s="193" t="s">
        <v>499</v>
      </c>
      <c r="S7" s="193" t="s">
        <v>500</v>
      </c>
      <c r="T7" s="193" t="s">
        <v>501</v>
      </c>
      <c r="U7" s="193" t="s">
        <v>502</v>
      </c>
      <c r="V7" s="193" t="s">
        <v>503</v>
      </c>
      <c r="W7" s="201" t="s">
        <v>504</v>
      </c>
      <c r="X7" s="194" t="s">
        <v>505</v>
      </c>
      <c r="Y7" s="193" t="s">
        <v>506</v>
      </c>
      <c r="Z7" s="193" t="s">
        <v>507</v>
      </c>
      <c r="AA7" s="193" t="s">
        <v>508</v>
      </c>
      <c r="AB7" s="193" t="s">
        <v>509</v>
      </c>
      <c r="AC7" s="624" t="s">
        <v>510</v>
      </c>
      <c r="AD7" s="624" t="s">
        <v>511</v>
      </c>
      <c r="AE7" s="193" t="s">
        <v>3</v>
      </c>
      <c r="AF7" s="193" t="s">
        <v>512</v>
      </c>
      <c r="AG7" s="193"/>
      <c r="AH7" s="193"/>
      <c r="AI7" s="624"/>
      <c r="AJ7" s="624"/>
    </row>
    <row r="8" spans="2:37" x14ac:dyDescent="0.35">
      <c r="B8" s="195">
        <v>74515</v>
      </c>
      <c r="C8" s="195" t="s">
        <v>397</v>
      </c>
      <c r="D8" s="665" t="s">
        <v>398</v>
      </c>
      <c r="E8" s="666">
        <v>41579</v>
      </c>
      <c r="F8" s="625" t="s">
        <v>399</v>
      </c>
      <c r="G8" s="195" t="s">
        <v>400</v>
      </c>
      <c r="H8" s="195" t="s">
        <v>401</v>
      </c>
      <c r="I8" s="195" t="s">
        <v>93</v>
      </c>
      <c r="J8" s="195" t="s">
        <v>113</v>
      </c>
      <c r="K8" s="195" t="s">
        <v>402</v>
      </c>
      <c r="L8" s="197" t="s">
        <v>403</v>
      </c>
      <c r="M8" s="196" t="s">
        <v>404</v>
      </c>
      <c r="N8" s="195" t="s">
        <v>405</v>
      </c>
      <c r="O8" s="195">
        <v>9910076480</v>
      </c>
      <c r="P8" s="195">
        <v>8447042233</v>
      </c>
      <c r="Q8" s="195" t="s">
        <v>406</v>
      </c>
      <c r="R8" s="195" t="s">
        <v>91</v>
      </c>
      <c r="S8" s="195"/>
      <c r="T8" s="195" t="s">
        <v>91</v>
      </c>
      <c r="U8" s="195" t="s">
        <v>91</v>
      </c>
      <c r="V8" s="195" t="s">
        <v>91</v>
      </c>
      <c r="W8" s="195" t="s">
        <v>91</v>
      </c>
      <c r="X8" s="195" t="s">
        <v>91</v>
      </c>
      <c r="Y8" s="197" t="s">
        <v>91</v>
      </c>
      <c r="Z8" s="195" t="s">
        <v>91</v>
      </c>
      <c r="AA8" s="195" t="s">
        <v>91</v>
      </c>
      <c r="AB8" s="195" t="s">
        <v>94</v>
      </c>
      <c r="AC8" s="195" t="s">
        <v>94</v>
      </c>
      <c r="AD8" s="625" t="s">
        <v>91</v>
      </c>
      <c r="AE8" s="625"/>
      <c r="AF8" s="195"/>
      <c r="AG8" s="195"/>
      <c r="AH8" s="195"/>
      <c r="AI8" s="195"/>
      <c r="AJ8" s="625"/>
      <c r="AK8" s="625"/>
    </row>
    <row r="9" spans="2:37" x14ac:dyDescent="0.35">
      <c r="B9" s="195">
        <v>173500</v>
      </c>
      <c r="C9" s="198" t="s">
        <v>407</v>
      </c>
      <c r="D9" s="667" t="s">
        <v>398</v>
      </c>
      <c r="E9" s="668">
        <v>44511</v>
      </c>
      <c r="F9" s="669" t="s">
        <v>399</v>
      </c>
      <c r="G9" s="195" t="s">
        <v>400</v>
      </c>
      <c r="H9" s="195" t="s">
        <v>408</v>
      </c>
      <c r="I9" s="195" t="s">
        <v>93</v>
      </c>
      <c r="J9" s="195" t="s">
        <v>409</v>
      </c>
      <c r="K9" s="195" t="s">
        <v>402</v>
      </c>
      <c r="L9" s="197" t="s">
        <v>403</v>
      </c>
      <c r="M9" s="199" t="s">
        <v>410</v>
      </c>
      <c r="N9" s="198" t="s">
        <v>411</v>
      </c>
      <c r="O9" s="198">
        <v>7795611954</v>
      </c>
      <c r="P9" s="195">
        <v>8074292779</v>
      </c>
      <c r="Q9" s="195" t="s">
        <v>112</v>
      </c>
      <c r="R9" s="195" t="s">
        <v>94</v>
      </c>
      <c r="S9" s="195"/>
      <c r="T9" s="195" t="s">
        <v>94</v>
      </c>
      <c r="U9" s="195" t="s">
        <v>91</v>
      </c>
      <c r="V9" s="195" t="s">
        <v>91</v>
      </c>
      <c r="W9" s="195" t="s">
        <v>91</v>
      </c>
      <c r="X9" s="195" t="s">
        <v>91</v>
      </c>
      <c r="Y9" s="197" t="s">
        <v>91</v>
      </c>
      <c r="Z9" s="198" t="s">
        <v>91</v>
      </c>
      <c r="AA9" s="198" t="s">
        <v>91</v>
      </c>
      <c r="AB9" s="195" t="s">
        <v>91</v>
      </c>
      <c r="AC9" s="195"/>
      <c r="AD9" s="625" t="s">
        <v>91</v>
      </c>
      <c r="AE9" s="625" t="s">
        <v>412</v>
      </c>
      <c r="AF9" s="200"/>
      <c r="AG9" s="200"/>
      <c r="AH9" s="195"/>
      <c r="AI9" s="195"/>
      <c r="AJ9" s="669"/>
      <c r="AK9" s="625"/>
    </row>
    <row r="10" spans="2:37" x14ac:dyDescent="0.35">
      <c r="B10" s="195">
        <v>174154</v>
      </c>
      <c r="C10" s="195" t="s">
        <v>413</v>
      </c>
      <c r="D10" s="665" t="s">
        <v>414</v>
      </c>
      <c r="E10" s="666">
        <v>44523</v>
      </c>
      <c r="F10" s="625" t="s">
        <v>399</v>
      </c>
      <c r="G10" s="195" t="s">
        <v>400</v>
      </c>
      <c r="H10" s="195" t="s">
        <v>408</v>
      </c>
      <c r="I10" s="195" t="s">
        <v>93</v>
      </c>
      <c r="J10" s="195" t="s">
        <v>409</v>
      </c>
      <c r="K10" s="195" t="s">
        <v>402</v>
      </c>
      <c r="L10" s="197" t="s">
        <v>403</v>
      </c>
      <c r="M10" s="196" t="s">
        <v>415</v>
      </c>
      <c r="N10" s="195" t="s">
        <v>416</v>
      </c>
      <c r="O10" s="195">
        <v>9674913788</v>
      </c>
      <c r="P10" s="195"/>
      <c r="Q10" s="195" t="s">
        <v>112</v>
      </c>
      <c r="R10" s="195" t="s">
        <v>94</v>
      </c>
      <c r="S10" s="195"/>
      <c r="T10" s="195" t="s">
        <v>94</v>
      </c>
      <c r="U10" s="195" t="s">
        <v>91</v>
      </c>
      <c r="V10" s="195" t="s">
        <v>91</v>
      </c>
      <c r="W10" s="195" t="s">
        <v>91</v>
      </c>
      <c r="X10" s="195" t="s">
        <v>91</v>
      </c>
      <c r="Y10" s="197" t="s">
        <v>91</v>
      </c>
      <c r="Z10" s="195" t="s">
        <v>91</v>
      </c>
      <c r="AA10" s="195" t="s">
        <v>91</v>
      </c>
      <c r="AB10" s="195" t="s">
        <v>91</v>
      </c>
      <c r="AC10" s="195"/>
      <c r="AD10" s="625" t="s">
        <v>94</v>
      </c>
      <c r="AE10" s="625"/>
      <c r="AF10" s="195" t="s">
        <v>417</v>
      </c>
      <c r="AG10" s="195"/>
      <c r="AH10" s="195"/>
      <c r="AI10" s="195"/>
      <c r="AJ10" s="625"/>
      <c r="AK10" s="625"/>
    </row>
    <row r="11" spans="2:37" x14ac:dyDescent="0.35">
      <c r="B11" s="195">
        <v>174763</v>
      </c>
      <c r="C11" s="198" t="s">
        <v>418</v>
      </c>
      <c r="D11" s="672" t="s">
        <v>398</v>
      </c>
      <c r="E11" s="669">
        <v>44530</v>
      </c>
      <c r="F11" s="669" t="s">
        <v>399</v>
      </c>
      <c r="G11" s="195" t="s">
        <v>400</v>
      </c>
      <c r="H11" s="195" t="s">
        <v>408</v>
      </c>
      <c r="I11" s="195" t="s">
        <v>93</v>
      </c>
      <c r="J11" s="195" t="s">
        <v>409</v>
      </c>
      <c r="K11" s="195" t="s">
        <v>402</v>
      </c>
      <c r="L11" s="199" t="s">
        <v>403</v>
      </c>
      <c r="M11" s="199" t="s">
        <v>419</v>
      </c>
      <c r="N11" s="198" t="s">
        <v>420</v>
      </c>
      <c r="O11" s="198">
        <v>9901907482</v>
      </c>
      <c r="P11" s="195"/>
      <c r="Q11" s="195" t="s">
        <v>112</v>
      </c>
      <c r="R11" s="195" t="s">
        <v>94</v>
      </c>
      <c r="S11" s="195"/>
      <c r="T11" s="195" t="s">
        <v>94</v>
      </c>
      <c r="U11" s="195" t="s">
        <v>91</v>
      </c>
      <c r="V11" s="195" t="s">
        <v>91</v>
      </c>
      <c r="W11" s="195" t="s">
        <v>91</v>
      </c>
      <c r="X11" s="195" t="s">
        <v>91</v>
      </c>
      <c r="Y11" s="197" t="s">
        <v>91</v>
      </c>
      <c r="Z11" s="198" t="s">
        <v>91</v>
      </c>
      <c r="AA11" s="198" t="s">
        <v>91</v>
      </c>
      <c r="AB11" s="200" t="s">
        <v>94</v>
      </c>
      <c r="AC11" s="195"/>
      <c r="AD11" s="625" t="s">
        <v>94</v>
      </c>
      <c r="AE11" s="625"/>
      <c r="AF11" s="200"/>
      <c r="AG11" s="200"/>
      <c r="AH11" s="195"/>
      <c r="AI11" s="195"/>
      <c r="AJ11" s="669"/>
      <c r="AK11" s="669"/>
    </row>
    <row r="12" spans="2:37" x14ac:dyDescent="0.35">
      <c r="B12" s="195">
        <v>174764</v>
      </c>
      <c r="C12" s="195" t="s">
        <v>421</v>
      </c>
      <c r="D12" s="665" t="s">
        <v>422</v>
      </c>
      <c r="E12" s="666">
        <v>44530</v>
      </c>
      <c r="F12" s="625" t="s">
        <v>399</v>
      </c>
      <c r="G12" s="195" t="s">
        <v>400</v>
      </c>
      <c r="H12" s="195" t="s">
        <v>423</v>
      </c>
      <c r="I12" s="195" t="s">
        <v>93</v>
      </c>
      <c r="J12" s="195" t="s">
        <v>409</v>
      </c>
      <c r="K12" s="195" t="s">
        <v>402</v>
      </c>
      <c r="L12" s="197" t="s">
        <v>403</v>
      </c>
      <c r="M12" s="196" t="s">
        <v>424</v>
      </c>
      <c r="N12" s="195" t="s">
        <v>425</v>
      </c>
      <c r="O12" s="195">
        <v>9731108255</v>
      </c>
      <c r="P12" s="195"/>
      <c r="Q12" s="195" t="s">
        <v>112</v>
      </c>
      <c r="R12" s="195" t="s">
        <v>94</v>
      </c>
      <c r="S12" s="195"/>
      <c r="T12" s="195" t="s">
        <v>94</v>
      </c>
      <c r="U12" s="195" t="s">
        <v>91</v>
      </c>
      <c r="V12" s="195" t="s">
        <v>91</v>
      </c>
      <c r="W12" s="195" t="s">
        <v>91</v>
      </c>
      <c r="X12" s="195" t="s">
        <v>91</v>
      </c>
      <c r="Y12" s="197" t="s">
        <v>91</v>
      </c>
      <c r="Z12" s="195" t="s">
        <v>91</v>
      </c>
      <c r="AA12" s="195" t="s">
        <v>91</v>
      </c>
      <c r="AB12" s="195" t="s">
        <v>91</v>
      </c>
      <c r="AC12" s="195"/>
      <c r="AD12" s="625" t="s">
        <v>94</v>
      </c>
      <c r="AE12" s="625"/>
      <c r="AF12" s="195"/>
      <c r="AG12" s="195"/>
      <c r="AH12" s="195"/>
      <c r="AI12" s="195"/>
      <c r="AJ12" s="625"/>
      <c r="AK12" s="625"/>
    </row>
    <row r="13" spans="2:37" x14ac:dyDescent="0.35">
      <c r="B13" s="195">
        <v>175660</v>
      </c>
      <c r="C13" s="198" t="s">
        <v>426</v>
      </c>
      <c r="D13" s="667" t="s">
        <v>422</v>
      </c>
      <c r="E13" s="668">
        <v>44544</v>
      </c>
      <c r="F13" s="669" t="s">
        <v>399</v>
      </c>
      <c r="G13" s="195" t="s">
        <v>400</v>
      </c>
      <c r="H13" s="195" t="s">
        <v>427</v>
      </c>
      <c r="I13" s="195" t="s">
        <v>93</v>
      </c>
      <c r="J13" s="195" t="s">
        <v>409</v>
      </c>
      <c r="K13" s="195"/>
      <c r="L13" s="197" t="s">
        <v>403</v>
      </c>
      <c r="M13" s="199" t="s">
        <v>428</v>
      </c>
      <c r="N13" s="198" t="s">
        <v>429</v>
      </c>
      <c r="O13" s="198">
        <v>8277007572</v>
      </c>
      <c r="P13" s="195"/>
      <c r="Q13" s="195" t="s">
        <v>112</v>
      </c>
      <c r="R13" s="195" t="s">
        <v>94</v>
      </c>
      <c r="S13" s="195"/>
      <c r="T13" s="195" t="s">
        <v>94</v>
      </c>
      <c r="U13" s="195" t="s">
        <v>91</v>
      </c>
      <c r="V13" s="195" t="s">
        <v>91</v>
      </c>
      <c r="W13" s="195" t="s">
        <v>91</v>
      </c>
      <c r="X13" s="195" t="s">
        <v>91</v>
      </c>
      <c r="Y13" s="197" t="s">
        <v>430</v>
      </c>
      <c r="Z13" s="198" t="s">
        <v>91</v>
      </c>
      <c r="AA13" s="198" t="s">
        <v>91</v>
      </c>
      <c r="AB13" s="200" t="s">
        <v>91</v>
      </c>
      <c r="AC13" s="195"/>
      <c r="AD13" s="625" t="s">
        <v>94</v>
      </c>
      <c r="AE13" s="625"/>
      <c r="AF13" s="200" t="s">
        <v>417</v>
      </c>
      <c r="AG13" s="200"/>
      <c r="AH13" s="195"/>
      <c r="AI13" s="195"/>
      <c r="AJ13" s="669"/>
      <c r="AK13" s="625"/>
    </row>
    <row r="14" spans="2:37" x14ac:dyDescent="0.35">
      <c r="B14" s="195">
        <v>159827</v>
      </c>
      <c r="C14" s="198" t="s">
        <v>431</v>
      </c>
      <c r="D14" s="667" t="s">
        <v>398</v>
      </c>
      <c r="E14" s="669">
        <v>44201</v>
      </c>
      <c r="F14" s="669" t="s">
        <v>399</v>
      </c>
      <c r="G14" s="195" t="s">
        <v>400</v>
      </c>
      <c r="H14" s="195" t="s">
        <v>408</v>
      </c>
      <c r="I14" s="198" t="s">
        <v>93</v>
      </c>
      <c r="J14" s="198" t="s">
        <v>409</v>
      </c>
      <c r="K14" s="195" t="s">
        <v>402</v>
      </c>
      <c r="L14" s="197" t="s">
        <v>403</v>
      </c>
      <c r="M14" s="199" t="s">
        <v>432</v>
      </c>
      <c r="N14" s="198" t="s">
        <v>433</v>
      </c>
      <c r="O14" s="198">
        <v>9994874296</v>
      </c>
      <c r="P14" s="195"/>
      <c r="Q14" s="195" t="s">
        <v>406</v>
      </c>
      <c r="R14" s="195" t="s">
        <v>94</v>
      </c>
      <c r="S14" s="195"/>
      <c r="T14" s="195" t="s">
        <v>91</v>
      </c>
      <c r="U14" s="195" t="s">
        <v>91</v>
      </c>
      <c r="V14" s="195" t="s">
        <v>91</v>
      </c>
      <c r="W14" s="195" t="s">
        <v>91</v>
      </c>
      <c r="X14" s="195" t="s">
        <v>91</v>
      </c>
      <c r="Y14" s="197" t="s">
        <v>91</v>
      </c>
      <c r="Z14" s="198" t="s">
        <v>91</v>
      </c>
      <c r="AA14" s="198" t="s">
        <v>91</v>
      </c>
      <c r="AB14" s="195" t="s">
        <v>94</v>
      </c>
      <c r="AC14" s="195"/>
      <c r="AD14" s="625" t="s">
        <v>94</v>
      </c>
      <c r="AE14" s="625"/>
      <c r="AF14" s="200"/>
      <c r="AG14" s="200"/>
      <c r="AH14" s="195"/>
      <c r="AI14" s="195"/>
      <c r="AJ14" s="669"/>
      <c r="AK14" s="625"/>
    </row>
    <row r="15" spans="2:37" x14ac:dyDescent="0.35">
      <c r="B15" s="195">
        <v>176681</v>
      </c>
      <c r="C15" s="198" t="s">
        <v>434</v>
      </c>
      <c r="D15" s="667"/>
      <c r="E15" s="668">
        <v>44558</v>
      </c>
      <c r="F15" s="669" t="s">
        <v>399</v>
      </c>
      <c r="G15" s="195" t="s">
        <v>435</v>
      </c>
      <c r="H15" s="195" t="s">
        <v>408</v>
      </c>
      <c r="I15" s="195" t="s">
        <v>93</v>
      </c>
      <c r="J15" s="195" t="s">
        <v>436</v>
      </c>
      <c r="K15" s="195"/>
      <c r="L15" s="197" t="s">
        <v>403</v>
      </c>
      <c r="M15" s="199" t="s">
        <v>437</v>
      </c>
      <c r="N15" s="198"/>
      <c r="O15" s="198">
        <v>9965686883</v>
      </c>
      <c r="P15" s="195"/>
      <c r="Q15" s="195" t="s">
        <v>112</v>
      </c>
      <c r="R15" s="195"/>
      <c r="S15" s="195" t="s">
        <v>438</v>
      </c>
      <c r="T15" s="195"/>
      <c r="U15" s="195" t="s">
        <v>91</v>
      </c>
      <c r="V15" s="195" t="s">
        <v>91</v>
      </c>
      <c r="W15" s="195" t="s">
        <v>91</v>
      </c>
      <c r="X15" s="195" t="s">
        <v>91</v>
      </c>
      <c r="Y15" s="197" t="s">
        <v>94</v>
      </c>
      <c r="Z15" s="198"/>
      <c r="AA15" s="198" t="s">
        <v>439</v>
      </c>
      <c r="AB15" s="195" t="s">
        <v>439</v>
      </c>
      <c r="AC15" s="195"/>
      <c r="AD15" s="625"/>
      <c r="AE15" s="625" t="s">
        <v>440</v>
      </c>
      <c r="AF15" s="200" t="s">
        <v>417</v>
      </c>
      <c r="AG15" s="200"/>
      <c r="AH15" s="195"/>
      <c r="AI15" s="195"/>
      <c r="AJ15" s="669"/>
      <c r="AK15" s="625"/>
    </row>
    <row r="16" spans="2:37" x14ac:dyDescent="0.35">
      <c r="B16" s="195">
        <v>176204</v>
      </c>
      <c r="C16" s="195" t="s">
        <v>441</v>
      </c>
      <c r="D16" s="665" t="s">
        <v>442</v>
      </c>
      <c r="E16" s="666">
        <v>44551</v>
      </c>
      <c r="F16" s="625" t="s">
        <v>399</v>
      </c>
      <c r="G16" s="195" t="s">
        <v>435</v>
      </c>
      <c r="H16" s="195" t="s">
        <v>408</v>
      </c>
      <c r="I16" s="195" t="s">
        <v>93</v>
      </c>
      <c r="J16" s="195" t="s">
        <v>436</v>
      </c>
      <c r="K16" s="195"/>
      <c r="L16" s="197" t="s">
        <v>403</v>
      </c>
      <c r="M16" s="196" t="s">
        <v>443</v>
      </c>
      <c r="N16" s="195"/>
      <c r="O16" s="195">
        <v>9903655366</v>
      </c>
      <c r="P16" s="195"/>
      <c r="Q16" s="195" t="s">
        <v>112</v>
      </c>
      <c r="R16" s="195"/>
      <c r="S16" s="195" t="s">
        <v>444</v>
      </c>
      <c r="T16" s="195"/>
      <c r="U16" s="195" t="s">
        <v>91</v>
      </c>
      <c r="V16" s="195"/>
      <c r="W16" s="195" t="s">
        <v>94</v>
      </c>
      <c r="X16" s="195"/>
      <c r="Y16" s="197" t="s">
        <v>94</v>
      </c>
      <c r="Z16" s="195"/>
      <c r="AA16" s="195" t="s">
        <v>439</v>
      </c>
      <c r="AB16" s="195" t="s">
        <v>439</v>
      </c>
      <c r="AC16" s="195"/>
      <c r="AD16" s="625"/>
      <c r="AE16" s="625" t="s">
        <v>445</v>
      </c>
      <c r="AF16" s="195"/>
      <c r="AG16" s="195"/>
      <c r="AH16" s="195"/>
      <c r="AI16" s="195"/>
      <c r="AJ16" s="625"/>
      <c r="AK16" s="625"/>
    </row>
    <row r="17" spans="2:37" x14ac:dyDescent="0.35">
      <c r="B17" s="195">
        <v>176674</v>
      </c>
      <c r="C17" s="195" t="s">
        <v>446</v>
      </c>
      <c r="D17" s="665" t="s">
        <v>447</v>
      </c>
      <c r="E17" s="666">
        <v>44558</v>
      </c>
      <c r="F17" s="625" t="s">
        <v>399</v>
      </c>
      <c r="G17" s="195" t="s">
        <v>435</v>
      </c>
      <c r="H17" s="195" t="s">
        <v>427</v>
      </c>
      <c r="I17" s="195" t="s">
        <v>448</v>
      </c>
      <c r="J17" s="195" t="s">
        <v>436</v>
      </c>
      <c r="K17" s="195"/>
      <c r="L17" s="197" t="s">
        <v>403</v>
      </c>
      <c r="M17" s="196" t="s">
        <v>449</v>
      </c>
      <c r="N17" s="195"/>
      <c r="O17" s="195">
        <v>9113698883</v>
      </c>
      <c r="P17" s="195"/>
      <c r="Q17" s="195" t="s">
        <v>112</v>
      </c>
      <c r="R17" s="195"/>
      <c r="S17" s="195" t="s">
        <v>450</v>
      </c>
      <c r="T17" s="195"/>
      <c r="U17" s="195" t="s">
        <v>91</v>
      </c>
      <c r="V17" s="195" t="s">
        <v>91</v>
      </c>
      <c r="W17" s="195" t="s">
        <v>91</v>
      </c>
      <c r="X17" s="195" t="s">
        <v>91</v>
      </c>
      <c r="Y17" s="197" t="s">
        <v>430</v>
      </c>
      <c r="Z17" s="195"/>
      <c r="AA17" s="195" t="s">
        <v>439</v>
      </c>
      <c r="AB17" s="195" t="s">
        <v>439</v>
      </c>
      <c r="AC17" s="195"/>
      <c r="AD17" s="625"/>
      <c r="AE17" s="625" t="s">
        <v>451</v>
      </c>
      <c r="AF17" s="195" t="s">
        <v>417</v>
      </c>
      <c r="AG17" s="195"/>
      <c r="AH17" s="195"/>
      <c r="AI17" s="195"/>
      <c r="AJ17" s="625"/>
      <c r="AK17" s="625"/>
    </row>
    <row r="18" spans="2:37" x14ac:dyDescent="0.35">
      <c r="B18" s="195">
        <v>176672</v>
      </c>
      <c r="C18" s="195" t="s">
        <v>452</v>
      </c>
      <c r="D18" s="665"/>
      <c r="E18" s="666">
        <v>44558</v>
      </c>
      <c r="F18" s="625" t="s">
        <v>399</v>
      </c>
      <c r="G18" s="195" t="s">
        <v>435</v>
      </c>
      <c r="H18" s="195" t="s">
        <v>408</v>
      </c>
      <c r="I18" s="195" t="s">
        <v>93</v>
      </c>
      <c r="J18" s="195" t="s">
        <v>436</v>
      </c>
      <c r="K18" s="195"/>
      <c r="L18" s="197" t="s">
        <v>403</v>
      </c>
      <c r="M18" s="196" t="s">
        <v>453</v>
      </c>
      <c r="N18" s="195"/>
      <c r="O18" s="195">
        <v>6369478760</v>
      </c>
      <c r="P18" s="195"/>
      <c r="Q18" s="195" t="s">
        <v>112</v>
      </c>
      <c r="R18" s="195"/>
      <c r="S18" s="195" t="s">
        <v>454</v>
      </c>
      <c r="T18" s="195"/>
      <c r="U18" s="195" t="s">
        <v>91</v>
      </c>
      <c r="V18" s="195"/>
      <c r="W18" s="195" t="s">
        <v>94</v>
      </c>
      <c r="X18" s="195"/>
      <c r="Y18" s="197" t="s">
        <v>94</v>
      </c>
      <c r="Z18" s="195"/>
      <c r="AA18" s="195" t="s">
        <v>439</v>
      </c>
      <c r="AB18" s="195" t="s">
        <v>439</v>
      </c>
      <c r="AC18" s="195"/>
      <c r="AD18" s="625"/>
      <c r="AE18" s="625" t="s">
        <v>455</v>
      </c>
      <c r="AF18" s="195"/>
      <c r="AG18" s="195"/>
      <c r="AH18" s="195"/>
      <c r="AI18" s="195"/>
      <c r="AJ18" s="625"/>
      <c r="AK18" s="625"/>
    </row>
    <row r="19" spans="2:37" x14ac:dyDescent="0.35">
      <c r="B19" s="195">
        <v>176682</v>
      </c>
      <c r="C19" s="195" t="s">
        <v>456</v>
      </c>
      <c r="D19" s="665"/>
      <c r="E19" s="666">
        <v>44558</v>
      </c>
      <c r="F19" s="625" t="s">
        <v>399</v>
      </c>
      <c r="G19" s="195" t="s">
        <v>435</v>
      </c>
      <c r="H19" s="195" t="s">
        <v>408</v>
      </c>
      <c r="I19" s="195" t="s">
        <v>448</v>
      </c>
      <c r="J19" s="195" t="s">
        <v>436</v>
      </c>
      <c r="K19" s="195"/>
      <c r="L19" s="197" t="s">
        <v>403</v>
      </c>
      <c r="M19" s="196" t="s">
        <v>457</v>
      </c>
      <c r="N19" s="195"/>
      <c r="O19" s="195">
        <v>9730600371</v>
      </c>
      <c r="P19" s="195"/>
      <c r="Q19" s="195" t="s">
        <v>112</v>
      </c>
      <c r="R19" s="195"/>
      <c r="S19" s="195" t="s">
        <v>458</v>
      </c>
      <c r="T19" s="195"/>
      <c r="U19" s="195" t="s">
        <v>91</v>
      </c>
      <c r="V19" s="195" t="s">
        <v>91</v>
      </c>
      <c r="W19" s="195" t="s">
        <v>91</v>
      </c>
      <c r="X19" s="195" t="s">
        <v>91</v>
      </c>
      <c r="Y19" s="197" t="s">
        <v>430</v>
      </c>
      <c r="Z19" s="195"/>
      <c r="AA19" s="195" t="s">
        <v>439</v>
      </c>
      <c r="AB19" s="195" t="s">
        <v>439</v>
      </c>
      <c r="AC19" s="195"/>
      <c r="AD19" s="625"/>
      <c r="AE19" s="625" t="s">
        <v>459</v>
      </c>
      <c r="AF19" s="195" t="s">
        <v>417</v>
      </c>
      <c r="AG19" s="195"/>
      <c r="AH19" s="195"/>
      <c r="AI19" s="195"/>
      <c r="AJ19" s="625"/>
      <c r="AK19" s="625"/>
    </row>
    <row r="20" spans="2:37" x14ac:dyDescent="0.35">
      <c r="B20" s="195">
        <v>176679</v>
      </c>
      <c r="C20" s="195" t="s">
        <v>460</v>
      </c>
      <c r="D20" s="665"/>
      <c r="E20" s="666">
        <v>44558</v>
      </c>
      <c r="F20" s="625" t="s">
        <v>399</v>
      </c>
      <c r="G20" s="195" t="s">
        <v>435</v>
      </c>
      <c r="H20" s="195" t="s">
        <v>408</v>
      </c>
      <c r="I20" s="195" t="s">
        <v>448</v>
      </c>
      <c r="J20" s="195" t="s">
        <v>436</v>
      </c>
      <c r="K20" s="195"/>
      <c r="L20" s="197" t="s">
        <v>403</v>
      </c>
      <c r="M20" s="196" t="s">
        <v>461</v>
      </c>
      <c r="N20" s="195"/>
      <c r="O20" s="195">
        <v>9831963096</v>
      </c>
      <c r="P20" s="195"/>
      <c r="Q20" s="195" t="s">
        <v>112</v>
      </c>
      <c r="R20" s="195"/>
      <c r="S20" s="195" t="s">
        <v>462</v>
      </c>
      <c r="T20" s="195"/>
      <c r="U20" s="195" t="s">
        <v>91</v>
      </c>
      <c r="V20" s="195"/>
      <c r="W20" s="195" t="s">
        <v>94</v>
      </c>
      <c r="X20" s="195"/>
      <c r="Y20" s="197" t="s">
        <v>94</v>
      </c>
      <c r="Z20" s="195"/>
      <c r="AA20" s="195" t="s">
        <v>439</v>
      </c>
      <c r="AB20" s="195" t="s">
        <v>439</v>
      </c>
      <c r="AC20" s="195"/>
      <c r="AD20" s="625"/>
      <c r="AE20" s="625" t="s">
        <v>463</v>
      </c>
      <c r="AF20" s="195" t="s">
        <v>417</v>
      </c>
      <c r="AG20" s="195"/>
      <c r="AH20" s="195"/>
      <c r="AI20" s="195"/>
      <c r="AJ20" s="625"/>
      <c r="AK20" s="625"/>
    </row>
    <row r="21" spans="2:37" x14ac:dyDescent="0.35">
      <c r="B21" s="195">
        <v>176685</v>
      </c>
      <c r="C21" s="195" t="s">
        <v>464</v>
      </c>
      <c r="D21" s="665"/>
      <c r="E21" s="666">
        <v>44558</v>
      </c>
      <c r="F21" s="625" t="s">
        <v>399</v>
      </c>
      <c r="G21" s="195" t="s">
        <v>435</v>
      </c>
      <c r="H21" s="195" t="s">
        <v>423</v>
      </c>
      <c r="I21" s="195" t="s">
        <v>448</v>
      </c>
      <c r="J21" s="195" t="s">
        <v>436</v>
      </c>
      <c r="K21" s="195"/>
      <c r="L21" s="197" t="s">
        <v>403</v>
      </c>
      <c r="M21" s="196" t="s">
        <v>465</v>
      </c>
      <c r="N21" s="195"/>
      <c r="O21" s="195">
        <v>9766558998</v>
      </c>
      <c r="P21" s="195"/>
      <c r="Q21" s="195" t="s">
        <v>112</v>
      </c>
      <c r="R21" s="195"/>
      <c r="S21" s="195" t="s">
        <v>466</v>
      </c>
      <c r="T21" s="195"/>
      <c r="U21" s="195" t="s">
        <v>91</v>
      </c>
      <c r="V21" s="195" t="s">
        <v>91</v>
      </c>
      <c r="W21" s="195" t="s">
        <v>91</v>
      </c>
      <c r="X21" s="195" t="s">
        <v>91</v>
      </c>
      <c r="Y21" s="197" t="s">
        <v>94</v>
      </c>
      <c r="Z21" s="195"/>
      <c r="AA21" s="195" t="s">
        <v>439</v>
      </c>
      <c r="AB21" s="195" t="s">
        <v>439</v>
      </c>
      <c r="AC21" s="195"/>
      <c r="AD21" s="625"/>
      <c r="AE21" s="625" t="s">
        <v>467</v>
      </c>
      <c r="AF21" s="195" t="s">
        <v>417</v>
      </c>
      <c r="AG21" s="195"/>
      <c r="AH21" s="195"/>
      <c r="AI21" s="195"/>
      <c r="AJ21" s="625"/>
      <c r="AK21" s="625"/>
    </row>
    <row r="22" spans="2:37" x14ac:dyDescent="0.35">
      <c r="B22" s="195"/>
      <c r="C22" s="195" t="s">
        <v>468</v>
      </c>
      <c r="D22" s="665"/>
      <c r="E22" s="666">
        <v>44621</v>
      </c>
      <c r="F22" s="625" t="s">
        <v>399</v>
      </c>
      <c r="G22" s="195" t="s">
        <v>469</v>
      </c>
      <c r="H22" s="195" t="s">
        <v>401</v>
      </c>
      <c r="I22" s="195" t="s">
        <v>470</v>
      </c>
      <c r="J22" s="195" t="s">
        <v>113</v>
      </c>
      <c r="K22" s="195"/>
      <c r="L22" s="197" t="s">
        <v>403</v>
      </c>
      <c r="M22" s="196"/>
      <c r="N22" s="195"/>
      <c r="O22" s="195"/>
      <c r="P22" s="195"/>
      <c r="Q22" s="195"/>
      <c r="R22" s="195"/>
      <c r="S22" s="195"/>
      <c r="T22" s="195"/>
      <c r="U22" s="195"/>
      <c r="V22" s="195"/>
      <c r="W22" s="195"/>
      <c r="X22" s="195"/>
      <c r="Y22" s="197"/>
      <c r="Z22" s="195"/>
      <c r="AA22" s="195"/>
      <c r="AB22" s="195"/>
      <c r="AC22" s="195"/>
      <c r="AD22" s="625"/>
      <c r="AE22" s="625"/>
      <c r="AF22" s="195" t="s">
        <v>471</v>
      </c>
      <c r="AG22" s="195"/>
      <c r="AH22" s="195"/>
      <c r="AI22" s="195"/>
      <c r="AJ22" s="625"/>
      <c r="AK22" s="625"/>
    </row>
    <row r="23" spans="2:37" x14ac:dyDescent="0.35">
      <c r="B23" s="195">
        <v>178127</v>
      </c>
      <c r="C23" s="198" t="s">
        <v>472</v>
      </c>
      <c r="D23" s="665"/>
      <c r="E23" s="668">
        <v>44581</v>
      </c>
      <c r="F23" s="669" t="s">
        <v>399</v>
      </c>
      <c r="G23" s="195" t="s">
        <v>473</v>
      </c>
      <c r="H23" s="195" t="s">
        <v>408</v>
      </c>
      <c r="I23" s="195"/>
      <c r="J23" s="195"/>
      <c r="K23" s="195"/>
      <c r="L23" s="197"/>
      <c r="M23" s="199"/>
      <c r="N23" s="198"/>
      <c r="O23" s="198">
        <v>8270880714</v>
      </c>
      <c r="P23" s="195"/>
      <c r="Q23" s="195"/>
      <c r="R23" s="195"/>
      <c r="S23" s="195"/>
      <c r="T23" s="195"/>
      <c r="U23" s="195"/>
      <c r="V23" s="195"/>
      <c r="W23" s="195"/>
      <c r="X23" s="195"/>
      <c r="Y23" s="197"/>
      <c r="Z23" s="198"/>
      <c r="AA23" s="198"/>
      <c r="AB23" s="195"/>
      <c r="AC23" s="195"/>
      <c r="AD23" s="625"/>
      <c r="AE23" s="625"/>
      <c r="AF23" s="200"/>
      <c r="AG23" s="200"/>
      <c r="AH23" s="195"/>
      <c r="AI23" s="195"/>
      <c r="AJ23" s="669"/>
      <c r="AK23" s="625"/>
    </row>
    <row r="24" spans="2:37" x14ac:dyDescent="0.35">
      <c r="B24" s="195"/>
      <c r="C24" s="195" t="s">
        <v>474</v>
      </c>
      <c r="D24" s="665"/>
      <c r="E24" s="666">
        <v>44614</v>
      </c>
      <c r="F24" s="625" t="s">
        <v>399</v>
      </c>
      <c r="G24" s="195" t="s">
        <v>469</v>
      </c>
      <c r="H24" s="195" t="s">
        <v>401</v>
      </c>
      <c r="I24" s="195"/>
      <c r="J24" s="195"/>
      <c r="K24" s="195"/>
      <c r="L24" s="197"/>
      <c r="M24" s="196"/>
      <c r="N24" s="195"/>
      <c r="O24" s="195">
        <v>7660966936</v>
      </c>
      <c r="P24" s="195"/>
      <c r="Q24" s="195"/>
      <c r="R24" s="195"/>
      <c r="S24" s="195"/>
      <c r="T24" s="195"/>
      <c r="U24" s="195"/>
      <c r="V24" s="195"/>
      <c r="W24" s="195"/>
      <c r="X24" s="195"/>
      <c r="Y24" s="197"/>
      <c r="Z24" s="195"/>
      <c r="AA24" s="195"/>
      <c r="AB24" s="195"/>
      <c r="AC24" s="195"/>
      <c r="AD24" s="625"/>
      <c r="AE24" s="625"/>
      <c r="AF24" s="195"/>
      <c r="AG24" s="195"/>
      <c r="AH24" s="195"/>
      <c r="AI24" s="195"/>
      <c r="AJ24" s="625"/>
      <c r="AK24" s="625"/>
    </row>
    <row r="25" spans="2:37" x14ac:dyDescent="0.35">
      <c r="B25" s="195">
        <v>178128</v>
      </c>
      <c r="C25" s="195" t="s">
        <v>475</v>
      </c>
      <c r="D25" s="665"/>
      <c r="E25" s="666">
        <v>44581</v>
      </c>
      <c r="F25" s="625" t="s">
        <v>399</v>
      </c>
      <c r="G25" s="195" t="s">
        <v>473</v>
      </c>
      <c r="H25" s="195" t="s">
        <v>408</v>
      </c>
      <c r="I25" s="195"/>
      <c r="J25" s="195"/>
      <c r="K25" s="195"/>
      <c r="L25" s="197"/>
      <c r="M25" s="196"/>
      <c r="N25" s="195"/>
      <c r="O25" s="195">
        <v>8618607976</v>
      </c>
      <c r="P25" s="195"/>
      <c r="Q25" s="195"/>
      <c r="R25" s="195"/>
      <c r="S25" s="195"/>
      <c r="T25" s="195"/>
      <c r="U25" s="195"/>
      <c r="V25" s="195"/>
      <c r="W25" s="195"/>
      <c r="X25" s="195"/>
      <c r="Y25" s="197"/>
      <c r="Z25" s="195"/>
      <c r="AA25" s="195"/>
      <c r="AB25" s="195"/>
      <c r="AC25" s="195"/>
      <c r="AD25" s="625"/>
      <c r="AE25" s="625"/>
      <c r="AF25" s="195"/>
      <c r="AG25" s="195"/>
      <c r="AH25" s="195"/>
      <c r="AI25" s="195"/>
      <c r="AJ25" s="625"/>
      <c r="AK25" s="625"/>
    </row>
    <row r="26" spans="2:37" x14ac:dyDescent="0.35">
      <c r="B26" s="195">
        <v>178129</v>
      </c>
      <c r="C26" s="195" t="s">
        <v>476</v>
      </c>
      <c r="D26" s="665"/>
      <c r="E26" s="666">
        <v>44581</v>
      </c>
      <c r="F26" s="625" t="s">
        <v>399</v>
      </c>
      <c r="G26" s="195" t="s">
        <v>473</v>
      </c>
      <c r="H26" s="195" t="s">
        <v>408</v>
      </c>
      <c r="I26" s="195"/>
      <c r="J26" s="195"/>
      <c r="K26" s="195"/>
      <c r="L26" s="197"/>
      <c r="M26" s="196"/>
      <c r="N26" s="195"/>
      <c r="O26" s="195">
        <v>8668507981</v>
      </c>
      <c r="P26" s="195"/>
      <c r="Q26" s="195"/>
      <c r="R26" s="195"/>
      <c r="S26" s="195"/>
      <c r="T26" s="195"/>
      <c r="U26" s="195"/>
      <c r="V26" s="195"/>
      <c r="W26" s="195"/>
      <c r="X26" s="195"/>
      <c r="Y26" s="197"/>
      <c r="Z26" s="195"/>
      <c r="AA26" s="195"/>
      <c r="AB26" s="195"/>
      <c r="AC26" s="195"/>
      <c r="AD26" s="625"/>
      <c r="AE26" s="625"/>
      <c r="AF26" s="195"/>
      <c r="AG26" s="195"/>
      <c r="AH26" s="195"/>
      <c r="AI26" s="195"/>
      <c r="AJ26" s="625"/>
      <c r="AK26" s="625"/>
    </row>
    <row r="27" spans="2:37" x14ac:dyDescent="0.35">
      <c r="B27" s="195"/>
      <c r="C27" s="195" t="s">
        <v>477</v>
      </c>
      <c r="D27" s="665"/>
      <c r="E27" s="666">
        <v>44593</v>
      </c>
      <c r="F27" s="625" t="s">
        <v>399</v>
      </c>
      <c r="G27" s="195" t="s">
        <v>473</v>
      </c>
      <c r="H27" s="195" t="s">
        <v>408</v>
      </c>
      <c r="I27" s="195"/>
      <c r="J27" s="195"/>
      <c r="K27" s="195"/>
      <c r="L27" s="197"/>
      <c r="M27" s="196"/>
      <c r="N27" s="195"/>
      <c r="O27" s="195">
        <v>9965110113</v>
      </c>
      <c r="P27" s="195"/>
      <c r="Q27" s="195"/>
      <c r="R27" s="195"/>
      <c r="S27" s="195"/>
      <c r="T27" s="195"/>
      <c r="U27" s="195"/>
      <c r="V27" s="195"/>
      <c r="W27" s="195"/>
      <c r="X27" s="195"/>
      <c r="Y27" s="197"/>
      <c r="Z27" s="195"/>
      <c r="AA27" s="195"/>
      <c r="AB27" s="195"/>
      <c r="AC27" s="195"/>
      <c r="AD27" s="625"/>
      <c r="AE27" s="625"/>
      <c r="AF27" s="195"/>
      <c r="AG27" s="195"/>
      <c r="AH27" s="195"/>
      <c r="AI27" s="195"/>
      <c r="AJ27" s="625"/>
      <c r="AK27" s="625"/>
    </row>
    <row r="28" spans="2:37" x14ac:dyDescent="0.35">
      <c r="B28" s="195"/>
      <c r="C28" s="195" t="s">
        <v>478</v>
      </c>
      <c r="D28" s="665"/>
      <c r="E28" s="666">
        <v>44581</v>
      </c>
      <c r="F28" s="625" t="s">
        <v>399</v>
      </c>
      <c r="G28" s="195" t="s">
        <v>473</v>
      </c>
      <c r="H28" s="195" t="s">
        <v>408</v>
      </c>
      <c r="I28" s="195"/>
      <c r="J28" s="195"/>
      <c r="K28" s="195"/>
      <c r="L28" s="197"/>
      <c r="M28" s="196"/>
      <c r="N28" s="195"/>
      <c r="O28" s="195">
        <v>8015933494</v>
      </c>
      <c r="P28" s="195"/>
      <c r="Q28" s="195"/>
      <c r="R28" s="195"/>
      <c r="S28" s="195"/>
      <c r="T28" s="195"/>
      <c r="U28" s="195"/>
      <c r="V28" s="195"/>
      <c r="W28" s="195"/>
      <c r="X28" s="195"/>
      <c r="Y28" s="197"/>
      <c r="Z28" s="195"/>
      <c r="AA28" s="195"/>
      <c r="AB28" s="195"/>
      <c r="AC28" s="195"/>
      <c r="AD28" s="625"/>
      <c r="AE28" s="625"/>
      <c r="AF28" s="195"/>
      <c r="AG28" s="195"/>
      <c r="AH28" s="195"/>
      <c r="AI28" s="195"/>
      <c r="AJ28" s="625"/>
      <c r="AK28" s="625"/>
    </row>
    <row r="29" spans="2:37" x14ac:dyDescent="0.35">
      <c r="B29" s="195"/>
      <c r="C29" s="195" t="s">
        <v>479</v>
      </c>
      <c r="D29" s="665"/>
      <c r="E29" s="666" t="s">
        <v>480</v>
      </c>
      <c r="F29" s="625" t="s">
        <v>399</v>
      </c>
      <c r="G29" s="195" t="s">
        <v>473</v>
      </c>
      <c r="H29" s="195" t="s">
        <v>401</v>
      </c>
      <c r="I29" s="195"/>
      <c r="J29" s="195"/>
      <c r="K29" s="195"/>
      <c r="L29" s="197"/>
      <c r="M29" s="196"/>
      <c r="N29" s="195"/>
      <c r="O29" s="195">
        <v>9095588227</v>
      </c>
      <c r="P29" s="195"/>
      <c r="Q29" s="195"/>
      <c r="R29" s="195"/>
      <c r="S29" s="195"/>
      <c r="T29" s="195"/>
      <c r="U29" s="195"/>
      <c r="V29" s="195"/>
      <c r="W29" s="195"/>
      <c r="X29" s="195"/>
      <c r="Y29" s="197"/>
      <c r="Z29" s="195"/>
      <c r="AA29" s="195"/>
      <c r="AB29" s="195"/>
      <c r="AC29" s="195"/>
      <c r="AD29" s="625"/>
      <c r="AE29" s="625"/>
      <c r="AF29" s="195"/>
      <c r="AG29" s="195"/>
      <c r="AH29" s="195"/>
      <c r="AI29" s="195"/>
      <c r="AJ29" s="625"/>
      <c r="AK29" s="625"/>
    </row>
    <row r="30" spans="2:37" x14ac:dyDescent="0.35">
      <c r="B30" s="195"/>
      <c r="C30" s="195" t="s">
        <v>481</v>
      </c>
      <c r="D30" s="665"/>
      <c r="E30" s="666" t="s">
        <v>482</v>
      </c>
      <c r="F30" s="625" t="s">
        <v>399</v>
      </c>
      <c r="G30" s="195" t="s">
        <v>473</v>
      </c>
      <c r="H30" s="195" t="s">
        <v>408</v>
      </c>
      <c r="I30" s="195"/>
      <c r="J30" s="195"/>
      <c r="K30" s="195"/>
      <c r="L30" s="197"/>
      <c r="M30" s="196"/>
      <c r="N30" s="195"/>
      <c r="O30" s="195">
        <v>7892049829</v>
      </c>
      <c r="P30" s="195"/>
      <c r="Q30" s="195"/>
      <c r="R30" s="195"/>
      <c r="S30" s="195"/>
      <c r="T30" s="195"/>
      <c r="U30" s="195"/>
      <c r="V30" s="195"/>
      <c r="W30" s="195"/>
      <c r="X30" s="195"/>
      <c r="Y30" s="197"/>
      <c r="Z30" s="195"/>
      <c r="AA30" s="195"/>
      <c r="AB30" s="195"/>
      <c r="AC30" s="195"/>
      <c r="AD30" s="625"/>
      <c r="AE30" s="625"/>
      <c r="AF30" s="195"/>
      <c r="AG30" s="195"/>
      <c r="AH30" s="195"/>
      <c r="AI30" s="195"/>
      <c r="AJ30" s="625"/>
      <c r="AK30" s="625"/>
    </row>
    <row r="31" spans="2:37" x14ac:dyDescent="0.35">
      <c r="B31" s="195"/>
      <c r="C31" s="195" t="s">
        <v>483</v>
      </c>
      <c r="D31" s="665"/>
      <c r="E31" s="666" t="s">
        <v>484</v>
      </c>
      <c r="F31" s="625" t="s">
        <v>399</v>
      </c>
      <c r="G31" s="195" t="s">
        <v>473</v>
      </c>
      <c r="H31" s="195" t="s">
        <v>401</v>
      </c>
      <c r="I31" s="195"/>
      <c r="J31" s="195"/>
      <c r="K31" s="195"/>
      <c r="L31" s="197"/>
      <c r="M31" s="196"/>
      <c r="N31" s="195"/>
      <c r="O31" s="195">
        <v>8884164741</v>
      </c>
      <c r="P31" s="195"/>
      <c r="Q31" s="195"/>
      <c r="R31" s="195"/>
      <c r="S31" s="195"/>
      <c r="T31" s="195"/>
      <c r="U31" s="195"/>
      <c r="V31" s="195"/>
      <c r="W31" s="195"/>
      <c r="X31" s="195"/>
      <c r="Y31" s="197"/>
      <c r="Z31" s="195"/>
      <c r="AA31" s="195"/>
      <c r="AB31" s="195"/>
      <c r="AC31" s="195"/>
      <c r="AD31" s="625"/>
      <c r="AE31" s="625"/>
      <c r="AF31" s="195"/>
      <c r="AG31" s="195"/>
      <c r="AH31" s="195"/>
      <c r="AI31" s="195"/>
      <c r="AJ31" s="625"/>
      <c r="AK31" s="625"/>
    </row>
  </sheetData>
  <mergeCells count="1">
    <mergeCell ref="B3:J3"/>
  </mergeCells>
  <conditionalFormatting sqref="M26:M31 L7 M8:M24">
    <cfRule type="cellIs" dxfId="46" priority="192" operator="equal">
      <formula>"Bench"</formula>
    </cfRule>
    <cfRule type="cellIs" dxfId="45" priority="193" operator="equal">
      <formula>"Billable"</formula>
    </cfRule>
  </conditionalFormatting>
  <conditionalFormatting sqref="N26:N31 M7 N8:N24">
    <cfRule type="cellIs" dxfId="44" priority="188" operator="equal">
      <formula>"Red"</formula>
    </cfRule>
    <cfRule type="cellIs" dxfId="43" priority="189" operator="equal">
      <formula>"Pending"</formula>
    </cfRule>
    <cfRule type="cellIs" dxfId="42" priority="190" operator="equal">
      <formula>"Amber"</formula>
    </cfRule>
    <cfRule type="cellIs" dxfId="41" priority="191" operator="equal">
      <formula>"Green"</formula>
    </cfRule>
  </conditionalFormatting>
  <conditionalFormatting sqref="O26:T31 N7:S7 O8:T24">
    <cfRule type="cellIs" dxfId="40" priority="185" operator="equal">
      <formula>"Dispatched"</formula>
    </cfRule>
    <cfRule type="cellIs" dxfId="39" priority="186" operator="equal">
      <formula>"No"</formula>
    </cfRule>
    <cfRule type="cellIs" dxfId="38" priority="187" operator="equal">
      <formula>"Delivered"</formula>
    </cfRule>
  </conditionalFormatting>
  <conditionalFormatting sqref="AE7:AH7 AF8:AH24 AF26:AH31 P26:X31 AB26:AC31 AA7:AB7 AB8:AC24 O7:W7 P8:X24 AI28:AI31">
    <cfRule type="cellIs" dxfId="37" priority="184" operator="equal">
      <formula>"Yes"</formula>
    </cfRule>
  </conditionalFormatting>
  <conditionalFormatting sqref="AE7:AH7 AF8:AH24 AF26:AH31 U26:X31 AB26:AC31 AA7:AB7 AB8:AC24 T7:W7 U8:X24 AI28:AI31">
    <cfRule type="cellIs" dxfId="36" priority="183" operator="equal">
      <formula>"No"</formula>
    </cfRule>
  </conditionalFormatting>
  <conditionalFormatting sqref="AE7:AH7 AF8:AH24 AF26:AH31 U26:X31 AB26:AC31 AA7:AB7 AB8:AC24 T7:W7 U8:X24 AI28:AI31">
    <cfRule type="cellIs" dxfId="35" priority="182" operator="equal">
      <formula>"Pending"</formula>
    </cfRule>
  </conditionalFormatting>
  <conditionalFormatting sqref="AE7:AH7 AF8:AH24 AF26:AH31 U26:X31 AB26:AC31 AA7:AB7 AB8:AC24 T7:W7 U8:X24 AI28:AI31">
    <cfRule type="cellIs" dxfId="34" priority="181" operator="equal">
      <formula>""""""</formula>
    </cfRule>
  </conditionalFormatting>
  <conditionalFormatting sqref="AE7:AH7 AF8:AH24 AF26:AH31 U26:X31 AB26:AC31 AA7:AB7 AB8:AC24 T7:W7 U8:X24 AI28:AI31">
    <cfRule type="cellIs" dxfId="33" priority="180" operator="equal">
      <formula>" "</formula>
    </cfRule>
  </conditionalFormatting>
  <conditionalFormatting sqref="AE7:AH7 AF8:AH24 AF26:AH31 U26:X31 AB26:AC31 AA7:AB7 AB8:AC24 T7:W7 U8:X24 AI28:AI31">
    <cfRule type="cellIs" dxfId="32" priority="179" operator="equal">
      <formula>"New Joinee"</formula>
    </cfRule>
  </conditionalFormatting>
  <conditionalFormatting sqref="L26:L31 K7 L8:L21">
    <cfRule type="cellIs" dxfId="31" priority="177" operator="equal">
      <formula>"Post Closing Accounting"</formula>
    </cfRule>
    <cfRule type="cellIs" dxfId="30" priority="178" operator="equal">
      <formula>"Post Closing"</formula>
    </cfRule>
  </conditionalFormatting>
  <conditionalFormatting sqref="V26:X31 U7:W7 V8:X24">
    <cfRule type="cellIs" dxfId="29" priority="176" operator="equal">
      <formula>"Access Raised"</formula>
    </cfRule>
  </conditionalFormatting>
  <conditionalFormatting sqref="AI8:AI27">
    <cfRule type="cellIs" dxfId="28" priority="175" operator="equal">
      <formula>"Yes"</formula>
    </cfRule>
  </conditionalFormatting>
  <conditionalFormatting sqref="AI8:AI27">
    <cfRule type="cellIs" dxfId="27" priority="174" operator="equal">
      <formula>"No"</formula>
    </cfRule>
  </conditionalFormatting>
  <conditionalFormatting sqref="AI8:AI27">
    <cfRule type="cellIs" dxfId="26" priority="173" operator="equal">
      <formula>"Pending"</formula>
    </cfRule>
  </conditionalFormatting>
  <conditionalFormatting sqref="AI8:AI27">
    <cfRule type="cellIs" dxfId="25" priority="172" operator="equal">
      <formula>""""""</formula>
    </cfRule>
  </conditionalFormatting>
  <conditionalFormatting sqref="AI8:AI27">
    <cfRule type="cellIs" dxfId="24" priority="171" operator="equal">
      <formula>" "</formula>
    </cfRule>
  </conditionalFormatting>
  <conditionalFormatting sqref="AI8:AI27">
    <cfRule type="cellIs" dxfId="23" priority="170" operator="equal">
      <formula>"New Joinee"</formula>
    </cfRule>
  </conditionalFormatting>
  <conditionalFormatting sqref="N25">
    <cfRule type="cellIs" dxfId="22" priority="166" operator="equal">
      <formula>"Red"</formula>
    </cfRule>
    <cfRule type="cellIs" dxfId="21" priority="167" operator="equal">
      <formula>"Pending"</formula>
    </cfRule>
    <cfRule type="cellIs" dxfId="20" priority="168" operator="equal">
      <formula>"Amber"</formula>
    </cfRule>
    <cfRule type="cellIs" dxfId="19" priority="169" operator="equal">
      <formula>"Green"</formula>
    </cfRule>
  </conditionalFormatting>
  <conditionalFormatting sqref="O25:T25">
    <cfRule type="cellIs" dxfId="18" priority="163" operator="equal">
      <formula>"Dispatched"</formula>
    </cfRule>
    <cfRule type="cellIs" dxfId="17" priority="164" operator="equal">
      <formula>"No"</formula>
    </cfRule>
    <cfRule type="cellIs" dxfId="16" priority="165" operator="equal">
      <formula>"Delivered"</formula>
    </cfRule>
  </conditionalFormatting>
  <conditionalFormatting sqref="P25:X25 AB25:AC25 AF25:AH25">
    <cfRule type="cellIs" dxfId="15" priority="162" operator="equal">
      <formula>"Yes"</formula>
    </cfRule>
  </conditionalFormatting>
  <conditionalFormatting sqref="U25:X25 AB25:AC25 AF25:AH25">
    <cfRule type="cellIs" dxfId="14" priority="161" operator="equal">
      <formula>"No"</formula>
    </cfRule>
  </conditionalFormatting>
  <conditionalFormatting sqref="U25:X25 AB25:AC25 AF25:AH25">
    <cfRule type="cellIs" dxfId="13" priority="160" operator="equal">
      <formula>"Pending"</formula>
    </cfRule>
  </conditionalFormatting>
  <conditionalFormatting sqref="U25:X25 AB25:AC25 AF25:AH25">
    <cfRule type="cellIs" dxfId="12" priority="159" operator="equal">
      <formula>""""""</formula>
    </cfRule>
  </conditionalFormatting>
  <conditionalFormatting sqref="U25:X25 AB25:AC25 AF25:AH25">
    <cfRule type="cellIs" dxfId="11" priority="158" operator="equal">
      <formula>" "</formula>
    </cfRule>
  </conditionalFormatting>
  <conditionalFormatting sqref="U25:X25 AB25:AC25 AF25:AH25">
    <cfRule type="cellIs" dxfId="10" priority="157" operator="equal">
      <formula>"New Joinee"</formula>
    </cfRule>
  </conditionalFormatting>
  <conditionalFormatting sqref="V25:X25">
    <cfRule type="cellIs" dxfId="9" priority="156" operator="equal">
      <formula>"Access Raised"</formula>
    </cfRule>
  </conditionalFormatting>
  <conditionalFormatting sqref="L22:L24">
    <cfRule type="cellIs" dxfId="8" priority="154" operator="equal">
      <formula>"Post Closing Accounting"</formula>
    </cfRule>
    <cfRule type="cellIs" dxfId="7" priority="155" operator="equal">
      <formula>"Post Closing"</formula>
    </cfRule>
  </conditionalFormatting>
  <conditionalFormatting sqref="L25">
    <cfRule type="cellIs" dxfId="6" priority="152" operator="equal">
      <formula>"Post Closing Accounting"</formula>
    </cfRule>
    <cfRule type="cellIs" dxfId="5" priority="153" operator="equal">
      <formula>"Post Closing"</formula>
    </cfRule>
  </conditionalFormatting>
  <conditionalFormatting sqref="M25">
    <cfRule type="cellIs" dxfId="4" priority="150" operator="equal">
      <formula>"Bench"</formula>
    </cfRule>
    <cfRule type="cellIs" dxfId="3" priority="151" operator="equal">
      <formula>"Billable"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6"/>
  <sheetViews>
    <sheetView showGridLines="0" workbookViewId="0"/>
  </sheetViews>
  <sheetFormatPr defaultRowHeight="14.5" x14ac:dyDescent="0.35"/>
  <cols>
    <col min="2" max="2" width="21.81640625" bestFit="1" customWidth="1"/>
    <col min="3" max="3" width="15.7265625" customWidth="1"/>
  </cols>
  <sheetData>
    <row r="3" spans="1:7" ht="15" thickBot="1" x14ac:dyDescent="0.4"/>
    <row r="4" spans="1:7" s="48" customFormat="1" ht="15" thickBot="1" x14ac:dyDescent="0.4">
      <c r="A4" s="59"/>
      <c r="B4" s="59"/>
      <c r="C4" s="70"/>
    </row>
    <row r="5" spans="1:7" s="48" customFormat="1" ht="18.75" customHeight="1" x14ac:dyDescent="0.35">
      <c r="A5" s="98" t="s">
        <v>5</v>
      </c>
      <c r="B5" s="98" t="s">
        <v>23</v>
      </c>
      <c r="C5" s="99" t="s">
        <v>35</v>
      </c>
      <c r="D5" s="60"/>
      <c r="E5" s="60"/>
      <c r="F5" s="60"/>
      <c r="G5" s="60"/>
    </row>
    <row r="6" spans="1:7" s="48" customFormat="1" x14ac:dyDescent="0.35">
      <c r="A6" s="100">
        <v>1</v>
      </c>
      <c r="B6" s="101"/>
      <c r="C6" s="10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6:AJ48"/>
  <sheetViews>
    <sheetView showGridLines="0" zoomScale="90" zoomScaleNormal="90" workbookViewId="0"/>
  </sheetViews>
  <sheetFormatPr defaultColWidth="9.1796875" defaultRowHeight="14.5" x14ac:dyDescent="0.35"/>
  <cols>
    <col min="1" max="1" width="2.54296875" style="48" customWidth="1"/>
    <col min="2" max="2" width="26.1796875" style="48" customWidth="1"/>
    <col min="3" max="3" width="17" style="39" customWidth="1"/>
    <col min="4" max="4" width="12.08984375" style="39" bestFit="1" customWidth="1"/>
    <col min="5" max="5" width="11" style="48" bestFit="1" customWidth="1"/>
    <col min="6" max="6" width="20.08984375" style="48" bestFit="1" customWidth="1"/>
    <col min="7" max="8" width="12" style="48" bestFit="1" customWidth="1"/>
    <col min="9" max="9" width="23.6328125" style="48" bestFit="1" customWidth="1"/>
    <col min="10" max="12" width="12" style="48" bestFit="1" customWidth="1"/>
    <col min="13" max="13" width="3.54296875" style="48" bestFit="1" customWidth="1"/>
    <col min="14" max="14" width="5.54296875" style="48" bestFit="1" customWidth="1"/>
    <col min="15" max="16" width="12" style="48" bestFit="1" customWidth="1"/>
    <col min="17" max="18" width="6.26953125" style="48" bestFit="1" customWidth="1"/>
    <col min="19" max="19" width="4.453125" style="48" bestFit="1" customWidth="1"/>
    <col min="20" max="23" width="3.54296875" style="48" bestFit="1" customWidth="1"/>
    <col min="24" max="25" width="4.1796875" style="48" bestFit="1" customWidth="1"/>
    <col min="26" max="30" width="3.54296875" style="48" bestFit="1" customWidth="1"/>
    <col min="31" max="34" width="3.453125" style="48" bestFit="1" customWidth="1"/>
    <col min="35" max="16384" width="9.1796875" style="48"/>
  </cols>
  <sheetData>
    <row r="6" spans="2:36" hidden="1" x14ac:dyDescent="0.35">
      <c r="E6" s="48">
        <f>8/29%</f>
        <v>27.586206896551726</v>
      </c>
      <c r="F6" s="48">
        <f>12/29%</f>
        <v>41.379310344827587</v>
      </c>
      <c r="G6" s="48">
        <f>12/29%</f>
        <v>41.379310344827587</v>
      </c>
      <c r="H6" s="48">
        <f>12/29%</f>
        <v>41.379310344827587</v>
      </c>
      <c r="I6" s="48">
        <f>16/29%</f>
        <v>55.172413793103452</v>
      </c>
      <c r="J6" s="48">
        <f>16/29%</f>
        <v>55.172413793103452</v>
      </c>
      <c r="K6" s="48">
        <f>20/29%</f>
        <v>68.965517241379317</v>
      </c>
      <c r="L6" s="48">
        <f>20/29%</f>
        <v>68.965517241379317</v>
      </c>
      <c r="M6" s="48">
        <f>20/29%</f>
        <v>68.965517241379317</v>
      </c>
      <c r="N6" s="48">
        <f>24/29%</f>
        <v>82.758620689655174</v>
      </c>
      <c r="O6" s="48">
        <f>24/29%</f>
        <v>82.758620689655174</v>
      </c>
      <c r="P6" s="48">
        <f>24/29%</f>
        <v>82.758620689655174</v>
      </c>
      <c r="Q6" s="176">
        <v>1</v>
      </c>
      <c r="R6" s="176">
        <v>1</v>
      </c>
    </row>
    <row r="7" spans="2:36" ht="15.5" x14ac:dyDescent="0.35">
      <c r="B7" s="178" t="s">
        <v>87</v>
      </c>
      <c r="E7" s="177"/>
      <c r="F7" s="177"/>
      <c r="G7" s="177"/>
      <c r="H7" s="177"/>
      <c r="I7" s="177"/>
      <c r="J7" s="177"/>
      <c r="K7" s="177"/>
      <c r="L7" s="177"/>
      <c r="M7" s="177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</row>
    <row r="8" spans="2:36" x14ac:dyDescent="0.35">
      <c r="B8" s="175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</row>
    <row r="9" spans="2:36" x14ac:dyDescent="0.35">
      <c r="B9" s="768" t="s">
        <v>594</v>
      </c>
      <c r="C9" s="768"/>
      <c r="D9" s="768"/>
      <c r="E9" s="768"/>
      <c r="F9" s="678" t="s">
        <v>595</v>
      </c>
      <c r="G9" s="679">
        <v>44599</v>
      </c>
      <c r="H9" s="679">
        <f>G9+6</f>
        <v>44605</v>
      </c>
      <c r="I9" s="679">
        <f t="shared" ref="I9:L9" si="0">H9+7</f>
        <v>44612</v>
      </c>
      <c r="J9" s="679">
        <f t="shared" si="0"/>
        <v>44619</v>
      </c>
      <c r="K9" s="679">
        <f t="shared" si="0"/>
        <v>44626</v>
      </c>
      <c r="L9" s="679">
        <f t="shared" si="0"/>
        <v>44633</v>
      </c>
      <c r="M9" s="769" t="s">
        <v>596</v>
      </c>
      <c r="N9" s="769"/>
      <c r="O9" s="769" t="s">
        <v>597</v>
      </c>
    </row>
    <row r="10" spans="2:36" x14ac:dyDescent="0.35">
      <c r="B10" s="768"/>
      <c r="C10" s="768"/>
      <c r="D10" s="768"/>
      <c r="E10" s="768"/>
      <c r="F10" s="680" t="s">
        <v>598</v>
      </c>
      <c r="G10" s="681">
        <v>0.3</v>
      </c>
      <c r="H10" s="681">
        <v>0.6</v>
      </c>
      <c r="I10" s="681">
        <v>1</v>
      </c>
      <c r="J10" s="681">
        <v>0.5</v>
      </c>
      <c r="K10" s="681">
        <v>0.65</v>
      </c>
      <c r="L10" s="681">
        <v>1</v>
      </c>
      <c r="M10" s="769"/>
      <c r="N10" s="769"/>
      <c r="O10" s="769"/>
    </row>
    <row r="11" spans="2:36" ht="28" x14ac:dyDescent="0.35">
      <c r="B11" s="682" t="s">
        <v>599</v>
      </c>
      <c r="C11" s="682" t="s">
        <v>600</v>
      </c>
      <c r="D11" s="682" t="s">
        <v>601</v>
      </c>
      <c r="E11" s="682" t="s">
        <v>602</v>
      </c>
      <c r="F11" s="683" t="s">
        <v>603</v>
      </c>
      <c r="G11" s="683" t="s">
        <v>604</v>
      </c>
      <c r="H11" s="683" t="s">
        <v>605</v>
      </c>
      <c r="I11" s="683" t="s">
        <v>606</v>
      </c>
      <c r="J11" s="683" t="s">
        <v>607</v>
      </c>
      <c r="K11" s="683" t="s">
        <v>608</v>
      </c>
      <c r="L11" s="683" t="s">
        <v>609</v>
      </c>
      <c r="M11" s="684" t="s">
        <v>610</v>
      </c>
      <c r="N11" s="684" t="s">
        <v>611</v>
      </c>
      <c r="O11" s="682" t="s">
        <v>612</v>
      </c>
    </row>
    <row r="12" spans="2:36" x14ac:dyDescent="0.35">
      <c r="B12" s="763" t="s">
        <v>613</v>
      </c>
      <c r="C12" s="685" t="s">
        <v>614</v>
      </c>
      <c r="D12" s="686"/>
      <c r="E12" s="687"/>
      <c r="F12" s="688">
        <v>35</v>
      </c>
      <c r="G12" s="689">
        <v>10.5</v>
      </c>
      <c r="H12" s="689">
        <v>21</v>
      </c>
      <c r="I12" s="689">
        <v>35</v>
      </c>
      <c r="J12" s="689">
        <v>17.5</v>
      </c>
      <c r="K12" s="689">
        <v>22.75</v>
      </c>
      <c r="L12" s="688">
        <v>35</v>
      </c>
      <c r="M12" s="764">
        <v>480</v>
      </c>
      <c r="N12" s="764">
        <f>M12/60</f>
        <v>8</v>
      </c>
      <c r="O12" s="765">
        <v>0.97</v>
      </c>
    </row>
    <row r="13" spans="2:36" x14ac:dyDescent="0.35">
      <c r="B13" s="763"/>
      <c r="C13" s="685" t="s">
        <v>615</v>
      </c>
      <c r="D13" s="690">
        <v>5</v>
      </c>
      <c r="E13" s="691">
        <v>60</v>
      </c>
      <c r="F13" s="688">
        <v>175</v>
      </c>
      <c r="G13" s="689">
        <v>52.5</v>
      </c>
      <c r="H13" s="689">
        <v>105</v>
      </c>
      <c r="I13" s="689">
        <v>175</v>
      </c>
      <c r="J13" s="689">
        <v>87.5</v>
      </c>
      <c r="K13" s="689">
        <v>113.75</v>
      </c>
      <c r="L13" s="688">
        <v>175</v>
      </c>
      <c r="M13" s="764"/>
      <c r="N13" s="764"/>
      <c r="O13" s="765"/>
    </row>
    <row r="14" spans="2:36" x14ac:dyDescent="0.35">
      <c r="B14" s="763"/>
      <c r="C14" s="685" t="s">
        <v>616</v>
      </c>
      <c r="D14" s="685"/>
      <c r="E14" s="692"/>
      <c r="F14" s="688">
        <v>7</v>
      </c>
      <c r="G14" s="689">
        <v>2.1</v>
      </c>
      <c r="H14" s="689">
        <v>4.2</v>
      </c>
      <c r="I14" s="689">
        <v>7</v>
      </c>
      <c r="J14" s="689">
        <v>3.5</v>
      </c>
      <c r="K14" s="689">
        <v>4.55</v>
      </c>
      <c r="L14" s="688">
        <v>7</v>
      </c>
      <c r="M14" s="764"/>
      <c r="N14" s="764"/>
      <c r="O14" s="765"/>
    </row>
    <row r="15" spans="2:36" ht="16" x14ac:dyDescent="0.35">
      <c r="B15" s="693"/>
      <c r="C15" s="694"/>
      <c r="D15" s="694"/>
      <c r="E15" s="695"/>
      <c r="F15" s="696"/>
      <c r="G15" s="697"/>
      <c r="H15" s="697"/>
      <c r="I15" s="697"/>
      <c r="J15" s="697"/>
      <c r="K15" s="697"/>
      <c r="L15" s="696"/>
      <c r="M15" s="698"/>
      <c r="N15" s="698"/>
      <c r="O15" s="699"/>
    </row>
    <row r="16" spans="2:36" x14ac:dyDescent="0.35">
      <c r="B16" s="768" t="s">
        <v>594</v>
      </c>
      <c r="C16" s="768"/>
      <c r="D16" s="768"/>
      <c r="E16" s="768"/>
      <c r="F16" s="678" t="s">
        <v>595</v>
      </c>
      <c r="G16" s="679">
        <v>44620</v>
      </c>
      <c r="H16" s="679">
        <f>G16+6</f>
        <v>44626</v>
      </c>
      <c r="I16" s="679">
        <f t="shared" ref="I16:L16" si="1">H16+7</f>
        <v>44633</v>
      </c>
      <c r="J16" s="679">
        <f t="shared" si="1"/>
        <v>44640</v>
      </c>
      <c r="K16" s="679">
        <f t="shared" si="1"/>
        <v>44647</v>
      </c>
      <c r="L16" s="679">
        <f t="shared" si="1"/>
        <v>44654</v>
      </c>
      <c r="M16" s="769" t="s">
        <v>596</v>
      </c>
      <c r="N16" s="769"/>
      <c r="O16" s="769" t="s">
        <v>597</v>
      </c>
    </row>
    <row r="17" spans="2:15" x14ac:dyDescent="0.35">
      <c r="B17" s="768"/>
      <c r="C17" s="768"/>
      <c r="D17" s="768"/>
      <c r="E17" s="768"/>
      <c r="F17" s="680" t="s">
        <v>598</v>
      </c>
      <c r="G17" s="681">
        <v>0.15</v>
      </c>
      <c r="H17" s="681">
        <v>0.25</v>
      </c>
      <c r="I17" s="681">
        <v>0.35</v>
      </c>
      <c r="J17" s="681">
        <v>0.5</v>
      </c>
      <c r="K17" s="681">
        <v>0.65</v>
      </c>
      <c r="L17" s="681">
        <v>1</v>
      </c>
      <c r="M17" s="769"/>
      <c r="N17" s="769"/>
      <c r="O17" s="769"/>
    </row>
    <row r="18" spans="2:15" ht="28" x14ac:dyDescent="0.35">
      <c r="B18" s="682" t="s">
        <v>599</v>
      </c>
      <c r="C18" s="682" t="s">
        <v>600</v>
      </c>
      <c r="D18" s="682" t="s">
        <v>601</v>
      </c>
      <c r="E18" s="682" t="s">
        <v>602</v>
      </c>
      <c r="F18" s="683" t="s">
        <v>603</v>
      </c>
      <c r="G18" s="683" t="s">
        <v>604</v>
      </c>
      <c r="H18" s="683" t="s">
        <v>605</v>
      </c>
      <c r="I18" s="683" t="s">
        <v>606</v>
      </c>
      <c r="J18" s="683" t="s">
        <v>607</v>
      </c>
      <c r="K18" s="683" t="s">
        <v>608</v>
      </c>
      <c r="L18" s="683" t="s">
        <v>609</v>
      </c>
      <c r="M18" s="684" t="s">
        <v>610</v>
      </c>
      <c r="N18" s="684" t="s">
        <v>611</v>
      </c>
      <c r="O18" s="682" t="s">
        <v>612</v>
      </c>
    </row>
    <row r="19" spans="2:15" x14ac:dyDescent="0.35">
      <c r="B19" s="763" t="s">
        <v>613</v>
      </c>
      <c r="C19" s="685" t="s">
        <v>614</v>
      </c>
      <c r="D19" s="686"/>
      <c r="E19" s="687"/>
      <c r="F19" s="688">
        <v>35</v>
      </c>
      <c r="G19" s="689">
        <v>5.25</v>
      </c>
      <c r="H19" s="689">
        <v>8.75</v>
      </c>
      <c r="I19" s="689">
        <v>12.25</v>
      </c>
      <c r="J19" s="689">
        <v>17.5</v>
      </c>
      <c r="K19" s="689">
        <v>22.75</v>
      </c>
      <c r="L19" s="688">
        <v>35</v>
      </c>
      <c r="M19" s="764">
        <v>480</v>
      </c>
      <c r="N19" s="764">
        <f>M19/60</f>
        <v>8</v>
      </c>
      <c r="O19" s="765">
        <v>0.97</v>
      </c>
    </row>
    <row r="20" spans="2:15" x14ac:dyDescent="0.35">
      <c r="B20" s="763"/>
      <c r="C20" s="685" t="s">
        <v>615</v>
      </c>
      <c r="D20" s="690">
        <v>5</v>
      </c>
      <c r="E20" s="691">
        <v>60</v>
      </c>
      <c r="F20" s="688">
        <v>175</v>
      </c>
      <c r="G20" s="689">
        <v>26.25</v>
      </c>
      <c r="H20" s="689">
        <v>43.75</v>
      </c>
      <c r="I20" s="689">
        <v>61.25</v>
      </c>
      <c r="J20" s="689">
        <v>87.5</v>
      </c>
      <c r="K20" s="689">
        <v>113.75</v>
      </c>
      <c r="L20" s="688">
        <v>175</v>
      </c>
      <c r="M20" s="764"/>
      <c r="N20" s="764"/>
      <c r="O20" s="765"/>
    </row>
    <row r="21" spans="2:15" x14ac:dyDescent="0.35">
      <c r="B21" s="763"/>
      <c r="C21" s="685" t="s">
        <v>616</v>
      </c>
      <c r="D21" s="685"/>
      <c r="E21" s="692"/>
      <c r="F21" s="688">
        <v>7</v>
      </c>
      <c r="G21" s="689">
        <v>1.05</v>
      </c>
      <c r="H21" s="689">
        <v>1.75</v>
      </c>
      <c r="I21" s="689">
        <v>2.4500000000000002</v>
      </c>
      <c r="J21" s="689">
        <v>3.5</v>
      </c>
      <c r="K21" s="689">
        <v>4.55</v>
      </c>
      <c r="L21" s="688">
        <v>7</v>
      </c>
      <c r="M21" s="764"/>
      <c r="N21" s="764"/>
      <c r="O21" s="765"/>
    </row>
    <row r="22" spans="2:15" ht="16" x14ac:dyDescent="0.35">
      <c r="B22" s="693"/>
      <c r="C22" s="694"/>
      <c r="D22" s="694"/>
      <c r="E22" s="695"/>
      <c r="F22" s="696"/>
      <c r="G22" s="697"/>
      <c r="H22" s="697"/>
      <c r="I22" s="697"/>
      <c r="J22" s="697"/>
      <c r="K22" s="697"/>
      <c r="L22" s="696"/>
      <c r="M22" s="698"/>
      <c r="N22" s="698"/>
      <c r="O22" s="699"/>
    </row>
    <row r="23" spans="2:15" ht="16" x14ac:dyDescent="0.35">
      <c r="B23" s="700"/>
      <c r="C23" s="694"/>
      <c r="D23" s="694"/>
      <c r="E23" s="695"/>
      <c r="F23" s="701"/>
      <c r="G23" s="697"/>
      <c r="H23" s="697"/>
      <c r="I23" s="697"/>
      <c r="J23" s="697"/>
      <c r="K23" s="697"/>
      <c r="L23" s="701"/>
      <c r="M23" s="698"/>
      <c r="N23" s="698"/>
      <c r="O23" s="699"/>
    </row>
    <row r="24" spans="2:15" x14ac:dyDescent="0.35">
      <c r="B24" s="768" t="s">
        <v>594</v>
      </c>
      <c r="C24" s="768"/>
      <c r="D24" s="768"/>
      <c r="E24" s="768"/>
      <c r="F24" s="678" t="s">
        <v>595</v>
      </c>
      <c r="G24" s="679">
        <v>44641</v>
      </c>
      <c r="H24" s="679">
        <f>G24+6</f>
        <v>44647</v>
      </c>
      <c r="I24" s="679">
        <f t="shared" ref="I24:L24" si="2">H24+7</f>
        <v>44654</v>
      </c>
      <c r="J24" s="679">
        <f t="shared" si="2"/>
        <v>44661</v>
      </c>
      <c r="K24" s="679">
        <f t="shared" si="2"/>
        <v>44668</v>
      </c>
      <c r="L24" s="679">
        <f t="shared" si="2"/>
        <v>44675</v>
      </c>
      <c r="M24" s="769" t="s">
        <v>596</v>
      </c>
      <c r="N24" s="769"/>
      <c r="O24" s="769" t="s">
        <v>597</v>
      </c>
    </row>
    <row r="25" spans="2:15" x14ac:dyDescent="0.35">
      <c r="B25" s="768"/>
      <c r="C25" s="768"/>
      <c r="D25" s="768"/>
      <c r="E25" s="768"/>
      <c r="F25" s="680" t="s">
        <v>598</v>
      </c>
      <c r="G25" s="681">
        <v>0.15</v>
      </c>
      <c r="H25" s="681">
        <v>0.25</v>
      </c>
      <c r="I25" s="681">
        <v>0.35</v>
      </c>
      <c r="J25" s="681">
        <v>0.5</v>
      </c>
      <c r="K25" s="681">
        <v>0.65</v>
      </c>
      <c r="L25" s="681">
        <v>1</v>
      </c>
      <c r="M25" s="769"/>
      <c r="N25" s="769"/>
      <c r="O25" s="769"/>
    </row>
    <row r="26" spans="2:15" ht="28" x14ac:dyDescent="0.35">
      <c r="B26" s="682" t="s">
        <v>599</v>
      </c>
      <c r="C26" s="682" t="s">
        <v>600</v>
      </c>
      <c r="D26" s="682" t="s">
        <v>601</v>
      </c>
      <c r="E26" s="682" t="s">
        <v>602</v>
      </c>
      <c r="F26" s="683" t="s">
        <v>603</v>
      </c>
      <c r="G26" s="683" t="s">
        <v>604</v>
      </c>
      <c r="H26" s="683" t="s">
        <v>605</v>
      </c>
      <c r="I26" s="683" t="s">
        <v>606</v>
      </c>
      <c r="J26" s="683" t="s">
        <v>607</v>
      </c>
      <c r="K26" s="683" t="s">
        <v>608</v>
      </c>
      <c r="L26" s="683" t="s">
        <v>609</v>
      </c>
      <c r="M26" s="684" t="s">
        <v>610</v>
      </c>
      <c r="N26" s="684" t="s">
        <v>611</v>
      </c>
      <c r="O26" s="682" t="s">
        <v>612</v>
      </c>
    </row>
    <row r="27" spans="2:15" x14ac:dyDescent="0.35">
      <c r="B27" s="763" t="s">
        <v>613</v>
      </c>
      <c r="C27" s="685" t="s">
        <v>614</v>
      </c>
      <c r="D27" s="686"/>
      <c r="E27" s="687"/>
      <c r="F27" s="688">
        <v>49</v>
      </c>
      <c r="G27" s="689">
        <v>5.25</v>
      </c>
      <c r="H27" s="689">
        <v>8.75</v>
      </c>
      <c r="I27" s="689">
        <v>12.25</v>
      </c>
      <c r="J27" s="689">
        <v>17.5</v>
      </c>
      <c r="K27" s="689">
        <v>22.75</v>
      </c>
      <c r="L27" s="688">
        <v>35</v>
      </c>
      <c r="M27" s="764">
        <v>480</v>
      </c>
      <c r="N27" s="764">
        <f>M27/60</f>
        <v>8</v>
      </c>
      <c r="O27" s="765">
        <v>0.97</v>
      </c>
    </row>
    <row r="28" spans="2:15" x14ac:dyDescent="0.35">
      <c r="B28" s="763"/>
      <c r="C28" s="685" t="s">
        <v>615</v>
      </c>
      <c r="D28" s="690">
        <v>7</v>
      </c>
      <c r="E28" s="691">
        <v>60</v>
      </c>
      <c r="F28" s="688">
        <v>245</v>
      </c>
      <c r="G28" s="689">
        <v>26.25</v>
      </c>
      <c r="H28" s="689">
        <v>43.75</v>
      </c>
      <c r="I28" s="689">
        <v>61.25</v>
      </c>
      <c r="J28" s="689">
        <v>87.5</v>
      </c>
      <c r="K28" s="689">
        <v>113.75</v>
      </c>
      <c r="L28" s="688">
        <v>175</v>
      </c>
      <c r="M28" s="764"/>
      <c r="N28" s="764"/>
      <c r="O28" s="765"/>
    </row>
    <row r="29" spans="2:15" x14ac:dyDescent="0.35">
      <c r="B29" s="763"/>
      <c r="C29" s="685" t="s">
        <v>616</v>
      </c>
      <c r="D29" s="685"/>
      <c r="E29" s="692"/>
      <c r="F29" s="688">
        <v>7</v>
      </c>
      <c r="G29" s="689">
        <v>1.05</v>
      </c>
      <c r="H29" s="689">
        <v>1.75</v>
      </c>
      <c r="I29" s="689">
        <v>2.4500000000000002</v>
      </c>
      <c r="J29" s="689">
        <v>3.5</v>
      </c>
      <c r="K29" s="689">
        <v>4.55</v>
      </c>
      <c r="L29" s="688">
        <v>7</v>
      </c>
      <c r="M29" s="764"/>
      <c r="N29" s="764"/>
      <c r="O29" s="765"/>
    </row>
    <row r="30" spans="2:15" ht="16" x14ac:dyDescent="0.35">
      <c r="B30" s="700"/>
      <c r="C30" s="694"/>
      <c r="D30" s="694"/>
      <c r="E30" s="695"/>
      <c r="F30" s="701"/>
      <c r="G30" s="697"/>
      <c r="H30" s="697"/>
      <c r="I30" s="697"/>
      <c r="J30" s="697"/>
      <c r="K30" s="697"/>
      <c r="L30" s="701"/>
      <c r="M30" s="698"/>
      <c r="N30" s="698"/>
      <c r="O30" s="699"/>
    </row>
    <row r="31" spans="2:15" ht="16" x14ac:dyDescent="0.35">
      <c r="B31" s="700"/>
      <c r="C31" s="694"/>
      <c r="D31" s="694"/>
      <c r="E31" s="695"/>
      <c r="F31" s="701"/>
      <c r="G31" s="697"/>
      <c r="H31" s="697"/>
      <c r="I31" s="697"/>
      <c r="J31" s="697"/>
      <c r="K31" s="697"/>
      <c r="L31" s="701"/>
      <c r="M31" s="698"/>
      <c r="N31" s="698"/>
      <c r="O31" s="699"/>
    </row>
    <row r="32" spans="2:15" ht="16" x14ac:dyDescent="0.45">
      <c r="B32" s="702"/>
      <c r="C32" s="702"/>
      <c r="D32" s="702"/>
      <c r="E32" s="702"/>
      <c r="F32" s="702"/>
      <c r="G32" s="702"/>
      <c r="H32" s="702"/>
      <c r="I32" s="702"/>
      <c r="J32" s="703"/>
      <c r="K32" s="703"/>
      <c r="L32" s="703"/>
      <c r="M32" s="702"/>
      <c r="N32" s="702"/>
      <c r="O32" s="702"/>
    </row>
    <row r="33" spans="2:15" ht="16" x14ac:dyDescent="0.45">
      <c r="B33" s="702"/>
      <c r="C33" s="702"/>
      <c r="D33" s="702"/>
      <c r="E33" s="702"/>
      <c r="F33" s="702"/>
      <c r="G33" s="703"/>
      <c r="H33" s="702"/>
      <c r="I33" s="703"/>
      <c r="J33" s="702"/>
      <c r="K33" s="702"/>
      <c r="L33" s="702"/>
      <c r="M33" s="702"/>
      <c r="N33" s="704"/>
      <c r="O33" s="705"/>
    </row>
    <row r="34" spans="2:15" ht="16" x14ac:dyDescent="0.45">
      <c r="B34" s="766" t="s">
        <v>617</v>
      </c>
      <c r="C34" s="767"/>
      <c r="D34" s="702"/>
      <c r="E34" s="703"/>
      <c r="F34" s="706"/>
      <c r="G34" s="707"/>
      <c r="H34" s="707"/>
      <c r="I34" s="706"/>
      <c r="J34" s="703"/>
      <c r="K34" s="703"/>
      <c r="L34" s="703"/>
      <c r="M34" s="703"/>
      <c r="N34" s="703"/>
      <c r="O34" s="703"/>
    </row>
    <row r="35" spans="2:15" ht="16" x14ac:dyDescent="0.45">
      <c r="B35" s="708" t="s">
        <v>618</v>
      </c>
      <c r="C35" s="708"/>
      <c r="D35" s="702"/>
      <c r="E35" s="703"/>
      <c r="F35" s="709"/>
      <c r="G35" s="710"/>
      <c r="H35" s="710"/>
      <c r="I35" s="706"/>
      <c r="J35" s="703"/>
      <c r="K35" s="703"/>
      <c r="L35" s="703"/>
      <c r="M35" s="703"/>
      <c r="N35" s="703"/>
      <c r="O35" s="703"/>
    </row>
    <row r="36" spans="2:15" ht="16" x14ac:dyDescent="0.45">
      <c r="B36" s="708" t="s">
        <v>619</v>
      </c>
      <c r="C36" s="708"/>
      <c r="D36" s="702"/>
      <c r="E36" s="703"/>
      <c r="F36" s="710"/>
      <c r="G36" s="710"/>
      <c r="H36" s="710"/>
      <c r="I36" s="710"/>
      <c r="J36" s="703"/>
      <c r="K36" s="703"/>
      <c r="L36" s="703"/>
      <c r="M36" s="703"/>
      <c r="N36" s="703"/>
      <c r="O36" s="703"/>
    </row>
    <row r="37" spans="2:15" ht="16" x14ac:dyDescent="0.45">
      <c r="B37" s="708" t="s">
        <v>620</v>
      </c>
      <c r="C37" s="708"/>
      <c r="D37" s="702"/>
      <c r="E37" s="703"/>
      <c r="F37" s="710"/>
      <c r="G37" s="710"/>
      <c r="H37" s="710"/>
      <c r="I37" s="710"/>
      <c r="J37" s="703"/>
      <c r="K37" s="703"/>
      <c r="L37" s="703"/>
      <c r="M37" s="703"/>
      <c r="N37" s="703"/>
      <c r="O37" s="703"/>
    </row>
    <row r="38" spans="2:15" ht="16" x14ac:dyDescent="0.45">
      <c r="B38" s="708" t="s">
        <v>621</v>
      </c>
      <c r="C38" s="708"/>
      <c r="D38" s="702"/>
      <c r="E38" s="703"/>
      <c r="F38" s="703"/>
      <c r="G38" s="703"/>
      <c r="H38" s="703"/>
      <c r="I38" s="703"/>
      <c r="J38" s="703"/>
      <c r="K38" s="703"/>
      <c r="L38" s="703"/>
      <c r="M38" s="703"/>
      <c r="N38" s="703"/>
      <c r="O38" s="703"/>
    </row>
    <row r="39" spans="2:15" ht="16" x14ac:dyDescent="0.45">
      <c r="B39" s="708" t="s">
        <v>622</v>
      </c>
      <c r="C39" s="708"/>
      <c r="D39" s="702"/>
      <c r="E39" s="703"/>
      <c r="F39" s="703"/>
      <c r="G39" s="703"/>
      <c r="H39" s="703"/>
      <c r="I39" s="703"/>
      <c r="J39" s="703"/>
      <c r="K39" s="703"/>
      <c r="L39" s="703"/>
      <c r="M39" s="703"/>
      <c r="N39" s="703"/>
      <c r="O39" s="703"/>
    </row>
    <row r="40" spans="2:15" ht="16" x14ac:dyDescent="0.45">
      <c r="B40" s="708" t="s">
        <v>623</v>
      </c>
      <c r="C40" s="708"/>
      <c r="D40" s="702"/>
      <c r="E40" s="703"/>
      <c r="F40" s="703"/>
      <c r="G40" s="703"/>
      <c r="H40" s="703"/>
      <c r="I40" s="703"/>
      <c r="J40" s="703"/>
      <c r="K40" s="703"/>
      <c r="L40" s="703"/>
      <c r="M40" s="703"/>
      <c r="N40" s="703"/>
      <c r="O40" s="703"/>
    </row>
    <row r="41" spans="2:15" ht="16" x14ac:dyDescent="0.45">
      <c r="B41" s="708" t="s">
        <v>624</v>
      </c>
      <c r="C41" s="708"/>
      <c r="D41" s="702"/>
      <c r="E41" s="703"/>
      <c r="F41" s="703"/>
      <c r="G41" s="703"/>
      <c r="H41" s="703"/>
      <c r="I41" s="703"/>
      <c r="J41" s="703"/>
      <c r="K41" s="703"/>
      <c r="L41" s="703"/>
      <c r="M41" s="703"/>
      <c r="N41" s="703"/>
      <c r="O41" s="703"/>
    </row>
    <row r="42" spans="2:15" ht="16" x14ac:dyDescent="0.45">
      <c r="B42" s="708" t="s">
        <v>625</v>
      </c>
      <c r="C42" s="708"/>
      <c r="D42" s="702"/>
      <c r="E42" s="703"/>
      <c r="F42" s="703"/>
      <c r="G42" s="703"/>
      <c r="H42" s="703"/>
      <c r="I42" s="703"/>
      <c r="J42" s="703"/>
      <c r="K42" s="703"/>
      <c r="L42" s="703"/>
      <c r="M42" s="703"/>
      <c r="N42" s="703"/>
      <c r="O42" s="703"/>
    </row>
    <row r="43" spans="2:15" ht="16" x14ac:dyDescent="0.45">
      <c r="B43" s="708" t="s">
        <v>626</v>
      </c>
      <c r="C43" s="708"/>
      <c r="D43" s="702"/>
      <c r="E43" s="703"/>
      <c r="F43" s="703"/>
      <c r="G43" s="703"/>
      <c r="H43" s="703"/>
      <c r="I43" s="703"/>
      <c r="J43" s="703"/>
      <c r="K43" s="703"/>
      <c r="L43" s="703"/>
      <c r="M43" s="703"/>
      <c r="N43" s="703"/>
      <c r="O43" s="703"/>
    </row>
    <row r="44" spans="2:15" ht="16" x14ac:dyDescent="0.45">
      <c r="B44" s="708" t="s">
        <v>627</v>
      </c>
      <c r="C44" s="708"/>
      <c r="D44" s="702"/>
      <c r="E44" s="703"/>
      <c r="F44" s="703"/>
      <c r="G44" s="703"/>
      <c r="H44" s="703"/>
      <c r="I44" s="703"/>
      <c r="J44" s="703"/>
      <c r="K44" s="703"/>
      <c r="L44" s="703"/>
      <c r="M44" s="703"/>
      <c r="N44" s="703"/>
      <c r="O44" s="703"/>
    </row>
    <row r="45" spans="2:15" ht="16" x14ac:dyDescent="0.45">
      <c r="B45" s="708" t="s">
        <v>628</v>
      </c>
      <c r="C45" s="708"/>
      <c r="D45" s="702"/>
      <c r="E45" s="703"/>
      <c r="F45" s="703"/>
      <c r="G45" s="703"/>
      <c r="H45" s="703"/>
      <c r="I45" s="703"/>
      <c r="J45" s="703"/>
      <c r="K45" s="703"/>
      <c r="L45" s="703"/>
      <c r="M45" s="703"/>
      <c r="N45" s="703"/>
      <c r="O45" s="703"/>
    </row>
    <row r="46" spans="2:15" ht="16" x14ac:dyDescent="0.45">
      <c r="B46" s="708" t="s">
        <v>629</v>
      </c>
      <c r="C46" s="708"/>
      <c r="D46" s="702"/>
      <c r="E46" s="703"/>
      <c r="F46" s="703"/>
      <c r="G46" s="703"/>
      <c r="H46" s="703"/>
      <c r="I46" s="703"/>
      <c r="J46" s="703"/>
      <c r="K46" s="703"/>
      <c r="L46" s="703"/>
      <c r="M46" s="703"/>
      <c r="N46" s="703"/>
      <c r="O46" s="703"/>
    </row>
    <row r="47" spans="2:15" ht="16" x14ac:dyDescent="0.45">
      <c r="B47" s="703"/>
      <c r="C47" s="703"/>
      <c r="D47" s="702"/>
      <c r="E47" s="703"/>
      <c r="F47" s="703"/>
      <c r="G47" s="703"/>
      <c r="H47" s="703"/>
      <c r="I47" s="703"/>
      <c r="J47" s="703"/>
      <c r="K47" s="703"/>
      <c r="L47" s="703"/>
      <c r="M47" s="703"/>
      <c r="N47" s="703"/>
      <c r="O47" s="703"/>
    </row>
    <row r="48" spans="2:15" ht="16" x14ac:dyDescent="0.45">
      <c r="B48" s="711" t="s">
        <v>630</v>
      </c>
      <c r="C48" s="712" t="s">
        <v>631</v>
      </c>
      <c r="D48" s="711" t="s">
        <v>632</v>
      </c>
      <c r="E48" s="703"/>
      <c r="F48" s="711" t="s">
        <v>633</v>
      </c>
      <c r="G48" s="703"/>
      <c r="H48" s="703"/>
      <c r="I48" s="711" t="s">
        <v>634</v>
      </c>
      <c r="J48" s="703"/>
      <c r="K48" s="703"/>
      <c r="L48" s="703"/>
      <c r="M48" s="703"/>
      <c r="N48" s="703"/>
      <c r="O48" s="703"/>
    </row>
  </sheetData>
  <mergeCells count="22">
    <mergeCell ref="B9:E10"/>
    <mergeCell ref="M9:N10"/>
    <mergeCell ref="O9:O10"/>
    <mergeCell ref="B12:B14"/>
    <mergeCell ref="M12:M14"/>
    <mergeCell ref="N12:N14"/>
    <mergeCell ref="O12:O14"/>
    <mergeCell ref="B16:E17"/>
    <mergeCell ref="M16:N17"/>
    <mergeCell ref="O16:O17"/>
    <mergeCell ref="B19:B21"/>
    <mergeCell ref="M19:M21"/>
    <mergeCell ref="N19:N21"/>
    <mergeCell ref="O19:O21"/>
    <mergeCell ref="B24:E25"/>
    <mergeCell ref="M24:N25"/>
    <mergeCell ref="O24:O25"/>
    <mergeCell ref="B27:B29"/>
    <mergeCell ref="M27:M29"/>
    <mergeCell ref="N27:N29"/>
    <mergeCell ref="O27:O29"/>
    <mergeCell ref="B34:C34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4:I12"/>
  <sheetViews>
    <sheetView showGridLines="0" zoomScaleNormal="100" workbookViewId="0"/>
  </sheetViews>
  <sheetFormatPr defaultRowHeight="14.5" x14ac:dyDescent="0.35"/>
  <cols>
    <col min="1" max="1" width="3.453125" bestFit="1" customWidth="1"/>
    <col min="2" max="2" width="32.81640625" bestFit="1" customWidth="1"/>
    <col min="3" max="3" width="13" customWidth="1"/>
    <col min="4" max="4" width="6.1796875" bestFit="1" customWidth="1"/>
    <col min="5" max="5" width="45.26953125" customWidth="1"/>
    <col min="6" max="6" width="43.1796875" bestFit="1" customWidth="1"/>
    <col min="7" max="10" width="20.81640625" customWidth="1"/>
    <col min="11" max="11" width="21" customWidth="1"/>
    <col min="12" max="18" width="21.453125" customWidth="1"/>
    <col min="19" max="27" width="20.54296875" customWidth="1"/>
  </cols>
  <sheetData>
    <row r="4" spans="1:9" s="48" customFormat="1" x14ac:dyDescent="0.35">
      <c r="F4"/>
      <c r="G4"/>
      <c r="H4"/>
      <c r="I4"/>
    </row>
    <row r="5" spans="1:9" ht="15" thickBot="1" x14ac:dyDescent="0.4">
      <c r="F5" s="48"/>
      <c r="G5" s="48"/>
      <c r="H5" s="48"/>
      <c r="I5" s="48"/>
    </row>
    <row r="6" spans="1:9" s="174" customFormat="1" ht="11" thickBot="1" x14ac:dyDescent="0.3">
      <c r="A6" s="652" t="s">
        <v>81</v>
      </c>
      <c r="B6" s="653" t="s">
        <v>82</v>
      </c>
      <c r="C6" s="653" t="s">
        <v>83</v>
      </c>
      <c r="D6" s="653" t="s">
        <v>84</v>
      </c>
      <c r="E6" s="653" t="s">
        <v>85</v>
      </c>
      <c r="F6" s="654" t="s">
        <v>86</v>
      </c>
    </row>
    <row r="7" spans="1:9" x14ac:dyDescent="0.35">
      <c r="A7" s="656"/>
      <c r="B7" s="655"/>
      <c r="C7" s="655"/>
      <c r="D7" s="655"/>
      <c r="E7" s="655"/>
      <c r="F7" s="657"/>
    </row>
    <row r="8" spans="1:9" x14ac:dyDescent="0.35">
      <c r="A8" s="658"/>
      <c r="B8" s="635"/>
      <c r="C8" s="635"/>
      <c r="D8" s="635"/>
      <c r="E8" s="635"/>
      <c r="F8" s="659"/>
    </row>
    <row r="9" spans="1:9" x14ac:dyDescent="0.35">
      <c r="A9" s="658"/>
      <c r="B9" s="635"/>
      <c r="C9" s="635"/>
      <c r="D9" s="635"/>
      <c r="E9" s="635"/>
      <c r="F9" s="659"/>
    </row>
    <row r="10" spans="1:9" x14ac:dyDescent="0.35">
      <c r="A10" s="658"/>
      <c r="B10" s="635"/>
      <c r="C10" s="635"/>
      <c r="D10" s="635"/>
      <c r="E10" s="635"/>
      <c r="F10" s="659"/>
    </row>
    <row r="11" spans="1:9" x14ac:dyDescent="0.35">
      <c r="A11" s="658"/>
      <c r="B11" s="635"/>
      <c r="C11" s="635"/>
      <c r="D11" s="635"/>
      <c r="E11" s="635"/>
      <c r="F11" s="659"/>
    </row>
    <row r="12" spans="1:9" ht="15" thickBot="1" x14ac:dyDescent="0.4">
      <c r="A12" s="660"/>
      <c r="B12" s="661"/>
      <c r="C12" s="661"/>
      <c r="D12" s="661"/>
      <c r="E12" s="661"/>
      <c r="F12" s="662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B6:I57"/>
  <sheetViews>
    <sheetView showGridLines="0" showRowColHeaders="0" zoomScale="85" zoomScaleNormal="85" workbookViewId="0">
      <pane xSplit="4" topLeftCell="E1" activePane="topRight" state="frozen"/>
      <selection pane="topRight" activeCell="B6" sqref="B6:B8"/>
    </sheetView>
  </sheetViews>
  <sheetFormatPr defaultColWidth="9.1796875" defaultRowHeight="14.5" x14ac:dyDescent="0.35"/>
  <cols>
    <col min="1" max="1" width="1.7265625" style="48" customWidth="1"/>
    <col min="2" max="2" width="7.54296875" style="39" customWidth="1"/>
    <col min="3" max="3" width="22" style="48" bestFit="1" customWidth="1"/>
    <col min="4" max="4" width="38.453125" style="48" customWidth="1"/>
    <col min="5" max="5" width="10" style="40" customWidth="1"/>
    <col min="6" max="13" width="31.1796875" style="48" customWidth="1"/>
    <col min="14" max="16384" width="9.1796875" style="48"/>
  </cols>
  <sheetData>
    <row r="6" spans="2:9" x14ac:dyDescent="0.35">
      <c r="B6" s="774" t="s">
        <v>292</v>
      </c>
      <c r="C6" s="777" t="s">
        <v>23</v>
      </c>
      <c r="D6" s="770" t="s">
        <v>293</v>
      </c>
      <c r="E6" s="771"/>
      <c r="F6" s="770" t="s">
        <v>294</v>
      </c>
      <c r="G6" s="771"/>
      <c r="H6" s="770" t="s">
        <v>295</v>
      </c>
      <c r="I6" s="771"/>
    </row>
    <row r="7" spans="2:9" x14ac:dyDescent="0.35">
      <c r="B7" s="775"/>
      <c r="C7" s="778"/>
      <c r="D7" s="772"/>
      <c r="E7" s="773"/>
      <c r="F7" s="772"/>
      <c r="G7" s="773"/>
      <c r="H7" s="772"/>
      <c r="I7" s="773"/>
    </row>
    <row r="8" spans="2:9" ht="29" x14ac:dyDescent="0.35">
      <c r="B8" s="776"/>
      <c r="C8" s="779"/>
      <c r="D8" s="627" t="s">
        <v>296</v>
      </c>
      <c r="E8" s="627" t="s">
        <v>297</v>
      </c>
      <c r="F8" s="627" t="s">
        <v>298</v>
      </c>
      <c r="G8" s="627" t="s">
        <v>299</v>
      </c>
      <c r="H8" s="627" t="s">
        <v>298</v>
      </c>
      <c r="I8" s="627" t="s">
        <v>299</v>
      </c>
    </row>
    <row r="9" spans="2:9" x14ac:dyDescent="0.35">
      <c r="B9" s="628">
        <v>74515</v>
      </c>
      <c r="C9" s="629" t="s">
        <v>397</v>
      </c>
      <c r="D9" s="630"/>
      <c r="E9" s="631">
        <v>0.85</v>
      </c>
      <c r="F9" s="191"/>
      <c r="G9" s="632"/>
      <c r="H9" s="191"/>
      <c r="I9" s="191"/>
    </row>
    <row r="10" spans="2:9" x14ac:dyDescent="0.35">
      <c r="B10" s="628">
        <v>173500</v>
      </c>
      <c r="C10" s="629" t="s">
        <v>407</v>
      </c>
      <c r="D10" s="630"/>
      <c r="E10" s="632" t="s">
        <v>113</v>
      </c>
      <c r="F10" s="191"/>
      <c r="G10" s="191"/>
      <c r="H10" s="191"/>
      <c r="I10" s="191"/>
    </row>
    <row r="11" spans="2:9" x14ac:dyDescent="0.35">
      <c r="B11" s="628">
        <v>174154</v>
      </c>
      <c r="C11" s="629" t="s">
        <v>413</v>
      </c>
      <c r="D11" s="630"/>
      <c r="E11" s="632" t="s">
        <v>113</v>
      </c>
      <c r="F11" s="633"/>
      <c r="G11" s="633"/>
      <c r="H11" s="633"/>
      <c r="I11" s="633"/>
    </row>
    <row r="12" spans="2:9" x14ac:dyDescent="0.35">
      <c r="B12" s="628">
        <v>174763</v>
      </c>
      <c r="C12" s="629" t="s">
        <v>418</v>
      </c>
      <c r="D12" s="630"/>
      <c r="E12" s="632" t="s">
        <v>113</v>
      </c>
      <c r="F12" s="634"/>
      <c r="G12" s="632"/>
      <c r="H12" s="634"/>
      <c r="I12" s="634"/>
    </row>
    <row r="13" spans="2:9" x14ac:dyDescent="0.35">
      <c r="B13" s="628">
        <v>174764</v>
      </c>
      <c r="C13" s="629" t="s">
        <v>421</v>
      </c>
      <c r="D13" s="630"/>
      <c r="E13" s="632" t="s">
        <v>113</v>
      </c>
      <c r="F13" s="634"/>
      <c r="G13" s="632"/>
      <c r="H13" s="634"/>
      <c r="I13" s="634"/>
    </row>
    <row r="14" spans="2:9" x14ac:dyDescent="0.35">
      <c r="B14" s="628">
        <v>175660</v>
      </c>
      <c r="C14" s="629" t="s">
        <v>426</v>
      </c>
      <c r="D14" s="630"/>
      <c r="E14" s="632" t="s">
        <v>113</v>
      </c>
      <c r="F14" s="634"/>
      <c r="G14" s="632"/>
      <c r="H14" s="634"/>
      <c r="I14" s="634"/>
    </row>
    <row r="15" spans="2:9" x14ac:dyDescent="0.35">
      <c r="B15" s="628">
        <v>159827</v>
      </c>
      <c r="C15" s="629" t="s">
        <v>431</v>
      </c>
      <c r="D15" s="630"/>
      <c r="E15" s="632" t="s">
        <v>113</v>
      </c>
      <c r="F15" s="634"/>
      <c r="G15" s="634"/>
      <c r="H15" s="634"/>
      <c r="I15" s="634"/>
    </row>
    <row r="16" spans="2:9" x14ac:dyDescent="0.35">
      <c r="B16" s="628">
        <v>176681</v>
      </c>
      <c r="C16" s="629" t="s">
        <v>434</v>
      </c>
      <c r="D16" s="630"/>
      <c r="E16" s="632" t="s">
        <v>113</v>
      </c>
      <c r="F16" s="634"/>
      <c r="G16" s="632"/>
      <c r="H16" s="634"/>
      <c r="I16" s="634"/>
    </row>
    <row r="17" spans="2:9" x14ac:dyDescent="0.35">
      <c r="B17" s="628">
        <v>176204</v>
      </c>
      <c r="C17" s="629" t="s">
        <v>441</v>
      </c>
      <c r="D17" s="630"/>
      <c r="E17" s="632" t="s">
        <v>113</v>
      </c>
      <c r="F17" s="634"/>
      <c r="G17" s="632"/>
      <c r="H17" s="634"/>
      <c r="I17" s="634"/>
    </row>
    <row r="18" spans="2:9" x14ac:dyDescent="0.35">
      <c r="B18" s="628">
        <v>176674</v>
      </c>
      <c r="C18" s="629" t="s">
        <v>446</v>
      </c>
      <c r="D18" s="630"/>
      <c r="E18" s="632" t="s">
        <v>113</v>
      </c>
      <c r="F18" s="634"/>
      <c r="G18" s="632"/>
      <c r="H18" s="634"/>
      <c r="I18" s="634"/>
    </row>
    <row r="19" spans="2:9" x14ac:dyDescent="0.35">
      <c r="B19" s="628">
        <v>176672</v>
      </c>
      <c r="C19" s="629" t="s">
        <v>452</v>
      </c>
      <c r="D19" s="630"/>
      <c r="E19" s="632" t="s">
        <v>113</v>
      </c>
      <c r="F19" s="634"/>
      <c r="G19" s="634"/>
      <c r="H19" s="634"/>
      <c r="I19" s="634"/>
    </row>
    <row r="20" spans="2:9" x14ac:dyDescent="0.35">
      <c r="B20" s="628">
        <v>176682</v>
      </c>
      <c r="C20" s="629" t="s">
        <v>456</v>
      </c>
      <c r="D20" s="630"/>
      <c r="E20" s="632" t="s">
        <v>113</v>
      </c>
      <c r="F20" s="634"/>
      <c r="G20" s="634"/>
      <c r="H20" s="634"/>
      <c r="I20" s="634"/>
    </row>
    <row r="21" spans="2:9" x14ac:dyDescent="0.35">
      <c r="B21" s="628">
        <v>176679</v>
      </c>
      <c r="C21" s="629" t="s">
        <v>460</v>
      </c>
      <c r="D21" s="630"/>
      <c r="E21" s="632" t="s">
        <v>113</v>
      </c>
      <c r="F21" s="634"/>
      <c r="G21" s="632"/>
      <c r="H21" s="634"/>
      <c r="I21" s="634"/>
    </row>
    <row r="22" spans="2:9" x14ac:dyDescent="0.35">
      <c r="B22" s="628">
        <v>176685</v>
      </c>
      <c r="C22" s="629" t="s">
        <v>464</v>
      </c>
      <c r="D22" s="630"/>
      <c r="E22" s="631">
        <v>0.95</v>
      </c>
      <c r="F22" s="634"/>
      <c r="G22" s="632"/>
      <c r="H22" s="634"/>
      <c r="I22" s="634"/>
    </row>
    <row r="23" spans="2:9" x14ac:dyDescent="0.35">
      <c r="B23" s="628"/>
      <c r="C23" s="629" t="s">
        <v>468</v>
      </c>
      <c r="D23" s="630"/>
      <c r="E23" s="630">
        <v>1</v>
      </c>
      <c r="F23" s="632"/>
      <c r="G23" s="632"/>
      <c r="H23" s="634"/>
      <c r="I23" s="634"/>
    </row>
    <row r="24" spans="2:9" x14ac:dyDescent="0.35">
      <c r="B24" s="628">
        <v>178127</v>
      </c>
      <c r="C24" s="629" t="s">
        <v>472</v>
      </c>
      <c r="D24" s="630"/>
      <c r="E24" s="632" t="s">
        <v>113</v>
      </c>
      <c r="F24" s="633"/>
      <c r="G24" s="633"/>
      <c r="H24" s="633"/>
      <c r="I24" s="633"/>
    </row>
    <row r="25" spans="2:9" x14ac:dyDescent="0.35">
      <c r="B25" s="628"/>
      <c r="C25" s="629" t="s">
        <v>474</v>
      </c>
      <c r="D25" s="630"/>
      <c r="E25" s="632" t="s">
        <v>113</v>
      </c>
      <c r="F25" s="634"/>
      <c r="G25" s="632"/>
      <c r="H25" s="634"/>
      <c r="I25" s="634"/>
    </row>
    <row r="26" spans="2:9" x14ac:dyDescent="0.35">
      <c r="B26" s="628">
        <v>178128</v>
      </c>
      <c r="C26" s="629" t="s">
        <v>475</v>
      </c>
      <c r="D26" s="630"/>
      <c r="E26" s="632" t="s">
        <v>113</v>
      </c>
      <c r="F26" s="634"/>
      <c r="G26" s="634"/>
      <c r="H26" s="634"/>
      <c r="I26" s="634"/>
    </row>
    <row r="27" spans="2:9" x14ac:dyDescent="0.35">
      <c r="B27" s="628">
        <v>178129</v>
      </c>
      <c r="C27" s="629" t="s">
        <v>476</v>
      </c>
      <c r="D27" s="630"/>
      <c r="E27" s="632" t="s">
        <v>113</v>
      </c>
      <c r="F27" s="634"/>
      <c r="G27" s="632"/>
      <c r="H27" s="634"/>
      <c r="I27" s="634"/>
    </row>
    <row r="28" spans="2:9" x14ac:dyDescent="0.35">
      <c r="B28" s="628"/>
      <c r="C28" s="629" t="s">
        <v>477</v>
      </c>
      <c r="D28" s="630"/>
      <c r="E28" s="632" t="s">
        <v>113</v>
      </c>
      <c r="F28" s="634"/>
      <c r="G28" s="632"/>
      <c r="H28" s="634"/>
      <c r="I28" s="634"/>
    </row>
    <row r="29" spans="2:9" x14ac:dyDescent="0.35">
      <c r="B29" s="628"/>
      <c r="C29" s="629" t="s">
        <v>478</v>
      </c>
      <c r="D29" s="630"/>
      <c r="E29" s="632" t="s">
        <v>113</v>
      </c>
      <c r="F29" s="635"/>
      <c r="G29" s="635"/>
      <c r="H29" s="635"/>
      <c r="I29" s="635"/>
    </row>
    <row r="30" spans="2:9" x14ac:dyDescent="0.35">
      <c r="B30" s="628"/>
      <c r="C30" s="629" t="s">
        <v>479</v>
      </c>
      <c r="D30" s="630"/>
      <c r="E30" s="632" t="s">
        <v>113</v>
      </c>
      <c r="F30" s="635"/>
      <c r="G30" s="635"/>
      <c r="H30" s="635"/>
      <c r="I30" s="635"/>
    </row>
    <row r="31" spans="2:9" x14ac:dyDescent="0.35">
      <c r="B31" s="628"/>
      <c r="C31" s="629" t="s">
        <v>481</v>
      </c>
      <c r="D31" s="630"/>
      <c r="E31" s="632" t="s">
        <v>113</v>
      </c>
      <c r="F31" s="635"/>
      <c r="G31" s="635"/>
      <c r="H31" s="635"/>
      <c r="I31" s="635"/>
    </row>
    <row r="32" spans="2:9" x14ac:dyDescent="0.35">
      <c r="B32" s="628"/>
      <c r="C32" s="629" t="s">
        <v>483</v>
      </c>
      <c r="D32" s="630"/>
      <c r="E32" s="632" t="s">
        <v>113</v>
      </c>
      <c r="F32" s="635"/>
      <c r="G32" s="635"/>
      <c r="H32" s="635"/>
      <c r="I32" s="635"/>
    </row>
    <row r="33" spans="2:5" x14ac:dyDescent="0.35">
      <c r="B33" s="48"/>
      <c r="E33" s="48"/>
    </row>
    <row r="34" spans="2:5" x14ac:dyDescent="0.35">
      <c r="B34" s="48"/>
      <c r="E34" s="48"/>
    </row>
    <row r="35" spans="2:5" x14ac:dyDescent="0.35">
      <c r="B35" s="48"/>
      <c r="E35" s="48"/>
    </row>
    <row r="36" spans="2:5" x14ac:dyDescent="0.35">
      <c r="B36" s="48"/>
      <c r="E36" s="48"/>
    </row>
    <row r="37" spans="2:5" x14ac:dyDescent="0.35">
      <c r="B37" s="48"/>
      <c r="E37" s="48"/>
    </row>
    <row r="38" spans="2:5" x14ac:dyDescent="0.35">
      <c r="B38" s="48"/>
      <c r="E38" s="48"/>
    </row>
    <row r="39" spans="2:5" x14ac:dyDescent="0.35">
      <c r="B39" s="48"/>
      <c r="E39" s="48"/>
    </row>
    <row r="40" spans="2:5" x14ac:dyDescent="0.35">
      <c r="B40" s="48"/>
      <c r="E40" s="48"/>
    </row>
    <row r="41" spans="2:5" x14ac:dyDescent="0.35">
      <c r="B41" s="48"/>
      <c r="E41" s="48"/>
    </row>
    <row r="42" spans="2:5" x14ac:dyDescent="0.35">
      <c r="B42" s="48"/>
      <c r="E42" s="48"/>
    </row>
    <row r="43" spans="2:5" x14ac:dyDescent="0.35">
      <c r="B43" s="48"/>
      <c r="E43" s="48"/>
    </row>
    <row r="44" spans="2:5" x14ac:dyDescent="0.35">
      <c r="B44" s="48"/>
      <c r="E44" s="48"/>
    </row>
    <row r="45" spans="2:5" x14ac:dyDescent="0.35">
      <c r="B45" s="48"/>
      <c r="E45" s="48"/>
    </row>
    <row r="46" spans="2:5" x14ac:dyDescent="0.35">
      <c r="B46" s="48"/>
      <c r="E46" s="48"/>
    </row>
    <row r="47" spans="2:5" x14ac:dyDescent="0.35">
      <c r="B47" s="48"/>
      <c r="E47" s="48"/>
    </row>
    <row r="48" spans="2:5" x14ac:dyDescent="0.35">
      <c r="B48" s="48"/>
      <c r="E48" s="48"/>
    </row>
    <row r="49" spans="2:5" x14ac:dyDescent="0.35">
      <c r="B49" s="48"/>
      <c r="E49" s="48"/>
    </row>
    <row r="50" spans="2:5" x14ac:dyDescent="0.35">
      <c r="B50" s="48"/>
      <c r="E50" s="48"/>
    </row>
    <row r="53" spans="2:5" x14ac:dyDescent="0.35">
      <c r="E53" s="48"/>
    </row>
    <row r="54" spans="2:5" x14ac:dyDescent="0.35">
      <c r="E54" s="48"/>
    </row>
    <row r="55" spans="2:5" x14ac:dyDescent="0.35">
      <c r="E55" s="48"/>
    </row>
    <row r="56" spans="2:5" x14ac:dyDescent="0.35">
      <c r="E56" s="48"/>
    </row>
    <row r="57" spans="2:5" x14ac:dyDescent="0.35">
      <c r="E57" s="48"/>
    </row>
  </sheetData>
  <mergeCells count="5">
    <mergeCell ref="H6:I7"/>
    <mergeCell ref="B6:B8"/>
    <mergeCell ref="C6:C8"/>
    <mergeCell ref="D6:E7"/>
    <mergeCell ref="F6:G7"/>
  </mergeCells>
  <conditionalFormatting sqref="D9:I9 E10:I28 D10:D32 E29:E50">
    <cfRule type="containsText" dxfId="2" priority="3" operator="containsText" text="&lt;70">
      <formula>NOT(ISERROR(SEARCH("&lt;70",D9)))</formula>
    </cfRule>
  </conditionalFormatting>
  <conditionalFormatting sqref="D9:D32">
    <cfRule type="cellIs" dxfId="1" priority="2" operator="lessThan">
      <formula>0.8</formula>
    </cfRule>
  </conditionalFormatting>
  <conditionalFormatting sqref="E23">
    <cfRule type="cellIs" dxfId="0" priority="1" operator="lessThan">
      <formula>0.8</formula>
    </cfRule>
  </conditionalFormatting>
  <dataValidations count="1">
    <dataValidation type="list" allowBlank="1" showInputMessage="1" showErrorMessage="1" sqref="H55:H57">
      <formula1>"Completed,Moved,Not completed,In progress"</formula1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5:H7"/>
  <sheetViews>
    <sheetView showGridLines="0" zoomScale="85" zoomScaleNormal="85" workbookViewId="0">
      <selection activeCell="B7" sqref="B7"/>
    </sheetView>
  </sheetViews>
  <sheetFormatPr defaultColWidth="9.1796875" defaultRowHeight="14.5" x14ac:dyDescent="0.35"/>
  <cols>
    <col min="1" max="2" width="9.1796875" style="48"/>
    <col min="3" max="3" width="12.54296875" style="48" bestFit="1" customWidth="1"/>
    <col min="4" max="4" width="15.54296875" style="48" customWidth="1"/>
    <col min="5" max="5" width="56.1796875" style="48" customWidth="1"/>
    <col min="6" max="6" width="41.26953125" style="48" customWidth="1"/>
    <col min="7" max="7" width="14.26953125" style="48" customWidth="1"/>
    <col min="8" max="8" width="27.81640625" style="48" customWidth="1"/>
    <col min="9" max="16384" width="9.1796875" style="48"/>
  </cols>
  <sheetData>
    <row r="5" spans="2:8" ht="39" customHeight="1" x14ac:dyDescent="0.35">
      <c r="B5" s="780" t="s">
        <v>58</v>
      </c>
      <c r="C5" s="780"/>
      <c r="D5" s="780"/>
      <c r="E5" s="780"/>
      <c r="F5" s="780"/>
      <c r="G5" s="780"/>
      <c r="H5" s="780"/>
    </row>
    <row r="6" spans="2:8" ht="42" x14ac:dyDescent="0.35">
      <c r="B6" s="97" t="s">
        <v>27</v>
      </c>
      <c r="C6" s="97" t="s">
        <v>2</v>
      </c>
      <c r="D6" s="97" t="s">
        <v>28</v>
      </c>
      <c r="E6" s="97" t="s">
        <v>29</v>
      </c>
      <c r="F6" s="97" t="s">
        <v>30</v>
      </c>
      <c r="G6" s="97" t="s">
        <v>31</v>
      </c>
      <c r="H6" s="97" t="s">
        <v>37</v>
      </c>
    </row>
    <row r="7" spans="2:8" x14ac:dyDescent="0.35">
      <c r="B7" s="62"/>
      <c r="C7" s="63"/>
      <c r="D7" s="62"/>
      <c r="E7" s="69"/>
      <c r="F7" s="69"/>
      <c r="G7" s="63"/>
      <c r="H7" s="61"/>
    </row>
  </sheetData>
  <mergeCells count="1">
    <mergeCell ref="B5:H5"/>
  </mergeCell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1" tint="0.499984740745262"/>
  </sheetPr>
  <dimension ref="A2:P6"/>
  <sheetViews>
    <sheetView showGridLines="0" topLeftCell="C1" zoomScale="80" zoomScaleNormal="80" workbookViewId="0"/>
  </sheetViews>
  <sheetFormatPr defaultColWidth="9.1796875" defaultRowHeight="12.5" x14ac:dyDescent="0.25"/>
  <cols>
    <col min="1" max="1" width="0" style="49" hidden="1" customWidth="1"/>
    <col min="2" max="2" width="4" style="49" hidden="1" customWidth="1"/>
    <col min="3" max="3" width="60.54296875" style="49" bestFit="1" customWidth="1"/>
    <col min="4" max="4" width="11.453125" style="49" customWidth="1"/>
    <col min="5" max="16" width="10.7265625" style="49" customWidth="1"/>
    <col min="17" max="16384" width="9.1796875" style="50"/>
  </cols>
  <sheetData>
    <row r="2" spans="1:16" s="53" customFormat="1" x14ac:dyDescent="0.25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</row>
    <row r="5" spans="1:16" x14ac:dyDescent="0.25">
      <c r="E5" s="51"/>
    </row>
    <row r="6" spans="1:16" x14ac:dyDescent="0.25">
      <c r="E6" s="51"/>
    </row>
  </sheetData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1:K38"/>
  <sheetViews>
    <sheetView showGridLines="0"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B2" sqref="B2"/>
    </sheetView>
  </sheetViews>
  <sheetFormatPr defaultRowHeight="14.5" x14ac:dyDescent="0.35"/>
  <cols>
    <col min="1" max="1" width="3.1796875" customWidth="1"/>
    <col min="3" max="3" width="13.54296875" customWidth="1"/>
    <col min="4" max="4" width="22" style="34" bestFit="1" customWidth="1"/>
    <col min="5" max="5" width="18" customWidth="1"/>
    <col min="6" max="6" width="59.7265625" style="34" customWidth="1"/>
    <col min="7" max="7" width="21" customWidth="1"/>
    <col min="8" max="8" width="13.26953125" style="54" bestFit="1" customWidth="1"/>
    <col min="9" max="9" width="16.1796875" customWidth="1"/>
    <col min="10" max="10" width="45.26953125" style="34" customWidth="1"/>
    <col min="11" max="11" width="51.81640625" customWidth="1"/>
  </cols>
  <sheetData>
    <row r="1" spans="2:10" x14ac:dyDescent="0.35">
      <c r="H1"/>
    </row>
    <row r="2" spans="2:10" x14ac:dyDescent="0.35">
      <c r="H2"/>
    </row>
    <row r="3" spans="2:10" x14ac:dyDescent="0.35">
      <c r="H3"/>
    </row>
    <row r="4" spans="2:10" x14ac:dyDescent="0.35">
      <c r="H4"/>
    </row>
    <row r="5" spans="2:10" ht="32.25" customHeight="1" x14ac:dyDescent="0.35">
      <c r="B5" s="781" t="s">
        <v>42</v>
      </c>
      <c r="C5" s="781"/>
      <c r="D5" s="781"/>
      <c r="E5" s="781"/>
      <c r="F5" s="781"/>
      <c r="G5" s="781"/>
      <c r="H5" s="781"/>
      <c r="I5" s="781"/>
      <c r="J5" s="781"/>
    </row>
    <row r="6" spans="2:10" ht="30.75" customHeight="1" x14ac:dyDescent="0.35">
      <c r="B6" s="43" t="s">
        <v>5</v>
      </c>
      <c r="C6" s="38" t="s">
        <v>6</v>
      </c>
      <c r="D6" s="45" t="s">
        <v>33</v>
      </c>
      <c r="E6" s="38" t="s">
        <v>7</v>
      </c>
      <c r="F6" s="42" t="s">
        <v>8</v>
      </c>
      <c r="G6" s="26" t="s">
        <v>9</v>
      </c>
      <c r="H6" s="26" t="s">
        <v>4</v>
      </c>
      <c r="I6" s="26" t="s">
        <v>10</v>
      </c>
      <c r="J6" s="42" t="s">
        <v>3</v>
      </c>
    </row>
    <row r="7" spans="2:10" s="126" customFormat="1" x14ac:dyDescent="0.35">
      <c r="B7" s="125"/>
      <c r="C7" s="24"/>
      <c r="D7" s="127"/>
      <c r="E7" s="128"/>
      <c r="F7" s="56"/>
      <c r="G7" s="25"/>
      <c r="H7" s="24"/>
      <c r="I7" s="44"/>
      <c r="J7" s="46"/>
    </row>
    <row r="8" spans="2:10" s="126" customFormat="1" x14ac:dyDescent="0.35">
      <c r="B8" s="125"/>
      <c r="C8" s="24"/>
      <c r="D8" s="127"/>
      <c r="E8" s="128"/>
      <c r="F8" s="56"/>
      <c r="G8" s="25"/>
      <c r="H8" s="24"/>
      <c r="I8" s="44"/>
      <c r="J8" s="58"/>
    </row>
    <row r="9" spans="2:10" s="126" customFormat="1" x14ac:dyDescent="0.35">
      <c r="B9" s="125"/>
      <c r="C9" s="24"/>
      <c r="D9" s="127"/>
      <c r="E9" s="128"/>
      <c r="F9" s="56"/>
      <c r="G9" s="25"/>
      <c r="H9" s="24"/>
      <c r="I9" s="44"/>
      <c r="J9" s="58"/>
    </row>
    <row r="10" spans="2:10" s="126" customFormat="1" x14ac:dyDescent="0.35">
      <c r="B10" s="125"/>
      <c r="C10" s="24"/>
      <c r="D10" s="127"/>
      <c r="E10" s="128"/>
      <c r="F10" s="56"/>
      <c r="G10" s="25"/>
      <c r="H10" s="24"/>
      <c r="I10" s="44"/>
      <c r="J10" s="58"/>
    </row>
    <row r="11" spans="2:10" s="126" customFormat="1" x14ac:dyDescent="0.35">
      <c r="B11" s="125"/>
      <c r="C11" s="44"/>
      <c r="D11" s="127"/>
      <c r="E11" s="128"/>
      <c r="F11" s="124"/>
      <c r="G11" s="25"/>
      <c r="H11" s="44"/>
      <c r="I11" s="44"/>
      <c r="J11" s="103"/>
    </row>
    <row r="12" spans="2:10" s="126" customFormat="1" x14ac:dyDescent="0.35">
      <c r="B12" s="125"/>
      <c r="C12" s="44"/>
      <c r="D12" s="127"/>
      <c r="E12" s="128"/>
      <c r="F12" s="56"/>
      <c r="G12" s="25"/>
      <c r="H12" s="44"/>
      <c r="I12" s="44"/>
      <c r="J12" s="103"/>
    </row>
    <row r="13" spans="2:10" s="126" customFormat="1" x14ac:dyDescent="0.35">
      <c r="B13" s="125"/>
      <c r="C13" s="44"/>
      <c r="D13" s="127"/>
      <c r="E13" s="128"/>
      <c r="F13" s="56"/>
      <c r="G13" s="25"/>
      <c r="H13" s="24"/>
      <c r="I13" s="44"/>
      <c r="J13" s="103"/>
    </row>
    <row r="14" spans="2:10" s="126" customFormat="1" x14ac:dyDescent="0.35">
      <c r="B14" s="125"/>
      <c r="C14" s="44"/>
      <c r="D14" s="127"/>
      <c r="E14" s="128"/>
      <c r="F14" s="124"/>
      <c r="G14" s="25"/>
      <c r="H14" s="24"/>
      <c r="I14" s="44"/>
      <c r="J14" s="103"/>
    </row>
    <row r="15" spans="2:10" s="126" customFormat="1" x14ac:dyDescent="0.35">
      <c r="B15" s="125"/>
      <c r="C15" s="44"/>
      <c r="D15" s="127"/>
      <c r="E15" s="128"/>
      <c r="F15" s="56"/>
      <c r="G15" s="25"/>
      <c r="H15" s="24"/>
      <c r="I15" s="44"/>
      <c r="J15" s="103"/>
    </row>
    <row r="16" spans="2:10" s="126" customFormat="1" x14ac:dyDescent="0.35">
      <c r="B16" s="125"/>
      <c r="C16" s="44"/>
      <c r="D16" s="127"/>
      <c r="E16" s="128"/>
      <c r="F16" s="124"/>
      <c r="G16" s="25"/>
      <c r="H16" s="24"/>
      <c r="I16" s="44"/>
      <c r="J16" s="103"/>
    </row>
    <row r="17" spans="2:11" s="126" customFormat="1" x14ac:dyDescent="0.35">
      <c r="B17" s="125"/>
      <c r="C17" s="44"/>
      <c r="D17" s="127"/>
      <c r="E17" s="128"/>
      <c r="F17" s="56"/>
      <c r="G17" s="25"/>
      <c r="H17" s="24"/>
      <c r="I17" s="44"/>
      <c r="J17" s="103"/>
    </row>
    <row r="18" spans="2:11" s="126" customFormat="1" x14ac:dyDescent="0.35">
      <c r="B18" s="125"/>
      <c r="C18" s="44"/>
      <c r="D18" s="127"/>
      <c r="E18" s="128"/>
      <c r="F18" s="56"/>
      <c r="G18" s="25"/>
      <c r="H18" s="24"/>
      <c r="I18" s="44"/>
      <c r="J18" s="103"/>
      <c r="K18" s="129"/>
    </row>
    <row r="19" spans="2:11" s="126" customFormat="1" x14ac:dyDescent="0.35">
      <c r="B19" s="125"/>
      <c r="C19" s="44"/>
      <c r="D19" s="127"/>
      <c r="E19" s="128"/>
      <c r="F19" s="56"/>
      <c r="G19" s="25"/>
      <c r="H19" s="24"/>
      <c r="I19" s="44"/>
      <c r="J19" s="103"/>
    </row>
    <row r="20" spans="2:11" s="126" customFormat="1" x14ac:dyDescent="0.35">
      <c r="B20" s="125"/>
      <c r="C20" s="44"/>
      <c r="D20" s="127"/>
      <c r="E20" s="128"/>
      <c r="F20" s="56"/>
      <c r="G20" s="25"/>
      <c r="H20" s="24"/>
      <c r="I20" s="44"/>
      <c r="J20" s="103"/>
    </row>
    <row r="21" spans="2:11" s="126" customFormat="1" x14ac:dyDescent="0.35">
      <c r="B21" s="125"/>
      <c r="C21" s="44"/>
      <c r="D21" s="127"/>
      <c r="E21" s="128"/>
      <c r="F21" s="56"/>
      <c r="G21" s="25"/>
      <c r="H21" s="24"/>
      <c r="I21" s="44"/>
      <c r="J21" s="56"/>
    </row>
    <row r="22" spans="2:11" s="126" customFormat="1" x14ac:dyDescent="0.35">
      <c r="B22" s="125"/>
      <c r="C22" s="44"/>
      <c r="D22" s="127"/>
      <c r="E22" s="128"/>
      <c r="F22" s="56"/>
      <c r="G22" s="25"/>
      <c r="H22" s="24"/>
      <c r="I22" s="44"/>
      <c r="J22" s="103"/>
    </row>
    <row r="23" spans="2:11" s="126" customFormat="1" x14ac:dyDescent="0.35">
      <c r="B23" s="125"/>
      <c r="C23" s="44"/>
      <c r="D23" s="127"/>
      <c r="E23" s="128"/>
      <c r="F23" s="56"/>
      <c r="G23" s="25"/>
      <c r="H23" s="24"/>
      <c r="I23" s="44"/>
      <c r="J23" s="103"/>
    </row>
    <row r="24" spans="2:11" s="126" customFormat="1" x14ac:dyDescent="0.35">
      <c r="B24" s="125"/>
      <c r="C24" s="44"/>
      <c r="D24" s="127"/>
      <c r="E24" s="128"/>
      <c r="F24" s="56"/>
      <c r="G24" s="25"/>
      <c r="H24" s="24"/>
      <c r="I24" s="44"/>
      <c r="J24" s="103"/>
    </row>
    <row r="25" spans="2:11" s="126" customFormat="1" x14ac:dyDescent="0.35">
      <c r="B25" s="125"/>
      <c r="C25" s="44"/>
      <c r="D25" s="127"/>
      <c r="E25" s="128"/>
      <c r="F25" s="56"/>
      <c r="G25" s="25"/>
      <c r="H25" s="24"/>
      <c r="I25" s="44"/>
      <c r="J25" s="103"/>
    </row>
    <row r="26" spans="2:11" s="126" customFormat="1" x14ac:dyDescent="0.35">
      <c r="B26" s="125"/>
      <c r="C26" s="44"/>
      <c r="D26" s="127"/>
      <c r="E26" s="128"/>
      <c r="F26" s="56"/>
      <c r="G26" s="25"/>
      <c r="H26" s="24"/>
      <c r="I26" s="44"/>
      <c r="J26" s="103"/>
    </row>
    <row r="27" spans="2:11" s="126" customFormat="1" x14ac:dyDescent="0.35">
      <c r="B27" s="125"/>
      <c r="C27" s="44"/>
      <c r="D27" s="127"/>
      <c r="E27" s="128"/>
      <c r="F27" s="56"/>
      <c r="G27" s="25"/>
      <c r="H27" s="24"/>
      <c r="I27" s="44"/>
      <c r="J27" s="103"/>
    </row>
    <row r="28" spans="2:11" s="126" customFormat="1" x14ac:dyDescent="0.35">
      <c r="B28" s="125"/>
      <c r="C28" s="44"/>
      <c r="D28" s="127"/>
      <c r="E28" s="128"/>
      <c r="F28" s="56"/>
      <c r="G28" s="25"/>
      <c r="H28" s="24"/>
      <c r="I28" s="44"/>
      <c r="J28" s="103"/>
    </row>
    <row r="29" spans="2:11" s="126" customFormat="1" x14ac:dyDescent="0.35">
      <c r="B29" s="125"/>
      <c r="C29" s="44"/>
      <c r="D29" s="127"/>
      <c r="E29" s="128"/>
      <c r="F29" s="56"/>
      <c r="G29" s="25"/>
      <c r="H29" s="24"/>
      <c r="I29" s="44"/>
      <c r="J29" s="103"/>
    </row>
    <row r="30" spans="2:11" s="126" customFormat="1" x14ac:dyDescent="0.35">
      <c r="B30" s="125"/>
      <c r="C30" s="44"/>
      <c r="D30" s="127"/>
      <c r="E30" s="128"/>
      <c r="F30" s="56"/>
      <c r="G30" s="25"/>
      <c r="H30" s="24"/>
      <c r="I30" s="44"/>
      <c r="J30" s="103"/>
    </row>
    <row r="31" spans="2:11" s="126" customFormat="1" x14ac:dyDescent="0.35">
      <c r="B31" s="125"/>
      <c r="C31" s="44"/>
      <c r="D31" s="127"/>
      <c r="E31" s="128"/>
      <c r="F31" s="56"/>
      <c r="G31" s="25"/>
      <c r="H31" s="24"/>
      <c r="I31" s="44"/>
      <c r="J31" s="103"/>
    </row>
    <row r="32" spans="2:11" s="48" customFormat="1" x14ac:dyDescent="0.35">
      <c r="B32" s="118"/>
      <c r="C32" s="118"/>
      <c r="D32" s="119"/>
      <c r="E32" s="120"/>
      <c r="F32" s="121"/>
      <c r="G32" s="122"/>
      <c r="H32" s="123"/>
      <c r="I32" s="119"/>
      <c r="J32" s="119"/>
    </row>
    <row r="33" spans="2:10" x14ac:dyDescent="0.35">
      <c r="B33" s="47"/>
      <c r="C33" s="47"/>
      <c r="D33" s="57"/>
      <c r="E33" s="47"/>
      <c r="F33" s="57"/>
      <c r="G33" s="47"/>
      <c r="H33" s="47"/>
      <c r="I33" s="47"/>
      <c r="J33" s="57"/>
    </row>
    <row r="34" spans="2:10" ht="35.25" customHeight="1" x14ac:dyDescent="0.35">
      <c r="B34" s="781" t="s">
        <v>11</v>
      </c>
      <c r="C34" s="781"/>
      <c r="D34" s="781"/>
      <c r="E34" s="781"/>
      <c r="F34" s="781"/>
      <c r="G34" s="781"/>
      <c r="H34" s="781"/>
      <c r="I34" s="781"/>
      <c r="J34" s="781"/>
    </row>
    <row r="35" spans="2:10" ht="30.75" customHeight="1" x14ac:dyDescent="0.35">
      <c r="B35" s="43" t="s">
        <v>5</v>
      </c>
      <c r="C35" s="38" t="s">
        <v>6</v>
      </c>
      <c r="D35" s="45" t="s">
        <v>32</v>
      </c>
      <c r="E35" s="38" t="s">
        <v>7</v>
      </c>
      <c r="F35" s="42" t="s">
        <v>8</v>
      </c>
      <c r="G35" s="26" t="s">
        <v>9</v>
      </c>
      <c r="H35" s="26" t="s">
        <v>4</v>
      </c>
      <c r="I35" s="26" t="s">
        <v>10</v>
      </c>
      <c r="J35" s="42" t="s">
        <v>3</v>
      </c>
    </row>
    <row r="36" spans="2:10" s="126" customFormat="1" x14ac:dyDescent="0.35">
      <c r="B36" s="125"/>
      <c r="C36" s="24"/>
      <c r="D36" s="127"/>
      <c r="E36" s="128"/>
      <c r="F36" s="56"/>
      <c r="G36" s="25"/>
      <c r="H36" s="24"/>
      <c r="I36" s="44"/>
      <c r="J36" s="46"/>
    </row>
    <row r="37" spans="2:10" s="126" customFormat="1" x14ac:dyDescent="0.35">
      <c r="B37" s="125"/>
      <c r="C37" s="24"/>
      <c r="D37" s="56"/>
      <c r="E37" s="128"/>
      <c r="F37" s="56"/>
      <c r="G37" s="25"/>
      <c r="H37" s="24"/>
      <c r="I37" s="44"/>
      <c r="J37" s="55"/>
    </row>
    <row r="38" spans="2:10" s="126" customFormat="1" x14ac:dyDescent="0.35">
      <c r="B38" s="125"/>
      <c r="C38" s="24"/>
      <c r="D38" s="127"/>
      <c r="E38" s="128"/>
      <c r="F38" s="56"/>
      <c r="G38" s="25"/>
      <c r="H38" s="24"/>
      <c r="I38" s="44"/>
      <c r="J38" s="58"/>
    </row>
  </sheetData>
  <mergeCells count="2">
    <mergeCell ref="B5:J5"/>
    <mergeCell ref="B34:J34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L76"/>
  <sheetViews>
    <sheetView showGridLines="0" showRowColHeaders="0" zoomScale="70" zoomScaleNormal="70" workbookViewId="0"/>
  </sheetViews>
  <sheetFormatPr defaultColWidth="8" defaultRowHeight="14" x14ac:dyDescent="0.3"/>
  <cols>
    <col min="1" max="1" width="19.453125" style="27" bestFit="1" customWidth="1"/>
    <col min="2" max="2" width="15.54296875" style="27" customWidth="1"/>
    <col min="3" max="3" width="51.26953125" style="27" customWidth="1"/>
    <col min="4" max="4" width="33.81640625" style="27" customWidth="1"/>
    <col min="5" max="5" width="33.54296875" style="27" customWidth="1"/>
    <col min="6" max="6" width="44.453125" style="27" customWidth="1"/>
    <col min="7" max="7" width="26.7265625" style="27" customWidth="1"/>
    <col min="8" max="8" width="43.81640625" style="27" bestFit="1" customWidth="1"/>
    <col min="9" max="16384" width="8" style="27"/>
  </cols>
  <sheetData>
    <row r="5" spans="1:7" ht="24.75" customHeight="1" x14ac:dyDescent="0.3">
      <c r="B5" s="784" t="s">
        <v>12</v>
      </c>
      <c r="C5" s="785"/>
      <c r="D5" s="785"/>
      <c r="E5" s="785"/>
      <c r="F5" s="156"/>
      <c r="G5" s="156"/>
    </row>
    <row r="6" spans="1:7" ht="14.5" thickBot="1" x14ac:dyDescent="0.35"/>
    <row r="7" spans="1:7" s="156" customFormat="1" ht="32.5" customHeight="1" thickBot="1" x14ac:dyDescent="0.4">
      <c r="A7" s="786" t="s">
        <v>75</v>
      </c>
      <c r="B7" s="787"/>
      <c r="C7" s="788"/>
      <c r="D7" s="154" t="s">
        <v>636</v>
      </c>
      <c r="E7" s="155" t="s">
        <v>76</v>
      </c>
    </row>
    <row r="8" spans="1:7" s="156" customFormat="1" ht="17.5" customHeight="1" x14ac:dyDescent="0.35">
      <c r="A8" s="802" t="s">
        <v>513</v>
      </c>
      <c r="B8" s="803"/>
      <c r="C8" s="804"/>
      <c r="D8" s="157" t="s">
        <v>514</v>
      </c>
      <c r="E8" s="158" t="s">
        <v>515</v>
      </c>
    </row>
    <row r="9" spans="1:7" s="156" customFormat="1" ht="17.5" customHeight="1" x14ac:dyDescent="0.35">
      <c r="A9" s="796"/>
      <c r="B9" s="797"/>
      <c r="C9" s="798"/>
      <c r="D9" s="159" t="s">
        <v>516</v>
      </c>
      <c r="E9" s="160" t="s">
        <v>517</v>
      </c>
    </row>
    <row r="10" spans="1:7" s="156" customFormat="1" ht="17.5" customHeight="1" thickBot="1" x14ac:dyDescent="0.4">
      <c r="A10" s="796"/>
      <c r="B10" s="797"/>
      <c r="C10" s="798"/>
      <c r="D10" s="161" t="s">
        <v>518</v>
      </c>
      <c r="E10" s="162" t="s">
        <v>519</v>
      </c>
    </row>
    <row r="11" spans="1:7" s="156" customFormat="1" ht="17.5" customHeight="1" thickBot="1" x14ac:dyDescent="0.4">
      <c r="A11" s="796"/>
      <c r="B11" s="797"/>
      <c r="C11" s="798"/>
      <c r="D11" s="673" t="s">
        <v>520</v>
      </c>
      <c r="E11" s="674" t="s">
        <v>521</v>
      </c>
    </row>
    <row r="12" spans="1:7" s="156" customFormat="1" ht="17.5" customHeight="1" thickBot="1" x14ac:dyDescent="0.4">
      <c r="A12" s="793" t="s">
        <v>522</v>
      </c>
      <c r="B12" s="794"/>
      <c r="C12" s="795"/>
      <c r="D12" s="157" t="s">
        <v>523</v>
      </c>
      <c r="E12" s="158" t="s">
        <v>524</v>
      </c>
    </row>
    <row r="13" spans="1:7" s="156" customFormat="1" ht="17.5" customHeight="1" x14ac:dyDescent="0.35">
      <c r="A13" s="793"/>
      <c r="B13" s="794"/>
      <c r="C13" s="795"/>
      <c r="D13" s="157" t="s">
        <v>525</v>
      </c>
      <c r="E13" s="158" t="s">
        <v>526</v>
      </c>
    </row>
    <row r="14" spans="1:7" s="156" customFormat="1" ht="17.5" customHeight="1" x14ac:dyDescent="0.35">
      <c r="A14" s="793"/>
      <c r="B14" s="794"/>
      <c r="C14" s="795"/>
      <c r="D14" s="163" t="s">
        <v>527</v>
      </c>
      <c r="E14" s="164" t="s">
        <v>528</v>
      </c>
    </row>
    <row r="15" spans="1:7" s="156" customFormat="1" ht="17.5" customHeight="1" x14ac:dyDescent="0.35">
      <c r="A15" s="793" t="s">
        <v>529</v>
      </c>
      <c r="B15" s="794"/>
      <c r="C15" s="795"/>
      <c r="D15" s="163" t="s">
        <v>530</v>
      </c>
      <c r="E15" s="160" t="s">
        <v>531</v>
      </c>
    </row>
    <row r="16" spans="1:7" s="156" customFormat="1" ht="17.5" customHeight="1" x14ac:dyDescent="0.35">
      <c r="A16" s="793"/>
      <c r="B16" s="794"/>
      <c r="C16" s="795"/>
      <c r="D16" s="168" t="s">
        <v>532</v>
      </c>
      <c r="E16" s="168" t="s">
        <v>533</v>
      </c>
    </row>
    <row r="17" spans="1:5" s="156" customFormat="1" ht="17.5" customHeight="1" x14ac:dyDescent="0.35">
      <c r="A17" s="796" t="s">
        <v>534</v>
      </c>
      <c r="B17" s="797"/>
      <c r="C17" s="798"/>
      <c r="D17" s="168" t="s">
        <v>535</v>
      </c>
      <c r="E17" s="168" t="s">
        <v>536</v>
      </c>
    </row>
    <row r="18" spans="1:5" s="156" customFormat="1" ht="17.5" customHeight="1" thickBot="1" x14ac:dyDescent="0.4">
      <c r="A18" s="799"/>
      <c r="B18" s="800"/>
      <c r="C18" s="801"/>
      <c r="D18" s="168" t="s">
        <v>537</v>
      </c>
      <c r="E18" s="168" t="s">
        <v>538</v>
      </c>
    </row>
    <row r="19" spans="1:5" s="156" customFormat="1" ht="17.5" customHeight="1" thickBot="1" x14ac:dyDescent="0.4">
      <c r="A19" s="813" t="s">
        <v>539</v>
      </c>
      <c r="B19" s="814"/>
      <c r="C19" s="815"/>
      <c r="D19" s="159" t="s">
        <v>540</v>
      </c>
      <c r="E19" s="168" t="s">
        <v>541</v>
      </c>
    </row>
    <row r="20" spans="1:5" s="156" customFormat="1" ht="17.5" customHeight="1" thickBot="1" x14ac:dyDescent="0.4">
      <c r="A20" s="802" t="s">
        <v>542</v>
      </c>
      <c r="B20" s="803"/>
      <c r="C20" s="804"/>
      <c r="D20" s="161" t="s">
        <v>543</v>
      </c>
      <c r="E20" s="169" t="s">
        <v>544</v>
      </c>
    </row>
    <row r="21" spans="1:5" s="156" customFormat="1" ht="17.5" customHeight="1" thickBot="1" x14ac:dyDescent="0.4">
      <c r="A21" s="675"/>
      <c r="B21" s="676"/>
      <c r="C21" s="677"/>
      <c r="D21" s="166" t="s">
        <v>545</v>
      </c>
      <c r="E21" s="170" t="s">
        <v>546</v>
      </c>
    </row>
    <row r="22" spans="1:5" s="156" customFormat="1" ht="17.5" customHeight="1" thickBot="1" x14ac:dyDescent="0.4">
      <c r="A22" s="799" t="s">
        <v>547</v>
      </c>
      <c r="B22" s="800"/>
      <c r="C22" s="801"/>
      <c r="D22" s="157" t="s">
        <v>548</v>
      </c>
      <c r="E22" s="158" t="s">
        <v>549</v>
      </c>
    </row>
    <row r="23" spans="1:5" s="156" customFormat="1" ht="17.5" customHeight="1" thickBot="1" x14ac:dyDescent="0.4">
      <c r="A23" s="816" t="s">
        <v>550</v>
      </c>
      <c r="B23" s="817"/>
      <c r="C23" s="818"/>
      <c r="D23" s="161" t="s">
        <v>551</v>
      </c>
      <c r="E23" s="162" t="s">
        <v>552</v>
      </c>
    </row>
    <row r="24" spans="1:5" s="156" customFormat="1" ht="17.5" customHeight="1" thickBot="1" x14ac:dyDescent="0.4">
      <c r="A24" s="802" t="s">
        <v>553</v>
      </c>
      <c r="B24" s="803"/>
      <c r="C24" s="804"/>
      <c r="D24" s="165" t="s">
        <v>554</v>
      </c>
      <c r="E24" s="171" t="s">
        <v>555</v>
      </c>
    </row>
    <row r="25" spans="1:5" s="156" customFormat="1" ht="17.5" customHeight="1" thickBot="1" x14ac:dyDescent="0.4">
      <c r="A25" s="813"/>
      <c r="B25" s="814"/>
      <c r="C25" s="815"/>
      <c r="D25" s="166"/>
      <c r="E25" s="172"/>
    </row>
    <row r="26" spans="1:5" s="156" customFormat="1" ht="17.5" customHeight="1" thickBot="1" x14ac:dyDescent="0.4">
      <c r="A26" s="782" t="s">
        <v>635</v>
      </c>
      <c r="B26" s="805" t="s">
        <v>513</v>
      </c>
      <c r="C26" s="806"/>
      <c r="D26" s="166"/>
      <c r="E26" s="167"/>
    </row>
    <row r="27" spans="1:5" s="156" customFormat="1" ht="17.5" customHeight="1" thickBot="1" x14ac:dyDescent="0.4">
      <c r="A27" s="783"/>
      <c r="B27" s="807"/>
      <c r="C27" s="808"/>
      <c r="D27" s="173" t="s">
        <v>557</v>
      </c>
      <c r="E27" s="167" t="s">
        <v>558</v>
      </c>
    </row>
    <row r="28" spans="1:5" s="156" customFormat="1" ht="17.5" customHeight="1" thickBot="1" x14ac:dyDescent="0.4">
      <c r="A28" s="783"/>
      <c r="B28" s="807"/>
      <c r="C28" s="808"/>
      <c r="D28" s="166" t="s">
        <v>559</v>
      </c>
      <c r="E28" s="167" t="s">
        <v>560</v>
      </c>
    </row>
    <row r="29" spans="1:5" s="156" customFormat="1" ht="17.5" customHeight="1" thickBot="1" x14ac:dyDescent="0.4">
      <c r="A29" s="783"/>
      <c r="B29" s="809"/>
      <c r="C29" s="810"/>
      <c r="D29" s="166" t="s">
        <v>561</v>
      </c>
      <c r="E29" s="172" t="s">
        <v>562</v>
      </c>
    </row>
    <row r="30" spans="1:5" s="156" customFormat="1" ht="17.5" customHeight="1" thickBot="1" x14ac:dyDescent="0.4">
      <c r="A30" s="783"/>
      <c r="B30" s="811" t="s">
        <v>556</v>
      </c>
      <c r="C30" s="812"/>
      <c r="D30" s="166" t="s">
        <v>563</v>
      </c>
      <c r="E30" s="167" t="s">
        <v>564</v>
      </c>
    </row>
    <row r="31" spans="1:5" s="156" customFormat="1" ht="17.5" customHeight="1" thickBot="1" x14ac:dyDescent="0.4">
      <c r="A31" s="783"/>
      <c r="B31" s="789"/>
      <c r="C31" s="790"/>
      <c r="D31" s="166" t="s">
        <v>561</v>
      </c>
      <c r="E31" s="167" t="s">
        <v>562</v>
      </c>
    </row>
    <row r="32" spans="1:5" s="156" customFormat="1" ht="17.5" customHeight="1" thickBot="1" x14ac:dyDescent="0.4">
      <c r="A32" s="783"/>
      <c r="B32" s="791"/>
      <c r="C32" s="792"/>
      <c r="D32" s="166" t="s">
        <v>563</v>
      </c>
      <c r="E32" s="167" t="s">
        <v>564</v>
      </c>
    </row>
    <row r="33" spans="1:12" s="156" customFormat="1" ht="17.5" customHeight="1" thickBot="1" x14ac:dyDescent="0.4">
      <c r="A33" s="783"/>
      <c r="B33" s="811" t="s">
        <v>565</v>
      </c>
      <c r="C33" s="812"/>
      <c r="D33" s="166" t="s">
        <v>115</v>
      </c>
      <c r="E33" s="167" t="s">
        <v>114</v>
      </c>
    </row>
    <row r="34" spans="1:12" s="156" customFormat="1" ht="17.5" customHeight="1" thickBot="1" x14ac:dyDescent="0.4">
      <c r="A34" s="783"/>
      <c r="B34" s="789"/>
      <c r="C34" s="790"/>
      <c r="D34" s="166" t="s">
        <v>79</v>
      </c>
      <c r="E34" s="167" t="s">
        <v>77</v>
      </c>
    </row>
    <row r="35" spans="1:12" s="156" customFormat="1" ht="17.5" customHeight="1" thickBot="1" x14ac:dyDescent="0.4">
      <c r="A35" s="783"/>
      <c r="B35" s="789"/>
      <c r="C35" s="790"/>
      <c r="D35" s="166" t="s">
        <v>566</v>
      </c>
      <c r="E35" s="167" t="s">
        <v>567</v>
      </c>
    </row>
    <row r="36" spans="1:12" s="156" customFormat="1" ht="16" customHeight="1" thickBot="1" x14ac:dyDescent="0.4">
      <c r="A36" s="783"/>
      <c r="B36" s="789" t="s">
        <v>534</v>
      </c>
      <c r="C36" s="790"/>
      <c r="D36" s="166" t="s">
        <v>568</v>
      </c>
      <c r="E36" s="167" t="s">
        <v>78</v>
      </c>
    </row>
    <row r="37" spans="1:12" s="156" customFormat="1" ht="3.65" customHeight="1" thickBot="1" x14ac:dyDescent="0.4">
      <c r="A37" s="783"/>
      <c r="B37" s="789"/>
      <c r="C37" s="790"/>
      <c r="D37" s="166" t="s">
        <v>561</v>
      </c>
      <c r="E37" s="167" t="s">
        <v>562</v>
      </c>
    </row>
    <row r="38" spans="1:12" s="156" customFormat="1" ht="36" customHeight="1" thickBot="1" x14ac:dyDescent="0.4">
      <c r="A38" s="783"/>
      <c r="B38" s="789"/>
      <c r="C38" s="790"/>
      <c r="D38" s="166" t="s">
        <v>563</v>
      </c>
      <c r="E38" s="167" t="s">
        <v>564</v>
      </c>
    </row>
    <row r="39" spans="1:12" s="156" customFormat="1" ht="43.75" customHeight="1" thickBot="1" x14ac:dyDescent="0.4">
      <c r="A39" s="783"/>
      <c r="B39" s="791"/>
      <c r="C39" s="792"/>
      <c r="D39" s="166" t="s">
        <v>115</v>
      </c>
      <c r="E39" s="167" t="s">
        <v>114</v>
      </c>
    </row>
    <row r="40" spans="1:12" s="156" customFormat="1" ht="41.5" customHeight="1" x14ac:dyDescent="0.35">
      <c r="A40" s="202"/>
      <c r="B40" s="202"/>
      <c r="C40" s="202"/>
      <c r="D40" s="202"/>
      <c r="E40" s="202"/>
      <c r="F40" s="202"/>
    </row>
    <row r="41" spans="1:12" s="156" customFormat="1" ht="60.65" customHeight="1" x14ac:dyDescent="0.3">
      <c r="A41" s="202"/>
      <c r="B41" s="202"/>
      <c r="C41" s="202"/>
      <c r="D41" s="202"/>
      <c r="E41" s="202"/>
      <c r="F41" s="202"/>
      <c r="G41" s="202"/>
      <c r="H41" s="27"/>
      <c r="I41" s="27"/>
      <c r="J41" s="27"/>
      <c r="K41" s="27"/>
      <c r="L41" s="27"/>
    </row>
    <row r="42" spans="1:12" s="156" customFormat="1" ht="46.4" customHeight="1" x14ac:dyDescent="0.3">
      <c r="A42" s="202"/>
      <c r="B42" s="202"/>
      <c r="C42" s="202"/>
      <c r="D42" s="202"/>
      <c r="E42" s="202"/>
      <c r="F42" s="202"/>
      <c r="G42" s="202"/>
      <c r="H42" s="27"/>
      <c r="I42" s="27"/>
      <c r="J42" s="27"/>
      <c r="K42" s="27"/>
      <c r="L42" s="27"/>
    </row>
    <row r="43" spans="1:12" s="156" customFormat="1" ht="45" customHeight="1" x14ac:dyDescent="0.3">
      <c r="A43" s="202"/>
      <c r="B43" s="202"/>
      <c r="C43" s="202"/>
      <c r="D43" s="202"/>
      <c r="E43" s="202"/>
      <c r="F43" s="202"/>
      <c r="G43" s="202"/>
      <c r="H43" s="27"/>
      <c r="I43" s="27"/>
      <c r="J43" s="27"/>
      <c r="K43" s="27"/>
      <c r="L43" s="27"/>
    </row>
    <row r="44" spans="1:12" s="156" customFormat="1" ht="43.75" customHeight="1" x14ac:dyDescent="0.3">
      <c r="A44" s="202"/>
      <c r="B44" s="202"/>
      <c r="C44" s="202"/>
      <c r="D44" s="202"/>
      <c r="E44" s="202"/>
      <c r="F44" s="202"/>
      <c r="G44" s="202"/>
      <c r="H44" s="27"/>
      <c r="I44" s="27"/>
      <c r="J44" s="27"/>
      <c r="K44" s="27"/>
      <c r="L44" s="27"/>
    </row>
    <row r="45" spans="1:12" s="156" customFormat="1" ht="16" x14ac:dyDescent="0.3">
      <c r="A45" s="202"/>
      <c r="B45" s="202"/>
      <c r="C45" s="202"/>
      <c r="D45" s="202"/>
      <c r="E45" s="202"/>
      <c r="F45" s="202"/>
      <c r="G45" s="202"/>
      <c r="H45" s="27"/>
      <c r="I45" s="27"/>
      <c r="J45" s="27"/>
      <c r="K45" s="27"/>
      <c r="L45" s="27"/>
    </row>
    <row r="46" spans="1:12" s="156" customFormat="1" ht="16" x14ac:dyDescent="0.3">
      <c r="A46" s="202"/>
      <c r="B46" s="202"/>
      <c r="C46" s="202"/>
      <c r="D46" s="202"/>
      <c r="E46" s="202"/>
      <c r="F46" s="202"/>
      <c r="G46" s="202"/>
      <c r="H46" s="27"/>
      <c r="I46" s="27"/>
      <c r="J46" s="27"/>
      <c r="K46" s="27"/>
      <c r="L46" s="27"/>
    </row>
    <row r="47" spans="1:12" s="156" customFormat="1" ht="16" x14ac:dyDescent="0.3">
      <c r="A47" s="202"/>
      <c r="B47" s="202"/>
      <c r="C47" s="202"/>
      <c r="D47" s="202"/>
      <c r="E47" s="202"/>
      <c r="F47" s="202"/>
      <c r="G47" s="202"/>
      <c r="H47" s="27"/>
      <c r="I47" s="27"/>
      <c r="J47" s="27"/>
      <c r="K47" s="27"/>
      <c r="L47" s="27"/>
    </row>
    <row r="48" spans="1:12" s="156" customFormat="1" ht="16" x14ac:dyDescent="0.3">
      <c r="A48" s="202"/>
      <c r="B48" s="202"/>
      <c r="C48" s="202"/>
      <c r="D48" s="202"/>
      <c r="E48" s="202"/>
      <c r="F48" s="202"/>
      <c r="G48" s="202"/>
      <c r="H48" s="27"/>
      <c r="I48" s="27"/>
      <c r="J48" s="27"/>
      <c r="K48" s="27"/>
      <c r="L48" s="27"/>
    </row>
    <row r="49" spans="1:12" s="156" customFormat="1" ht="16" x14ac:dyDescent="0.3">
      <c r="A49" s="202"/>
      <c r="B49" s="202"/>
      <c r="C49" s="202"/>
      <c r="D49" s="202"/>
      <c r="E49" s="202"/>
      <c r="F49" s="202"/>
      <c r="G49" s="202"/>
      <c r="H49" s="27"/>
      <c r="I49" s="27"/>
      <c r="J49" s="27"/>
      <c r="K49" s="27"/>
      <c r="L49" s="27"/>
    </row>
    <row r="50" spans="1:12" s="156" customFormat="1" ht="16" x14ac:dyDescent="0.3">
      <c r="A50" s="202"/>
      <c r="B50" s="202"/>
      <c r="C50" s="202"/>
      <c r="D50" s="202"/>
      <c r="E50" s="202"/>
      <c r="F50" s="202"/>
      <c r="G50" s="202"/>
      <c r="H50" s="27"/>
      <c r="I50" s="27"/>
      <c r="J50" s="27"/>
      <c r="K50" s="27"/>
      <c r="L50" s="27"/>
    </row>
    <row r="51" spans="1:12" s="156" customFormat="1" ht="16" x14ac:dyDescent="0.3">
      <c r="A51" s="202"/>
      <c r="B51" s="202"/>
      <c r="C51" s="202"/>
      <c r="D51" s="202"/>
      <c r="E51" s="202"/>
      <c r="F51" s="202"/>
      <c r="G51" s="202"/>
      <c r="H51" s="27"/>
      <c r="I51" s="27"/>
      <c r="J51" s="27"/>
      <c r="K51" s="27"/>
      <c r="L51" s="27"/>
    </row>
    <row r="52" spans="1:12" s="156" customFormat="1" ht="16" x14ac:dyDescent="0.3">
      <c r="A52" s="202"/>
      <c r="B52" s="202"/>
      <c r="C52" s="202"/>
      <c r="D52" s="202"/>
      <c r="E52" s="202"/>
      <c r="F52" s="202"/>
      <c r="G52" s="202"/>
      <c r="H52" s="27"/>
      <c r="I52" s="27"/>
      <c r="J52" s="27"/>
      <c r="K52" s="27"/>
      <c r="L52" s="27"/>
    </row>
    <row r="53" spans="1:12" ht="24" customHeight="1" x14ac:dyDescent="0.3">
      <c r="A53" s="202"/>
      <c r="B53" s="202"/>
      <c r="C53" s="202"/>
      <c r="D53" s="202"/>
      <c r="E53" s="202"/>
      <c r="F53" s="202"/>
      <c r="G53" s="202"/>
    </row>
    <row r="54" spans="1:12" ht="24" customHeight="1" x14ac:dyDescent="0.3">
      <c r="A54" s="202"/>
      <c r="B54" s="202"/>
      <c r="C54" s="202"/>
      <c r="D54" s="202"/>
      <c r="E54" s="202"/>
      <c r="F54" s="202"/>
      <c r="G54" s="202"/>
    </row>
    <row r="55" spans="1:12" ht="24" customHeight="1" x14ac:dyDescent="0.3">
      <c r="A55" s="202"/>
      <c r="B55" s="202"/>
      <c r="C55" s="202"/>
      <c r="D55" s="202"/>
      <c r="E55" s="202"/>
      <c r="F55" s="202"/>
      <c r="G55" s="202"/>
    </row>
    <row r="56" spans="1:12" ht="24" customHeight="1" x14ac:dyDescent="0.3">
      <c r="A56" s="202"/>
      <c r="B56" s="202"/>
      <c r="C56" s="202"/>
      <c r="D56" s="202"/>
      <c r="E56" s="202"/>
      <c r="F56" s="202"/>
      <c r="G56" s="202"/>
    </row>
    <row r="57" spans="1:12" ht="24" customHeight="1" x14ac:dyDescent="0.3">
      <c r="A57" s="202"/>
      <c r="B57" s="202"/>
      <c r="C57" s="202"/>
      <c r="D57" s="202"/>
      <c r="E57" s="202"/>
      <c r="F57" s="202"/>
      <c r="G57" s="202"/>
    </row>
    <row r="58" spans="1:12" ht="24" customHeight="1" x14ac:dyDescent="0.3">
      <c r="A58" s="202"/>
      <c r="B58" s="202"/>
      <c r="C58" s="202"/>
      <c r="D58" s="202"/>
      <c r="E58" s="202"/>
      <c r="F58" s="202"/>
      <c r="G58" s="202"/>
    </row>
    <row r="59" spans="1:12" ht="24" customHeight="1" x14ac:dyDescent="0.3">
      <c r="A59" s="202"/>
      <c r="B59" s="202"/>
      <c r="C59" s="202"/>
      <c r="D59" s="202"/>
      <c r="E59" s="202"/>
      <c r="F59" s="202"/>
      <c r="G59" s="202"/>
    </row>
    <row r="60" spans="1:12" ht="24" customHeight="1" x14ac:dyDescent="0.3">
      <c r="A60" s="202"/>
      <c r="B60" s="202"/>
      <c r="C60" s="202"/>
      <c r="D60" s="202"/>
      <c r="E60" s="202"/>
      <c r="F60" s="202"/>
      <c r="G60" s="202"/>
    </row>
    <row r="61" spans="1:12" ht="24" customHeight="1" x14ac:dyDescent="0.3">
      <c r="A61" s="202"/>
      <c r="B61" s="202"/>
      <c r="C61" s="202"/>
      <c r="D61" s="202"/>
      <c r="E61" s="202"/>
      <c r="F61" s="202"/>
      <c r="G61" s="202"/>
    </row>
    <row r="62" spans="1:12" ht="24" customHeight="1" x14ac:dyDescent="0.3">
      <c r="A62" s="202"/>
      <c r="B62" s="202"/>
      <c r="C62" s="202"/>
      <c r="D62" s="202"/>
      <c r="E62" s="202"/>
      <c r="F62" s="202"/>
      <c r="G62" s="202"/>
    </row>
    <row r="63" spans="1:12" ht="24" customHeight="1" x14ac:dyDescent="0.3">
      <c r="A63" s="202"/>
      <c r="B63" s="202"/>
      <c r="C63" s="202"/>
      <c r="D63" s="202"/>
      <c r="E63" s="202"/>
      <c r="F63" s="202"/>
      <c r="G63" s="202"/>
    </row>
    <row r="64" spans="1:12" ht="24" customHeight="1" x14ac:dyDescent="0.3">
      <c r="A64" s="202"/>
      <c r="B64" s="202"/>
      <c r="C64" s="202"/>
      <c r="D64" s="202"/>
      <c r="E64" s="202"/>
      <c r="F64" s="202"/>
      <c r="G64" s="202"/>
    </row>
    <row r="65" spans="1:3" ht="24" customHeight="1" x14ac:dyDescent="0.3">
      <c r="A65" s="202"/>
      <c r="B65" s="202"/>
      <c r="C65" s="202"/>
    </row>
    <row r="66" spans="1:3" ht="24" customHeight="1" x14ac:dyDescent="0.3">
      <c r="A66" s="202"/>
      <c r="B66" s="202"/>
      <c r="C66" s="202"/>
    </row>
    <row r="67" spans="1:3" ht="24" customHeight="1" x14ac:dyDescent="0.3">
      <c r="A67" s="202"/>
      <c r="B67" s="202"/>
      <c r="C67" s="202"/>
    </row>
    <row r="68" spans="1:3" ht="24" customHeight="1" x14ac:dyDescent="0.3">
      <c r="A68" s="202"/>
      <c r="B68" s="202"/>
      <c r="C68" s="202"/>
    </row>
    <row r="69" spans="1:3" ht="24" customHeight="1" x14ac:dyDescent="0.3">
      <c r="A69" s="202"/>
      <c r="B69" s="202"/>
      <c r="C69" s="202"/>
    </row>
    <row r="70" spans="1:3" ht="23.25" customHeight="1" x14ac:dyDescent="0.3"/>
    <row r="71" spans="1:3" ht="23.25" customHeight="1" x14ac:dyDescent="0.3"/>
    <row r="72" spans="1:3" ht="23.25" customHeight="1" x14ac:dyDescent="0.3"/>
    <row r="73" spans="1:3" ht="23.25" customHeight="1" x14ac:dyDescent="0.3"/>
    <row r="74" spans="1:3" ht="23.25" customHeight="1" x14ac:dyDescent="0.3"/>
    <row r="75" spans="1:3" ht="23.25" customHeight="1" x14ac:dyDescent="0.3"/>
    <row r="76" spans="1:3" ht="23.25" customHeight="1" x14ac:dyDescent="0.3"/>
  </sheetData>
  <mergeCells count="17">
    <mergeCell ref="A25:C25"/>
    <mergeCell ref="A26:A39"/>
    <mergeCell ref="B5:E5"/>
    <mergeCell ref="A7:C7"/>
    <mergeCell ref="B36:C39"/>
    <mergeCell ref="A15:C16"/>
    <mergeCell ref="A17:C18"/>
    <mergeCell ref="A20:C20"/>
    <mergeCell ref="A22:C22"/>
    <mergeCell ref="A24:C24"/>
    <mergeCell ref="B26:C29"/>
    <mergeCell ref="B30:C32"/>
    <mergeCell ref="B33:C35"/>
    <mergeCell ref="A8:C11"/>
    <mergeCell ref="A12:C14"/>
    <mergeCell ref="A19:C19"/>
    <mergeCell ref="A23:C23"/>
  </mergeCell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5:J13"/>
  <sheetViews>
    <sheetView showGridLines="0" zoomScale="80" zoomScaleNormal="80" workbookViewId="0"/>
  </sheetViews>
  <sheetFormatPr defaultColWidth="8" defaultRowHeight="14" x14ac:dyDescent="0.3"/>
  <cols>
    <col min="1" max="1" width="4.453125" style="27" customWidth="1"/>
    <col min="2" max="2" width="10" style="27" bestFit="1" customWidth="1"/>
    <col min="3" max="3" width="18" style="27" customWidth="1"/>
    <col min="4" max="4" width="26.54296875" style="27" customWidth="1"/>
    <col min="5" max="5" width="80" style="27" customWidth="1"/>
    <col min="6" max="6" width="17.7265625" style="27" customWidth="1"/>
    <col min="7" max="7" width="19.453125" style="27" customWidth="1"/>
    <col min="8" max="8" width="19.81640625" style="27" customWidth="1"/>
    <col min="9" max="9" width="20.7265625" style="27" customWidth="1"/>
    <col min="10" max="10" width="16.26953125" style="27" customWidth="1"/>
    <col min="11" max="16384" width="8" style="27"/>
  </cols>
  <sheetData>
    <row r="5" spans="2:10" ht="24.75" customHeight="1" x14ac:dyDescent="0.3">
      <c r="B5" s="784" t="s">
        <v>17</v>
      </c>
      <c r="C5" s="785"/>
      <c r="D5" s="785"/>
      <c r="E5" s="785"/>
      <c r="F5" s="785"/>
      <c r="G5" s="785"/>
      <c r="H5" s="785"/>
      <c r="I5" s="785"/>
      <c r="J5" s="785"/>
    </row>
    <row r="7" spans="2:10" ht="28" x14ac:dyDescent="0.3">
      <c r="B7" s="22" t="s">
        <v>13</v>
      </c>
      <c r="C7" s="23" t="s">
        <v>16</v>
      </c>
      <c r="D7" s="23" t="s">
        <v>14</v>
      </c>
      <c r="E7" s="23" t="s">
        <v>18</v>
      </c>
      <c r="F7" s="22" t="s">
        <v>19</v>
      </c>
      <c r="G7" s="22" t="s">
        <v>20</v>
      </c>
      <c r="H7" s="22" t="s">
        <v>21</v>
      </c>
      <c r="I7" s="22" t="s">
        <v>22</v>
      </c>
      <c r="J7" s="22" t="s">
        <v>4</v>
      </c>
    </row>
    <row r="8" spans="2:10" ht="15" customHeight="1" x14ac:dyDescent="0.3">
      <c r="B8" s="28"/>
      <c r="C8" s="41"/>
      <c r="D8" s="41"/>
      <c r="E8" s="32"/>
      <c r="F8" s="29"/>
      <c r="G8" s="29"/>
      <c r="H8" s="31"/>
      <c r="I8" s="31"/>
      <c r="J8" s="29"/>
    </row>
    <row r="9" spans="2:10" ht="15" customHeight="1" x14ac:dyDescent="0.3">
      <c r="B9" s="28"/>
      <c r="C9" s="41"/>
      <c r="D9" s="41"/>
      <c r="E9" s="32"/>
      <c r="F9" s="29"/>
      <c r="G9" s="29"/>
      <c r="H9" s="31"/>
      <c r="I9" s="31"/>
      <c r="J9" s="29"/>
    </row>
    <row r="10" spans="2:10" ht="15" customHeight="1" x14ac:dyDescent="0.3">
      <c r="B10" s="28"/>
      <c r="C10" s="41"/>
      <c r="D10" s="41"/>
      <c r="E10" s="32"/>
      <c r="F10" s="29"/>
      <c r="G10" s="31"/>
      <c r="H10" s="31"/>
      <c r="I10" s="31"/>
      <c r="J10" s="29"/>
    </row>
    <row r="11" spans="2:10" ht="15" customHeight="1" x14ac:dyDescent="0.3">
      <c r="B11" s="28"/>
      <c r="C11" s="41"/>
      <c r="D11" s="41"/>
      <c r="E11" s="32"/>
      <c r="F11" s="29"/>
      <c r="G11" s="31"/>
      <c r="H11" s="31"/>
      <c r="I11" s="31"/>
      <c r="J11" s="29"/>
    </row>
    <row r="12" spans="2:10" ht="15" customHeight="1" x14ac:dyDescent="0.3">
      <c r="B12" s="28"/>
      <c r="C12" s="41"/>
      <c r="D12" s="41"/>
      <c r="E12" s="30"/>
      <c r="F12" s="29"/>
      <c r="G12" s="31"/>
      <c r="H12" s="31"/>
      <c r="I12" s="31"/>
      <c r="J12" s="29"/>
    </row>
    <row r="13" spans="2:10" ht="15" customHeight="1" x14ac:dyDescent="0.3">
      <c r="B13" s="28"/>
      <c r="C13" s="41"/>
      <c r="D13" s="41"/>
      <c r="E13" s="30"/>
      <c r="F13" s="29"/>
      <c r="G13" s="31"/>
      <c r="H13" s="31"/>
      <c r="I13" s="31"/>
      <c r="J13" s="29"/>
    </row>
  </sheetData>
  <mergeCells count="1">
    <mergeCell ref="B5:J5"/>
  </mergeCells>
  <dataValidations count="1">
    <dataValidation type="list" allowBlank="1" showInputMessage="1" showErrorMessage="1" sqref="J8:J13">
      <formula1>"Open,Closed,New,Overdue, Formal Approval Awaited, WIP"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19"/>
  <sheetViews>
    <sheetView workbookViewId="0">
      <selection activeCell="A5" sqref="A5"/>
    </sheetView>
  </sheetViews>
  <sheetFormatPr defaultColWidth="8.7265625" defaultRowHeight="14.5" x14ac:dyDescent="0.35"/>
  <cols>
    <col min="1" max="1" width="8.81640625" style="186" customWidth="1"/>
    <col min="2" max="2" width="15.7265625" style="186" customWidth="1"/>
    <col min="3" max="3" width="17.54296875" style="186" customWidth="1"/>
    <col min="4" max="4" width="20.1796875" style="186" bestFit="1" customWidth="1"/>
    <col min="5" max="5" width="22.26953125" style="186" bestFit="1" customWidth="1"/>
    <col min="6" max="6" width="17.453125" style="186" bestFit="1" customWidth="1"/>
    <col min="7" max="7" width="9.7265625" style="186" bestFit="1" customWidth="1"/>
    <col min="8" max="8" width="15.1796875" style="186" bestFit="1" customWidth="1"/>
    <col min="9" max="9" width="22.26953125" style="186" bestFit="1" customWidth="1"/>
    <col min="10" max="10" width="25.7265625" style="186" bestFit="1" customWidth="1"/>
    <col min="11" max="11" width="19.453125" style="186" bestFit="1" customWidth="1"/>
    <col min="12" max="12" width="20.26953125" style="186" bestFit="1" customWidth="1"/>
    <col min="13" max="13" width="18.1796875" style="186" bestFit="1" customWidth="1"/>
    <col min="14" max="14" width="14.81640625" style="186" bestFit="1" customWidth="1"/>
    <col min="15" max="15" width="18.1796875" style="186" bestFit="1" customWidth="1"/>
    <col min="16" max="16" width="19.453125" style="186" bestFit="1" customWidth="1"/>
    <col min="17" max="17" width="15.1796875" style="186" bestFit="1" customWidth="1"/>
    <col min="18" max="18" width="18.453125" style="186" bestFit="1" customWidth="1"/>
    <col min="19" max="19" width="8" style="186" bestFit="1" customWidth="1"/>
    <col min="20" max="16384" width="8.7265625" style="186"/>
  </cols>
  <sheetData>
    <row r="1" spans="1:19" ht="22.5" customHeight="1" x14ac:dyDescent="0.35">
      <c r="A1" s="185"/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</row>
    <row r="2" spans="1:19" x14ac:dyDescent="0.35">
      <c r="A2" s="185"/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</row>
    <row r="3" spans="1:19" s="188" customFormat="1" ht="29" x14ac:dyDescent="0.35">
      <c r="A3" s="819" t="s">
        <v>95</v>
      </c>
      <c r="B3" s="819"/>
      <c r="C3" s="819"/>
      <c r="D3" s="819"/>
      <c r="E3" s="819"/>
      <c r="F3" s="819"/>
      <c r="G3" s="819"/>
      <c r="H3" s="819"/>
      <c r="I3" s="819"/>
      <c r="J3" s="819" t="s">
        <v>96</v>
      </c>
      <c r="K3" s="819"/>
      <c r="L3" s="819"/>
      <c r="M3" s="819" t="s">
        <v>97</v>
      </c>
      <c r="N3" s="819"/>
      <c r="O3" s="819"/>
      <c r="P3" s="819" t="s">
        <v>98</v>
      </c>
      <c r="Q3" s="819"/>
      <c r="R3" s="819"/>
      <c r="S3" s="187" t="s">
        <v>89</v>
      </c>
    </row>
    <row r="4" spans="1:19" s="188" customFormat="1" ht="29" x14ac:dyDescent="0.35">
      <c r="A4" s="189" t="s">
        <v>16</v>
      </c>
      <c r="B4" s="189" t="s">
        <v>99</v>
      </c>
      <c r="C4" s="189" t="s">
        <v>92</v>
      </c>
      <c r="D4" s="189" t="s">
        <v>100</v>
      </c>
      <c r="E4" s="189" t="s">
        <v>101</v>
      </c>
      <c r="F4" s="189" t="s">
        <v>102</v>
      </c>
      <c r="G4" s="189" t="s">
        <v>73</v>
      </c>
      <c r="H4" s="189" t="s">
        <v>103</v>
      </c>
      <c r="I4" s="189" t="s">
        <v>104</v>
      </c>
      <c r="J4" s="189" t="s">
        <v>390</v>
      </c>
      <c r="K4" s="189" t="s">
        <v>88</v>
      </c>
      <c r="L4" s="189" t="s">
        <v>105</v>
      </c>
      <c r="M4" s="189" t="s">
        <v>106</v>
      </c>
      <c r="N4" s="189" t="s">
        <v>107</v>
      </c>
      <c r="O4" s="189" t="s">
        <v>97</v>
      </c>
      <c r="P4" s="189" t="s">
        <v>108</v>
      </c>
      <c r="Q4" s="189" t="s">
        <v>109</v>
      </c>
      <c r="R4" s="189" t="s">
        <v>98</v>
      </c>
      <c r="S4" s="189"/>
    </row>
    <row r="5" spans="1:19" ht="29" x14ac:dyDescent="0.35">
      <c r="A5" s="190" t="s">
        <v>58</v>
      </c>
      <c r="B5" s="190" t="s">
        <v>376</v>
      </c>
      <c r="C5" s="191" t="s">
        <v>110</v>
      </c>
      <c r="D5" s="191">
        <v>1</v>
      </c>
      <c r="E5" s="191" t="s">
        <v>377</v>
      </c>
      <c r="F5" s="191" t="s">
        <v>55</v>
      </c>
      <c r="G5" s="191" t="s">
        <v>369</v>
      </c>
      <c r="H5" s="191" t="s">
        <v>386</v>
      </c>
      <c r="I5" s="192">
        <v>44321</v>
      </c>
      <c r="J5" s="192">
        <v>44321</v>
      </c>
      <c r="K5" s="191" t="s">
        <v>391</v>
      </c>
      <c r="L5" s="191" t="s">
        <v>392</v>
      </c>
      <c r="M5" s="191" t="s">
        <v>385</v>
      </c>
      <c r="N5" s="192">
        <v>44323</v>
      </c>
      <c r="O5" s="191" t="s">
        <v>384</v>
      </c>
      <c r="P5" s="191" t="s">
        <v>385</v>
      </c>
      <c r="Q5" s="192">
        <v>44328</v>
      </c>
      <c r="R5" s="191" t="s">
        <v>384</v>
      </c>
      <c r="S5" s="191"/>
    </row>
    <row r="6" spans="1:19" x14ac:dyDescent="0.35">
      <c r="A6" s="190" t="s">
        <v>58</v>
      </c>
      <c r="B6" s="190" t="s">
        <v>376</v>
      </c>
      <c r="C6" s="191" t="s">
        <v>110</v>
      </c>
      <c r="D6" s="191">
        <v>2</v>
      </c>
      <c r="E6" s="191" t="s">
        <v>378</v>
      </c>
      <c r="F6" s="191" t="s">
        <v>380</v>
      </c>
      <c r="G6" s="191" t="s">
        <v>369</v>
      </c>
      <c r="H6" s="191" t="s">
        <v>386</v>
      </c>
      <c r="I6" s="192">
        <v>44344</v>
      </c>
      <c r="J6" s="192">
        <v>44351</v>
      </c>
      <c r="K6" s="191"/>
      <c r="L6" s="191"/>
      <c r="M6" s="191"/>
      <c r="N6" s="191"/>
      <c r="O6" s="191"/>
      <c r="P6" s="191"/>
      <c r="Q6" s="191"/>
      <c r="R6" s="191"/>
      <c r="S6" s="191"/>
    </row>
    <row r="7" spans="1:19" x14ac:dyDescent="0.35">
      <c r="A7" s="190"/>
      <c r="B7" s="190"/>
      <c r="C7" s="191"/>
      <c r="D7" s="191"/>
      <c r="E7" s="191"/>
      <c r="F7" s="191"/>
      <c r="G7" s="191"/>
      <c r="H7" s="191"/>
      <c r="I7" s="192"/>
      <c r="J7" s="192"/>
      <c r="K7" s="191"/>
      <c r="L7" s="191"/>
      <c r="M7" s="191"/>
      <c r="N7" s="192"/>
      <c r="O7" s="191"/>
      <c r="P7" s="191"/>
      <c r="Q7" s="191"/>
      <c r="R7" s="191"/>
      <c r="S7" s="191"/>
    </row>
    <row r="8" spans="1:19" x14ac:dyDescent="0.35">
      <c r="A8" s="190"/>
      <c r="B8" s="190"/>
      <c r="C8" s="191"/>
      <c r="D8" s="191"/>
      <c r="E8" s="191"/>
      <c r="F8" s="191"/>
      <c r="G8" s="191"/>
      <c r="H8" s="191"/>
      <c r="I8" s="192"/>
      <c r="J8" s="192"/>
      <c r="K8" s="191"/>
      <c r="L8" s="191"/>
      <c r="M8" s="191"/>
      <c r="N8" s="191"/>
      <c r="O8" s="191"/>
      <c r="P8" s="191"/>
      <c r="Q8" s="191"/>
      <c r="R8" s="191"/>
      <c r="S8" s="191"/>
    </row>
    <row r="9" spans="1:19" x14ac:dyDescent="0.35">
      <c r="A9" s="190"/>
      <c r="B9" s="190"/>
      <c r="C9" s="191"/>
      <c r="D9" s="191"/>
      <c r="E9" s="191"/>
      <c r="F9" s="191"/>
      <c r="G9" s="191"/>
      <c r="H9" s="191"/>
      <c r="I9" s="191"/>
      <c r="J9" s="191"/>
      <c r="K9" s="191"/>
      <c r="L9" s="191"/>
      <c r="M9" s="191"/>
      <c r="N9" s="191"/>
      <c r="O9" s="191"/>
      <c r="P9" s="191"/>
      <c r="Q9" s="191"/>
      <c r="R9" s="191"/>
      <c r="S9" s="191"/>
    </row>
    <row r="10" spans="1:19" x14ac:dyDescent="0.35">
      <c r="A10" s="190"/>
      <c r="B10" s="190"/>
      <c r="C10" s="191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1"/>
      <c r="Q10" s="191"/>
      <c r="R10" s="191"/>
      <c r="S10" s="191"/>
    </row>
    <row r="11" spans="1:19" x14ac:dyDescent="0.35">
      <c r="A11" s="190"/>
      <c r="B11" s="190"/>
      <c r="C11" s="191"/>
      <c r="D11" s="191"/>
      <c r="E11" s="191"/>
      <c r="F11" s="191"/>
      <c r="G11" s="191"/>
      <c r="H11" s="191"/>
      <c r="I11" s="192"/>
      <c r="J11" s="192"/>
      <c r="K11" s="191"/>
      <c r="L11" s="191"/>
      <c r="M11" s="191"/>
      <c r="N11" s="191"/>
      <c r="O11" s="191"/>
      <c r="P11" s="191"/>
      <c r="Q11" s="191"/>
      <c r="R11" s="191"/>
      <c r="S11" s="191"/>
    </row>
    <row r="12" spans="1:19" x14ac:dyDescent="0.35">
      <c r="A12" s="191"/>
      <c r="B12" s="191"/>
      <c r="C12" s="191"/>
      <c r="D12" s="191"/>
      <c r="E12" s="191"/>
      <c r="F12" s="191"/>
      <c r="G12" s="191"/>
      <c r="H12" s="191"/>
      <c r="I12" s="191"/>
      <c r="J12" s="191"/>
      <c r="K12" s="191"/>
      <c r="L12" s="191"/>
      <c r="M12" s="191"/>
      <c r="N12" s="191"/>
      <c r="O12" s="191"/>
      <c r="P12" s="191"/>
      <c r="Q12" s="191"/>
      <c r="R12" s="191"/>
      <c r="S12" s="191"/>
    </row>
    <row r="13" spans="1:19" x14ac:dyDescent="0.35">
      <c r="A13" s="191"/>
      <c r="B13" s="191"/>
      <c r="C13" s="191"/>
      <c r="D13" s="191"/>
      <c r="E13" s="191"/>
      <c r="F13" s="191"/>
      <c r="G13" s="191"/>
      <c r="H13" s="191"/>
      <c r="I13" s="191"/>
      <c r="J13" s="191"/>
      <c r="K13" s="191"/>
      <c r="L13" s="191"/>
      <c r="M13" s="191"/>
      <c r="N13" s="191"/>
      <c r="O13" s="191"/>
      <c r="P13" s="191"/>
      <c r="Q13" s="191"/>
      <c r="R13" s="191"/>
      <c r="S13" s="191"/>
    </row>
    <row r="14" spans="1:19" x14ac:dyDescent="0.35">
      <c r="A14" s="191"/>
      <c r="B14" s="191"/>
      <c r="C14" s="191"/>
      <c r="D14" s="191"/>
      <c r="E14" s="191"/>
      <c r="F14" s="191"/>
      <c r="G14" s="191"/>
      <c r="H14" s="191"/>
      <c r="I14" s="191"/>
      <c r="J14" s="191"/>
      <c r="K14" s="191"/>
      <c r="L14" s="191"/>
      <c r="M14" s="191"/>
      <c r="N14" s="191"/>
      <c r="O14" s="191"/>
      <c r="P14" s="191"/>
      <c r="Q14" s="191"/>
      <c r="R14" s="191"/>
      <c r="S14" s="191"/>
    </row>
    <row r="15" spans="1:19" x14ac:dyDescent="0.35">
      <c r="A15" s="191"/>
      <c r="B15" s="191"/>
      <c r="C15" s="191"/>
      <c r="D15" s="191"/>
      <c r="E15" s="191"/>
      <c r="F15" s="191"/>
      <c r="G15" s="191"/>
      <c r="H15" s="191"/>
      <c r="I15" s="191"/>
      <c r="J15" s="191"/>
      <c r="K15" s="191"/>
      <c r="L15" s="191"/>
      <c r="M15" s="191"/>
      <c r="N15" s="191"/>
      <c r="O15" s="191"/>
      <c r="P15" s="191"/>
      <c r="Q15" s="191"/>
      <c r="R15" s="191"/>
      <c r="S15" s="191"/>
    </row>
    <row r="16" spans="1:19" x14ac:dyDescent="0.35">
      <c r="A16" s="191"/>
      <c r="B16" s="191"/>
      <c r="C16" s="191"/>
      <c r="D16" s="191"/>
      <c r="E16" s="191"/>
      <c r="F16" s="191"/>
      <c r="G16" s="191"/>
      <c r="H16" s="191"/>
      <c r="I16" s="191"/>
      <c r="J16" s="191"/>
      <c r="K16" s="191"/>
      <c r="L16" s="191"/>
      <c r="M16" s="191"/>
      <c r="N16" s="191"/>
      <c r="O16" s="191"/>
      <c r="P16" s="191"/>
      <c r="Q16" s="191"/>
      <c r="R16" s="191"/>
      <c r="S16" s="191"/>
    </row>
    <row r="17" spans="1:19" x14ac:dyDescent="0.35">
      <c r="A17" s="191"/>
      <c r="B17" s="191"/>
      <c r="C17" s="191"/>
      <c r="D17" s="191"/>
      <c r="E17" s="191"/>
      <c r="F17" s="191"/>
      <c r="G17" s="191"/>
      <c r="H17" s="191"/>
      <c r="I17" s="191"/>
      <c r="J17" s="191"/>
      <c r="K17" s="191"/>
      <c r="L17" s="191"/>
      <c r="M17" s="191"/>
      <c r="N17" s="191"/>
      <c r="O17" s="191"/>
      <c r="P17" s="191"/>
      <c r="Q17" s="191"/>
      <c r="R17" s="191"/>
      <c r="S17" s="191"/>
    </row>
    <row r="18" spans="1:19" x14ac:dyDescent="0.35">
      <c r="A18" s="191"/>
      <c r="B18" s="191"/>
      <c r="C18" s="191"/>
      <c r="D18" s="191"/>
      <c r="E18" s="191"/>
      <c r="F18" s="191"/>
      <c r="G18" s="191"/>
      <c r="H18" s="191"/>
      <c r="I18" s="191"/>
      <c r="J18" s="191"/>
      <c r="K18" s="191"/>
      <c r="L18" s="191"/>
      <c r="M18" s="191"/>
      <c r="N18" s="191"/>
      <c r="O18" s="191"/>
      <c r="P18" s="191"/>
      <c r="Q18" s="191"/>
      <c r="R18" s="191"/>
      <c r="S18" s="191"/>
    </row>
    <row r="19" spans="1:19" x14ac:dyDescent="0.35">
      <c r="A19" s="191"/>
      <c r="B19" s="191"/>
      <c r="C19" s="191"/>
      <c r="D19" s="191"/>
      <c r="E19" s="191"/>
      <c r="F19" s="191"/>
      <c r="G19" s="191"/>
      <c r="H19" s="191"/>
      <c r="I19" s="191"/>
      <c r="J19" s="191"/>
      <c r="K19" s="191"/>
      <c r="L19" s="191"/>
      <c r="M19" s="191"/>
      <c r="N19" s="191"/>
      <c r="O19" s="191"/>
      <c r="P19" s="191"/>
      <c r="Q19" s="191"/>
      <c r="R19" s="191"/>
      <c r="S19" s="191"/>
    </row>
  </sheetData>
  <mergeCells count="4">
    <mergeCell ref="A3:I3"/>
    <mergeCell ref="J3:L3"/>
    <mergeCell ref="M3:O3"/>
    <mergeCell ref="P3:R3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B5:H58"/>
  <sheetViews>
    <sheetView showGridLines="0" zoomScale="85" zoomScaleNormal="85" workbookViewId="0"/>
  </sheetViews>
  <sheetFormatPr defaultColWidth="8" defaultRowHeight="14.5" x14ac:dyDescent="0.35"/>
  <cols>
    <col min="1" max="1" width="3.26953125" style="35" customWidth="1"/>
    <col min="2" max="3" width="8.7265625" style="35" customWidth="1"/>
    <col min="4" max="4" width="24.54296875" style="35" bestFit="1" customWidth="1"/>
    <col min="5" max="5" width="14.54296875" style="35" bestFit="1" customWidth="1"/>
    <col min="6" max="6" width="13.7265625" style="35" customWidth="1"/>
    <col min="7" max="7" width="25" style="35" customWidth="1"/>
    <col min="8" max="16384" width="8" style="35"/>
  </cols>
  <sheetData>
    <row r="5" spans="2:8" ht="18" x14ac:dyDescent="0.35">
      <c r="B5" s="820" t="s">
        <v>36</v>
      </c>
      <c r="C5" s="820"/>
      <c r="D5" s="820"/>
      <c r="E5" s="820"/>
      <c r="F5" s="820"/>
      <c r="G5" s="820"/>
    </row>
    <row r="6" spans="2:8" s="36" customFormat="1" ht="12" thickBot="1" x14ac:dyDescent="0.4"/>
    <row r="7" spans="2:8" s="37" customFormat="1" thickBot="1" x14ac:dyDescent="0.4">
      <c r="B7" s="105" t="s">
        <v>5</v>
      </c>
      <c r="C7" s="106" t="s">
        <v>38</v>
      </c>
      <c r="D7" s="106" t="s">
        <v>23</v>
      </c>
      <c r="E7" s="77" t="s">
        <v>39</v>
      </c>
      <c r="F7" s="77" t="s">
        <v>40</v>
      </c>
      <c r="G7" s="78" t="s">
        <v>41</v>
      </c>
    </row>
    <row r="8" spans="2:8" s="37" customFormat="1" ht="14" x14ac:dyDescent="0.35">
      <c r="B8" s="107">
        <v>1</v>
      </c>
      <c r="C8" s="108">
        <v>1</v>
      </c>
      <c r="D8" s="109" t="s">
        <v>44</v>
      </c>
      <c r="E8" s="104"/>
      <c r="F8" s="82"/>
      <c r="G8" s="83"/>
    </row>
    <row r="9" spans="2:8" s="37" customFormat="1" ht="14" x14ac:dyDescent="0.35">
      <c r="B9" s="110">
        <f>+B8+1</f>
        <v>2</v>
      </c>
      <c r="C9" s="111">
        <v>1</v>
      </c>
      <c r="D9" s="112" t="s">
        <v>45</v>
      </c>
      <c r="E9" s="104"/>
      <c r="F9" s="82"/>
      <c r="G9" s="83"/>
    </row>
    <row r="10" spans="2:8" s="37" customFormat="1" ht="14" x14ac:dyDescent="0.35">
      <c r="B10" s="110">
        <f t="shared" ref="B10:B24" si="0">+B9+1</f>
        <v>3</v>
      </c>
      <c r="C10" s="111">
        <v>1</v>
      </c>
      <c r="D10" s="112" t="s">
        <v>46</v>
      </c>
      <c r="E10" s="104"/>
      <c r="F10" s="82"/>
      <c r="G10" s="83"/>
    </row>
    <row r="11" spans="2:8" x14ac:dyDescent="0.35">
      <c r="B11" s="110">
        <f t="shared" si="0"/>
        <v>4</v>
      </c>
      <c r="C11" s="111">
        <v>1</v>
      </c>
      <c r="D11" s="112" t="s">
        <v>47</v>
      </c>
      <c r="E11" s="104"/>
      <c r="F11" s="82"/>
      <c r="G11" s="83"/>
    </row>
    <row r="12" spans="2:8" x14ac:dyDescent="0.35">
      <c r="B12" s="110">
        <f t="shared" si="0"/>
        <v>5</v>
      </c>
      <c r="C12" s="111">
        <v>1</v>
      </c>
      <c r="D12" s="112" t="s">
        <v>48</v>
      </c>
      <c r="E12" s="104"/>
      <c r="F12" s="82"/>
      <c r="G12" s="83"/>
    </row>
    <row r="13" spans="2:8" x14ac:dyDescent="0.35">
      <c r="B13" s="110">
        <f t="shared" si="0"/>
        <v>6</v>
      </c>
      <c r="C13" s="111">
        <v>1</v>
      </c>
      <c r="D13" s="112" t="s">
        <v>49</v>
      </c>
      <c r="E13" s="104"/>
      <c r="F13" s="82"/>
      <c r="G13" s="83"/>
    </row>
    <row r="14" spans="2:8" ht="15" thickBot="1" x14ac:dyDescent="0.4">
      <c r="B14" s="110">
        <f t="shared" si="0"/>
        <v>7</v>
      </c>
      <c r="C14" s="111">
        <v>1</v>
      </c>
      <c r="D14" s="112" t="s">
        <v>50</v>
      </c>
      <c r="E14" s="104"/>
      <c r="F14" s="82"/>
      <c r="G14" s="83"/>
    </row>
    <row r="15" spans="2:8" ht="15" thickBot="1" x14ac:dyDescent="0.4">
      <c r="B15" s="110">
        <f t="shared" si="0"/>
        <v>8</v>
      </c>
      <c r="C15" s="111">
        <v>1</v>
      </c>
      <c r="D15" s="113" t="s">
        <v>51</v>
      </c>
      <c r="E15" s="104"/>
      <c r="F15" s="82"/>
      <c r="G15" s="83"/>
      <c r="H15" s="117" t="s">
        <v>53</v>
      </c>
    </row>
    <row r="16" spans="2:8" ht="15" thickBot="1" x14ac:dyDescent="0.4">
      <c r="B16" s="110">
        <f t="shared" si="0"/>
        <v>9</v>
      </c>
      <c r="C16" s="111">
        <v>1</v>
      </c>
      <c r="D16" s="113" t="s">
        <v>52</v>
      </c>
      <c r="E16" s="104"/>
      <c r="F16" s="82"/>
      <c r="G16" s="83"/>
      <c r="H16" s="117" t="s">
        <v>54</v>
      </c>
    </row>
    <row r="17" spans="2:7" x14ac:dyDescent="0.35">
      <c r="B17" s="114">
        <f t="shared" si="0"/>
        <v>10</v>
      </c>
      <c r="C17" s="115">
        <v>1</v>
      </c>
      <c r="D17" s="116"/>
      <c r="E17" s="104"/>
      <c r="F17" s="84"/>
      <c r="G17" s="83"/>
    </row>
    <row r="18" spans="2:7" x14ac:dyDescent="0.35">
      <c r="B18" s="79">
        <f t="shared" si="0"/>
        <v>11</v>
      </c>
      <c r="C18" s="80">
        <v>1</v>
      </c>
      <c r="D18" s="81"/>
      <c r="E18" s="82"/>
      <c r="F18" s="84"/>
      <c r="G18" s="83"/>
    </row>
    <row r="19" spans="2:7" x14ac:dyDescent="0.35">
      <c r="B19" s="79">
        <f t="shared" si="0"/>
        <v>12</v>
      </c>
      <c r="C19" s="80">
        <v>1</v>
      </c>
      <c r="D19" s="81"/>
      <c r="E19" s="82"/>
      <c r="F19" s="84"/>
      <c r="G19" s="83"/>
    </row>
    <row r="20" spans="2:7" x14ac:dyDescent="0.35">
      <c r="B20" s="79">
        <f t="shared" si="0"/>
        <v>13</v>
      </c>
      <c r="C20" s="80">
        <v>1</v>
      </c>
      <c r="D20" s="81"/>
      <c r="E20" s="82"/>
      <c r="F20" s="84"/>
      <c r="G20" s="83"/>
    </row>
    <row r="21" spans="2:7" x14ac:dyDescent="0.35">
      <c r="B21" s="79">
        <f t="shared" si="0"/>
        <v>14</v>
      </c>
      <c r="C21" s="80">
        <v>1</v>
      </c>
      <c r="D21" s="81"/>
      <c r="E21" s="85"/>
      <c r="F21" s="85"/>
      <c r="G21" s="86"/>
    </row>
    <row r="22" spans="2:7" x14ac:dyDescent="0.35">
      <c r="B22" s="79">
        <f t="shared" si="0"/>
        <v>15</v>
      </c>
      <c r="C22" s="80">
        <v>1</v>
      </c>
      <c r="D22" s="81"/>
      <c r="E22" s="85"/>
      <c r="F22" s="85"/>
      <c r="G22" s="86"/>
    </row>
    <row r="23" spans="2:7" x14ac:dyDescent="0.35">
      <c r="B23" s="79">
        <f t="shared" si="0"/>
        <v>16</v>
      </c>
      <c r="C23" s="80">
        <v>1</v>
      </c>
      <c r="D23" s="81"/>
      <c r="E23" s="85"/>
      <c r="F23" s="85"/>
      <c r="G23" s="86"/>
    </row>
    <row r="24" spans="2:7" ht="15" thickBot="1" x14ac:dyDescent="0.4">
      <c r="B24" s="87">
        <f t="shared" si="0"/>
        <v>17</v>
      </c>
      <c r="C24" s="88">
        <v>1</v>
      </c>
      <c r="D24" s="89"/>
      <c r="E24" s="90"/>
      <c r="F24" s="90"/>
      <c r="G24" s="91"/>
    </row>
    <row r="25" spans="2:7" x14ac:dyDescent="0.35">
      <c r="B25" s="92">
        <v>1</v>
      </c>
      <c r="C25" s="93">
        <f>+C24+1</f>
        <v>2</v>
      </c>
      <c r="D25" s="94"/>
      <c r="E25" s="95"/>
      <c r="F25" s="95"/>
      <c r="G25" s="96"/>
    </row>
    <row r="26" spans="2:7" x14ac:dyDescent="0.35">
      <c r="B26" s="79">
        <f>+B25+1</f>
        <v>2</v>
      </c>
      <c r="C26" s="80">
        <v>2</v>
      </c>
      <c r="D26" s="81"/>
      <c r="E26" s="85"/>
      <c r="F26" s="85"/>
      <c r="G26" s="86"/>
    </row>
    <row r="27" spans="2:7" x14ac:dyDescent="0.35">
      <c r="B27" s="79">
        <f t="shared" ref="B27:B39" si="1">+B26+1</f>
        <v>3</v>
      </c>
      <c r="C27" s="80">
        <v>2</v>
      </c>
      <c r="D27" s="81"/>
      <c r="E27" s="85"/>
      <c r="F27" s="85"/>
      <c r="G27" s="86"/>
    </row>
    <row r="28" spans="2:7" x14ac:dyDescent="0.35">
      <c r="B28" s="79">
        <f t="shared" si="1"/>
        <v>4</v>
      </c>
      <c r="C28" s="80">
        <v>2</v>
      </c>
      <c r="D28" s="81"/>
      <c r="E28" s="85"/>
      <c r="F28" s="85"/>
      <c r="G28" s="86"/>
    </row>
    <row r="29" spans="2:7" x14ac:dyDescent="0.35">
      <c r="B29" s="79">
        <f t="shared" si="1"/>
        <v>5</v>
      </c>
      <c r="C29" s="80">
        <v>2</v>
      </c>
      <c r="D29" s="81"/>
      <c r="E29" s="85"/>
      <c r="F29" s="85"/>
      <c r="G29" s="86"/>
    </row>
    <row r="30" spans="2:7" x14ac:dyDescent="0.35">
      <c r="B30" s="79">
        <f t="shared" si="1"/>
        <v>6</v>
      </c>
      <c r="C30" s="80">
        <v>2</v>
      </c>
      <c r="D30" s="81"/>
      <c r="E30" s="85"/>
      <c r="F30" s="85"/>
      <c r="G30" s="86"/>
    </row>
    <row r="31" spans="2:7" x14ac:dyDescent="0.35">
      <c r="B31" s="79">
        <f t="shared" si="1"/>
        <v>7</v>
      </c>
      <c r="C31" s="80">
        <v>2</v>
      </c>
      <c r="D31" s="81"/>
      <c r="E31" s="85"/>
      <c r="F31" s="85"/>
      <c r="G31" s="86"/>
    </row>
    <row r="32" spans="2:7" x14ac:dyDescent="0.35">
      <c r="B32" s="79">
        <f t="shared" si="1"/>
        <v>8</v>
      </c>
      <c r="C32" s="80">
        <v>2</v>
      </c>
      <c r="D32" s="81"/>
      <c r="E32" s="85"/>
      <c r="F32" s="85"/>
      <c r="G32" s="86"/>
    </row>
    <row r="33" spans="2:7" x14ac:dyDescent="0.35">
      <c r="B33" s="79">
        <f t="shared" si="1"/>
        <v>9</v>
      </c>
      <c r="C33" s="80">
        <v>2</v>
      </c>
      <c r="D33" s="81"/>
      <c r="E33" s="85"/>
      <c r="F33" s="85"/>
      <c r="G33" s="86"/>
    </row>
    <row r="34" spans="2:7" x14ac:dyDescent="0.35">
      <c r="B34" s="79">
        <f t="shared" si="1"/>
        <v>10</v>
      </c>
      <c r="C34" s="80">
        <v>2</v>
      </c>
      <c r="D34" s="81"/>
      <c r="E34" s="85"/>
      <c r="F34" s="85"/>
      <c r="G34" s="86"/>
    </row>
    <row r="35" spans="2:7" x14ac:dyDescent="0.35">
      <c r="B35" s="79">
        <f t="shared" si="1"/>
        <v>11</v>
      </c>
      <c r="C35" s="80">
        <v>2</v>
      </c>
      <c r="D35" s="81"/>
      <c r="E35" s="85"/>
      <c r="F35" s="85"/>
      <c r="G35" s="86"/>
    </row>
    <row r="36" spans="2:7" x14ac:dyDescent="0.35">
      <c r="B36" s="79">
        <f t="shared" si="1"/>
        <v>12</v>
      </c>
      <c r="C36" s="80">
        <v>2</v>
      </c>
      <c r="D36" s="81"/>
      <c r="E36" s="85"/>
      <c r="F36" s="85"/>
      <c r="G36" s="86"/>
    </row>
    <row r="37" spans="2:7" x14ac:dyDescent="0.35">
      <c r="B37" s="79">
        <f t="shared" si="1"/>
        <v>13</v>
      </c>
      <c r="C37" s="80">
        <v>2</v>
      </c>
      <c r="D37" s="81"/>
      <c r="E37" s="85"/>
      <c r="F37" s="85"/>
      <c r="G37" s="86"/>
    </row>
    <row r="38" spans="2:7" x14ac:dyDescent="0.35">
      <c r="B38" s="79">
        <f t="shared" si="1"/>
        <v>14</v>
      </c>
      <c r="C38" s="80">
        <v>2</v>
      </c>
      <c r="D38" s="81"/>
      <c r="E38" s="85"/>
      <c r="F38" s="85"/>
      <c r="G38" s="86"/>
    </row>
    <row r="39" spans="2:7" ht="15" thickBot="1" x14ac:dyDescent="0.4">
      <c r="B39" s="87">
        <f t="shared" si="1"/>
        <v>15</v>
      </c>
      <c r="C39" s="88">
        <v>2</v>
      </c>
      <c r="D39" s="89"/>
      <c r="E39" s="90"/>
      <c r="F39" s="90"/>
      <c r="G39" s="91"/>
    </row>
    <row r="40" spans="2:7" ht="15.5" x14ac:dyDescent="0.35">
      <c r="B40" s="71"/>
      <c r="C40" s="71"/>
      <c r="D40" s="72"/>
      <c r="E40" s="73"/>
      <c r="F40" s="73"/>
      <c r="G40" s="73"/>
    </row>
    <row r="41" spans="2:7" ht="15.5" x14ac:dyDescent="0.35">
      <c r="B41" s="71"/>
      <c r="C41" s="71"/>
      <c r="D41" s="72"/>
      <c r="E41" s="73"/>
      <c r="F41" s="73"/>
      <c r="G41" s="73"/>
    </row>
    <row r="42" spans="2:7" ht="15.5" x14ac:dyDescent="0.35">
      <c r="B42" s="71"/>
      <c r="C42" s="71"/>
      <c r="D42" s="72"/>
      <c r="E42" s="73"/>
      <c r="F42" s="73"/>
      <c r="G42" s="73"/>
    </row>
    <row r="43" spans="2:7" ht="15.5" x14ac:dyDescent="0.35">
      <c r="B43" s="71"/>
      <c r="C43" s="71"/>
      <c r="D43" s="72"/>
      <c r="E43" s="73"/>
      <c r="F43" s="73"/>
      <c r="G43" s="73"/>
    </row>
    <row r="44" spans="2:7" ht="15.5" x14ac:dyDescent="0.35">
      <c r="B44" s="71"/>
      <c r="C44" s="71"/>
      <c r="D44" s="72"/>
      <c r="E44" s="73"/>
      <c r="F44" s="73"/>
      <c r="G44" s="73"/>
    </row>
    <row r="45" spans="2:7" ht="15.5" x14ac:dyDescent="0.35">
      <c r="B45" s="71"/>
      <c r="C45" s="71"/>
      <c r="D45" s="72"/>
      <c r="E45" s="73"/>
      <c r="F45" s="73"/>
      <c r="G45" s="73"/>
    </row>
    <row r="46" spans="2:7" ht="15.5" x14ac:dyDescent="0.35">
      <c r="B46" s="71"/>
      <c r="C46" s="71"/>
      <c r="D46" s="72"/>
      <c r="E46" s="73"/>
      <c r="F46" s="73"/>
      <c r="G46" s="73"/>
    </row>
    <row r="47" spans="2:7" ht="15.5" x14ac:dyDescent="0.35">
      <c r="B47" s="71"/>
      <c r="C47" s="71"/>
      <c r="D47" s="72"/>
      <c r="E47" s="73"/>
      <c r="F47" s="73"/>
      <c r="G47" s="73"/>
    </row>
    <row r="48" spans="2:7" ht="15.5" x14ac:dyDescent="0.35">
      <c r="B48" s="71"/>
      <c r="C48" s="71"/>
      <c r="D48" s="72"/>
      <c r="E48" s="73"/>
      <c r="F48" s="73"/>
      <c r="G48" s="73"/>
    </row>
    <row r="49" spans="2:7" ht="15.5" x14ac:dyDescent="0.35">
      <c r="B49" s="71"/>
      <c r="C49" s="71"/>
      <c r="D49" s="72"/>
      <c r="E49" s="73"/>
      <c r="F49" s="73"/>
      <c r="G49" s="73"/>
    </row>
    <row r="50" spans="2:7" ht="15.5" x14ac:dyDescent="0.35">
      <c r="B50" s="71"/>
      <c r="C50" s="71"/>
      <c r="D50" s="72"/>
      <c r="E50" s="73"/>
      <c r="F50" s="73"/>
      <c r="G50" s="73"/>
    </row>
    <row r="51" spans="2:7" ht="15.5" x14ac:dyDescent="0.35">
      <c r="B51" s="71"/>
      <c r="C51" s="71"/>
      <c r="D51" s="72"/>
      <c r="E51" s="73"/>
      <c r="F51" s="73"/>
      <c r="G51" s="73"/>
    </row>
    <row r="52" spans="2:7" ht="15.5" x14ac:dyDescent="0.35">
      <c r="B52" s="71"/>
      <c r="C52" s="71"/>
      <c r="D52" s="72"/>
      <c r="E52" s="73"/>
      <c r="F52" s="73"/>
      <c r="G52" s="73"/>
    </row>
    <row r="53" spans="2:7" ht="15.5" x14ac:dyDescent="0.35">
      <c r="B53" s="71"/>
      <c r="C53" s="71"/>
      <c r="D53" s="72"/>
      <c r="E53" s="73"/>
      <c r="F53" s="73"/>
      <c r="G53" s="73"/>
    </row>
    <row r="54" spans="2:7" ht="15.5" x14ac:dyDescent="0.35">
      <c r="B54" s="71"/>
      <c r="C54" s="71"/>
      <c r="D54" s="72"/>
      <c r="E54" s="73"/>
      <c r="F54" s="73"/>
      <c r="G54" s="73"/>
    </row>
    <row r="55" spans="2:7" ht="15.5" x14ac:dyDescent="0.35">
      <c r="B55" s="65"/>
      <c r="C55" s="65"/>
      <c r="D55" s="65"/>
      <c r="E55" s="65"/>
      <c r="F55" s="65"/>
      <c r="G55" s="65"/>
    </row>
    <row r="56" spans="2:7" ht="16" x14ac:dyDescent="0.35">
      <c r="B56" s="66"/>
      <c r="C56" s="74"/>
      <c r="D56" s="64" t="s">
        <v>24</v>
      </c>
      <c r="E56" s="65"/>
      <c r="F56" s="65"/>
      <c r="G56" s="65"/>
    </row>
    <row r="57" spans="2:7" ht="16" x14ac:dyDescent="0.35">
      <c r="B57" s="67"/>
      <c r="C57" s="75"/>
      <c r="D57" s="64" t="s">
        <v>25</v>
      </c>
      <c r="E57" s="65"/>
      <c r="F57" s="65"/>
      <c r="G57" s="65"/>
    </row>
    <row r="58" spans="2:7" ht="16" x14ac:dyDescent="0.35">
      <c r="B58" s="68"/>
      <c r="C58" s="76"/>
      <c r="D58" s="64" t="s">
        <v>26</v>
      </c>
      <c r="E58" s="65"/>
      <c r="F58" s="65"/>
      <c r="G58" s="65"/>
    </row>
  </sheetData>
  <mergeCells count="1">
    <mergeCell ref="B5:G5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'C:\backup\My Files\UNUM\[Action Log DB_LS_Sickness_05042020.xlsx]Dropdowns'!#REF!</xm:f>
          </x14:formula1>
          <xm:sqref>F17:F20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C30906F50D4643B5FA90E1A09E1A7E" ma:contentTypeVersion="0" ma:contentTypeDescription="Create a new document." ma:contentTypeScope="" ma:versionID="e2d3e33c69e7119aaaf8e30f10592ea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dbe1df767f360ada43ed535767fd99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EA86BB2-12BD-445B-BB91-7930ADBEB0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1246355-A190-4DF7-8218-1815B52FFACD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F7D2C3B-FAD6-4384-9569-DE6087FA161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Cover</vt:lpstr>
      <vt:lpstr>Home</vt:lpstr>
      <vt:lpstr>Weekly Update Summary</vt:lpstr>
      <vt:lpstr>Transitions Timelines</vt:lpstr>
      <vt:lpstr>Project Plan</vt:lpstr>
      <vt:lpstr>Action Log</vt:lpstr>
      <vt:lpstr>Risk and Mitigation</vt:lpstr>
      <vt:lpstr>Process Training Update Project</vt:lpstr>
      <vt:lpstr>People KT Readiness</vt:lpstr>
      <vt:lpstr>Offshore Assessment</vt:lpstr>
      <vt:lpstr>Ramp Up Plan</vt:lpstr>
      <vt:lpstr>Tech Tracker</vt:lpstr>
      <vt:lpstr>PreProcess_Training</vt:lpstr>
      <vt:lpstr>Training Q&amp;A Offshore KT</vt:lpstr>
      <vt:lpstr>Nesting &amp; Ramp</vt:lpstr>
      <vt:lpstr>Critical Path Activities</vt:lpstr>
      <vt:lpstr>Project Team</vt:lpstr>
      <vt:lpstr>Change Log</vt:lpstr>
      <vt:lpstr>SOP Status Post Closing</vt:lpstr>
      <vt:lpstr>Access Status_Offshore</vt:lpstr>
    </vt:vector>
  </TitlesOfParts>
  <Company>EXL Service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 Bhalla</dc:creator>
  <cp:lastModifiedBy>Santosh B</cp:lastModifiedBy>
  <dcterms:created xsi:type="dcterms:W3CDTF">2020-05-29T18:42:22Z</dcterms:created>
  <dcterms:modified xsi:type="dcterms:W3CDTF">2022-02-09T07:02:20Z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0x01010055C30906F50D4643B5FA90E1A09E1A7E</vt:lpwstr>
  </property>
</Properties>
</file>