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C:\Users\Suhel18757\Desktop\2021\Yearly\2021\Sep 2021\"/>
    </mc:Choice>
  </mc:AlternateContent>
  <bookViews>
    <workbookView xWindow="0" yWindow="0" windowWidth="20490" windowHeight="6195" tabRatio="906" firstSheet="2" activeTab="4"/>
  </bookViews>
  <sheets>
    <sheet name="Home" sheetId="27" state="hidden" r:id="rId1"/>
    <sheet name="KT Summary" sheetId="30" r:id="rId2"/>
    <sheet name="KT Schedule &amp; Status" sheetId="32" r:id="rId3"/>
    <sheet name="ABS Ramp" sheetId="49" state="hidden" r:id="rId4"/>
    <sheet name="ABS-Ramp" sheetId="50" r:id="rId5"/>
    <sheet name="Attendance Tracker" sheetId="25" r:id="rId6"/>
    <sheet name="Systems Login " sheetId="42" r:id="rId7"/>
    <sheet name="KT Assessment - Report Card" sheetId="9" r:id="rId8"/>
    <sheet name="Risks" sheetId="36" r:id="rId9"/>
    <sheet name="Action" sheetId="37" r:id="rId10"/>
    <sheet name="Issues " sheetId="38" r:id="rId11"/>
    <sheet name="BGC &amp; Drug Test" sheetId="40" r:id="rId12"/>
  </sheets>
  <externalReferences>
    <externalReference r:id="rId13"/>
  </externalReferences>
  <definedNames>
    <definedName name="_xlnm._FilterDatabase" localSheetId="10" hidden="1">'Issues '!#REF!</definedName>
    <definedName name="_xlnm._FilterDatabase" localSheetId="8" hidden="1">Risks!$A$2:$M$18</definedName>
    <definedName name="DIVISION_NAME">[1]CoverPage!$A$11</definedName>
    <definedName name="_xlnm.Print_Area" localSheetId="10">'Issues '!$A$1:$L$2</definedName>
    <definedName name="_xlnm.Print_Area" localSheetId="2">'KT Schedule &amp; Status'!$B$8:$H$13</definedName>
    <definedName name="_xlnm.Print_Titles" localSheetId="10">'Issues '!$1:$1</definedName>
    <definedName name="Rampp">#REF!</definedName>
    <definedName name="rate" localSheetId="4">#REF!</definedName>
    <definedName name="rate" localSheetId="6">#REF!</definedName>
    <definedName name="rate">#REF!</definedName>
    <definedName name="Revision_Date___MM_DD_YYYY">[1]CoverPage!$C$15</definedName>
    <definedName name="Status" localSheetId="4">#REF!</definedName>
    <definedName name="Status" localSheetId="6">#REF!</definedName>
    <definedName name="Status">#REF!</definedName>
    <definedName name="tblIssLog" localSheetId="4">#REF!</definedName>
    <definedName name="tblIssLog" localSheetId="10">'Issues '!$A$1:$D$1</definedName>
    <definedName name="tblIssLog" localSheetId="6">#REF!</definedName>
    <definedName name="tblIssLog">#REF!</definedName>
    <definedName name="Version___Version_Number">[1]CoverPage!$A$15</definedName>
  </definedNames>
  <calcPr calcId="162913"/>
</workbook>
</file>

<file path=xl/calcChain.xml><?xml version="1.0" encoding="utf-8"?>
<calcChain xmlns="http://schemas.openxmlformats.org/spreadsheetml/2006/main">
  <c r="AQ28" i="50" l="1"/>
  <c r="CG29" i="50"/>
  <c r="CG30" i="50" s="1"/>
  <c r="CG28" i="50"/>
  <c r="CG26" i="50"/>
  <c r="CG25" i="50"/>
  <c r="CG24" i="50"/>
  <c r="CG21" i="50"/>
  <c r="CG22" i="50" s="1"/>
  <c r="CG20" i="50"/>
  <c r="CG17" i="50"/>
  <c r="CG16" i="50"/>
  <c r="CG18" i="50" s="1"/>
  <c r="CG13" i="50"/>
  <c r="CG14" i="50" s="1"/>
  <c r="CG12" i="50"/>
  <c r="CA29" i="50"/>
  <c r="CA30" i="50" s="1"/>
  <c r="CA28" i="50"/>
  <c r="CA26" i="50"/>
  <c r="CA25" i="50"/>
  <c r="CA24" i="50"/>
  <c r="CA21" i="50"/>
  <c r="CA22" i="50" s="1"/>
  <c r="CA20" i="50"/>
  <c r="CA17" i="50"/>
  <c r="CA18" i="50" s="1"/>
  <c r="CA16" i="50"/>
  <c r="CA13" i="50"/>
  <c r="CA14" i="50" s="1"/>
  <c r="CA12" i="50"/>
  <c r="BU29" i="50"/>
  <c r="BU30" i="50" s="1"/>
  <c r="BU28" i="50"/>
  <c r="BU26" i="50"/>
  <c r="BU25" i="50"/>
  <c r="BU24" i="50"/>
  <c r="BU21" i="50"/>
  <c r="BU22" i="50" s="1"/>
  <c r="BU20" i="50"/>
  <c r="BU17" i="50"/>
  <c r="BU18" i="50" s="1"/>
  <c r="BU16" i="50"/>
  <c r="BU13" i="50"/>
  <c r="BU14" i="50" s="1"/>
  <c r="BU12" i="50"/>
  <c r="BO29" i="50"/>
  <c r="BO30" i="50" s="1"/>
  <c r="BO28" i="50"/>
  <c r="BO26" i="50"/>
  <c r="BO25" i="50"/>
  <c r="BO24" i="50"/>
  <c r="BO21" i="50"/>
  <c r="BO22" i="50" s="1"/>
  <c r="BO20" i="50"/>
  <c r="BO17" i="50"/>
  <c r="BO18" i="50" s="1"/>
  <c r="BO16" i="50"/>
  <c r="BO13" i="50"/>
  <c r="BO14" i="50" s="1"/>
  <c r="BO12" i="50"/>
  <c r="BI29" i="50"/>
  <c r="BI30" i="50" s="1"/>
  <c r="BI28" i="50"/>
  <c r="BI26" i="50"/>
  <c r="BI25" i="50"/>
  <c r="BI24" i="50"/>
  <c r="BI21" i="50"/>
  <c r="BI22" i="50" s="1"/>
  <c r="BI20" i="50"/>
  <c r="BI17" i="50"/>
  <c r="BI18" i="50" s="1"/>
  <c r="BI16" i="50"/>
  <c r="BI13" i="50"/>
  <c r="BI14" i="50" s="1"/>
  <c r="BI12" i="50"/>
  <c r="BC29" i="50"/>
  <c r="BC30" i="50" s="1"/>
  <c r="BC28" i="50"/>
  <c r="BC26" i="50"/>
  <c r="BC25" i="50"/>
  <c r="BC24" i="50"/>
  <c r="BC21" i="50"/>
  <c r="BC22" i="50" s="1"/>
  <c r="BC20" i="50"/>
  <c r="BC17" i="50"/>
  <c r="BC18" i="50" s="1"/>
  <c r="BC16" i="50"/>
  <c r="BC13" i="50"/>
  <c r="BC14" i="50" s="1"/>
  <c r="BC12" i="50"/>
  <c r="AW29" i="50"/>
  <c r="AW30" i="50" s="1"/>
  <c r="AW28" i="50"/>
  <c r="AW26" i="50"/>
  <c r="AW25" i="50"/>
  <c r="AW24" i="50"/>
  <c r="AW21" i="50"/>
  <c r="AW22" i="50" s="1"/>
  <c r="AW20" i="50"/>
  <c r="AW17" i="50"/>
  <c r="AW18" i="50" s="1"/>
  <c r="AW16" i="50"/>
  <c r="AW13" i="50"/>
  <c r="AW14" i="50" s="1"/>
  <c r="AW12" i="50"/>
  <c r="AQ29" i="50"/>
  <c r="AQ30" i="50" s="1"/>
  <c r="AQ26" i="50"/>
  <c r="AQ25" i="50"/>
  <c r="AQ24" i="50"/>
  <c r="AQ21" i="50"/>
  <c r="AQ22" i="50" s="1"/>
  <c r="AQ20" i="50"/>
  <c r="AQ17" i="50"/>
  <c r="AQ18" i="50" s="1"/>
  <c r="AQ16" i="50"/>
  <c r="AQ13" i="50"/>
  <c r="AQ14" i="50" s="1"/>
  <c r="AQ12" i="50"/>
  <c r="CF30" i="50"/>
  <c r="CE30" i="50"/>
  <c r="CD30" i="50"/>
  <c r="CC30" i="50"/>
  <c r="CB30" i="50"/>
  <c r="CG11" i="50"/>
  <c r="CF7" i="50"/>
  <c r="CE7" i="50"/>
  <c r="CD7" i="50"/>
  <c r="CC7" i="50"/>
  <c r="CB7" i="50"/>
  <c r="CG4" i="50"/>
  <c r="CG3" i="50"/>
  <c r="CG7" i="50" s="1"/>
  <c r="CC2" i="50"/>
  <c r="CC11" i="50" s="1"/>
  <c r="CB2" i="50"/>
  <c r="CB11" i="50" s="1"/>
  <c r="BZ30" i="50"/>
  <c r="BY30" i="50"/>
  <c r="BX30" i="50"/>
  <c r="BW30" i="50"/>
  <c r="BV30" i="50"/>
  <c r="CA11" i="50"/>
  <c r="CA7" i="50"/>
  <c r="BZ7" i="50"/>
  <c r="BY7" i="50"/>
  <c r="BX7" i="50"/>
  <c r="BW7" i="50"/>
  <c r="BV7" i="50"/>
  <c r="CA4" i="50"/>
  <c r="CA3" i="50"/>
  <c r="BV2" i="50"/>
  <c r="BV11" i="50" s="1"/>
  <c r="BT30" i="50"/>
  <c r="BS30" i="50"/>
  <c r="BR30" i="50"/>
  <c r="BQ30" i="50"/>
  <c r="BP30" i="50"/>
  <c r="BU11" i="50"/>
  <c r="BP11" i="50"/>
  <c r="BT7" i="50"/>
  <c r="BS7" i="50"/>
  <c r="BR7" i="50"/>
  <c r="BQ7" i="50"/>
  <c r="BP7" i="50"/>
  <c r="BU4" i="50"/>
  <c r="BU3" i="50"/>
  <c r="BU7" i="50" s="1"/>
  <c r="BQ2" i="50"/>
  <c r="BQ11" i="50" s="1"/>
  <c r="BP2" i="50"/>
  <c r="BN30" i="50"/>
  <c r="BM30" i="50"/>
  <c r="BL30" i="50"/>
  <c r="BK30" i="50"/>
  <c r="BJ30" i="50"/>
  <c r="BO11" i="50"/>
  <c r="BO7" i="50"/>
  <c r="BN7" i="50"/>
  <c r="BM7" i="50"/>
  <c r="BL7" i="50"/>
  <c r="BK7" i="50"/>
  <c r="BJ7" i="50"/>
  <c r="BO4" i="50"/>
  <c r="BO3" i="50"/>
  <c r="BJ2" i="50"/>
  <c r="BK2" i="50" s="1"/>
  <c r="BH30" i="50"/>
  <c r="BG30" i="50"/>
  <c r="BF30" i="50"/>
  <c r="BE30" i="50"/>
  <c r="BD30" i="50"/>
  <c r="BI11" i="50"/>
  <c r="BH7" i="50"/>
  <c r="BG7" i="50"/>
  <c r="BF7" i="50"/>
  <c r="BE7" i="50"/>
  <c r="BD7" i="50"/>
  <c r="BI4" i="50"/>
  <c r="BI3" i="50"/>
  <c r="BI7" i="50" s="1"/>
  <c r="BD2" i="50"/>
  <c r="BD11" i="50" s="1"/>
  <c r="BB30" i="50"/>
  <c r="BA30" i="50"/>
  <c r="AZ30" i="50"/>
  <c r="AY30" i="50"/>
  <c r="AX30" i="50"/>
  <c r="BC11" i="50"/>
  <c r="BB7" i="50"/>
  <c r="BA7" i="50"/>
  <c r="AZ7" i="50"/>
  <c r="AY7" i="50"/>
  <c r="AX7" i="50"/>
  <c r="BC4" i="50"/>
  <c r="BC3" i="50"/>
  <c r="BC7" i="50" s="1"/>
  <c r="AY2" i="50"/>
  <c r="AY11" i="50" s="1"/>
  <c r="AX2" i="50"/>
  <c r="AX11" i="50" s="1"/>
  <c r="AJ28" i="50"/>
  <c r="AJ29" i="50"/>
  <c r="AJ30" i="50" s="1"/>
  <c r="AK25" i="50"/>
  <c r="AK26" i="50" s="1"/>
  <c r="AJ26" i="50"/>
  <c r="AJ22" i="50"/>
  <c r="AJ18" i="50"/>
  <c r="AJ14" i="50"/>
  <c r="CD2" i="50" l="1"/>
  <c r="BW2" i="50"/>
  <c r="BR2" i="50"/>
  <c r="BK11" i="50"/>
  <c r="BL2" i="50"/>
  <c r="BJ11" i="50"/>
  <c r="BE2" i="50"/>
  <c r="AZ2" i="50"/>
  <c r="AL7" i="50"/>
  <c r="CE2" i="50" l="1"/>
  <c r="CD11" i="50"/>
  <c r="BW11" i="50"/>
  <c r="BX2" i="50"/>
  <c r="BS2" i="50"/>
  <c r="BR11" i="50"/>
  <c r="BM2" i="50"/>
  <c r="BL11" i="50"/>
  <c r="BE11" i="50"/>
  <c r="BF2" i="50"/>
  <c r="AZ11" i="50"/>
  <c r="BA2" i="50"/>
  <c r="AI28" i="50"/>
  <c r="AI29" i="50"/>
  <c r="AI18" i="50"/>
  <c r="AI26" i="50"/>
  <c r="AI14" i="50"/>
  <c r="AI22" i="50"/>
  <c r="CE11" i="50" l="1"/>
  <c r="CF2" i="50"/>
  <c r="CF11" i="50" s="1"/>
  <c r="BX11" i="50"/>
  <c r="BY2" i="50"/>
  <c r="BS11" i="50"/>
  <c r="BT2" i="50"/>
  <c r="BT11" i="50" s="1"/>
  <c r="BM11" i="50"/>
  <c r="BN2" i="50"/>
  <c r="BN11" i="50" s="1"/>
  <c r="BG2" i="50"/>
  <c r="BF11" i="50"/>
  <c r="BA11" i="50"/>
  <c r="BB2" i="50"/>
  <c r="BB11" i="50" s="1"/>
  <c r="AK28" i="50"/>
  <c r="AK24" i="50"/>
  <c r="AK21" i="50"/>
  <c r="AK20" i="50"/>
  <c r="AK17" i="50"/>
  <c r="AK16" i="50"/>
  <c r="AK13" i="50"/>
  <c r="AK12" i="50"/>
  <c r="AJ7" i="50"/>
  <c r="AG7" i="50"/>
  <c r="AH7" i="50"/>
  <c r="AI7" i="50"/>
  <c r="AH28" i="50"/>
  <c r="AH29" i="50"/>
  <c r="AK29" i="50" s="1"/>
  <c r="AH22" i="50"/>
  <c r="AH18" i="50"/>
  <c r="AH14" i="50"/>
  <c r="AG29" i="50"/>
  <c r="AG28" i="50"/>
  <c r="AG22" i="50"/>
  <c r="AG18" i="50"/>
  <c r="AG14" i="50"/>
  <c r="AG26" i="50"/>
  <c r="AH26" i="50"/>
  <c r="BY11" i="50" l="1"/>
  <c r="BZ2" i="50"/>
  <c r="BZ11" i="50" s="1"/>
  <c r="BG11" i="50"/>
  <c r="BH2" i="50"/>
  <c r="BH11" i="50" s="1"/>
  <c r="AK14" i="50"/>
  <c r="AK22" i="50"/>
  <c r="AK18" i="50"/>
  <c r="AK6" i="50"/>
  <c r="AK5" i="50"/>
  <c r="AK4" i="50"/>
  <c r="AK3" i="50"/>
  <c r="AF22" i="50"/>
  <c r="AE26" i="50"/>
  <c r="AE22" i="50"/>
  <c r="AE18" i="50"/>
  <c r="AE14" i="50"/>
  <c r="AF29" i="50"/>
  <c r="AD29" i="50"/>
  <c r="AF28" i="50"/>
  <c r="AF26" i="50"/>
  <c r="AF18" i="50"/>
  <c r="AF14" i="50"/>
  <c r="AK7" i="50" l="1"/>
  <c r="AF7" i="50"/>
  <c r="AC18" i="50" l="1"/>
  <c r="AD18" i="50"/>
  <c r="Z26" i="50"/>
  <c r="Z22" i="50"/>
  <c r="Z18" i="50"/>
  <c r="Z14" i="50"/>
  <c r="AE29" i="50"/>
  <c r="AE28" i="50"/>
  <c r="AD26" i="50"/>
  <c r="AD22" i="50"/>
  <c r="AD14" i="50"/>
  <c r="AE25" i="50" l="1"/>
  <c r="AE21" i="50"/>
  <c r="AE17" i="50"/>
  <c r="AE16" i="50"/>
  <c r="AE13" i="50"/>
  <c r="AE12" i="50"/>
  <c r="AC29" i="50"/>
  <c r="AC28" i="50"/>
  <c r="AD28" i="50"/>
  <c r="AB29" i="50"/>
  <c r="AB28" i="50"/>
  <c r="AA29" i="50"/>
  <c r="AA28" i="50"/>
  <c r="AC14" i="50"/>
  <c r="AB14" i="50"/>
  <c r="AA14" i="50"/>
  <c r="AB18" i="50"/>
  <c r="AA18" i="50"/>
  <c r="AC26" i="50"/>
  <c r="AB26" i="50"/>
  <c r="AA26" i="50"/>
  <c r="AB22" i="50"/>
  <c r="AC22" i="50"/>
  <c r="AA22" i="50"/>
  <c r="AE5" i="50"/>
  <c r="AE6" i="50"/>
  <c r="AE24" i="50" l="1"/>
  <c r="AE20" i="50"/>
  <c r="AA7" i="50" l="1"/>
  <c r="Z7" i="50"/>
  <c r="Y4" i="50" l="1"/>
  <c r="Y5" i="50"/>
  <c r="Y6" i="50"/>
  <c r="BL11" i="25" l="1"/>
  <c r="S29" i="50"/>
  <c r="S28" i="50"/>
  <c r="AB7" i="50"/>
  <c r="AC7" i="50"/>
  <c r="AD7" i="50"/>
  <c r="U7" i="50"/>
  <c r="V7" i="50"/>
  <c r="W7" i="50"/>
  <c r="X7" i="50"/>
  <c r="T7" i="50"/>
  <c r="R7" i="50"/>
  <c r="Q7" i="50"/>
  <c r="P7" i="50"/>
  <c r="S5" i="50" l="1"/>
  <c r="S6" i="50"/>
  <c r="S4" i="50"/>
  <c r="S3" i="50"/>
  <c r="O7" i="50"/>
  <c r="S7" i="50" l="1"/>
  <c r="AV30" i="50"/>
  <c r="AU30" i="50"/>
  <c r="AT30" i="50"/>
  <c r="AS30" i="50"/>
  <c r="AR30" i="50"/>
  <c r="AP30" i="50"/>
  <c r="AO30" i="50"/>
  <c r="AN30" i="50"/>
  <c r="AM30" i="50"/>
  <c r="AL30" i="50"/>
  <c r="AI30" i="50"/>
  <c r="AH30" i="50"/>
  <c r="AG30" i="50"/>
  <c r="AF30" i="50"/>
  <c r="AD30" i="50"/>
  <c r="AC30" i="50"/>
  <c r="AB30" i="50"/>
  <c r="AA30" i="50"/>
  <c r="Z30" i="50"/>
  <c r="X30" i="50"/>
  <c r="W30" i="50"/>
  <c r="V30" i="50"/>
  <c r="U30" i="50"/>
  <c r="T30" i="50"/>
  <c r="R30" i="50"/>
  <c r="Q30" i="50"/>
  <c r="P30" i="50"/>
  <c r="O30" i="50"/>
  <c r="L30" i="50"/>
  <c r="K30" i="50"/>
  <c r="J30" i="50"/>
  <c r="I30" i="50"/>
  <c r="H30" i="50"/>
  <c r="F30" i="50"/>
  <c r="E30" i="50"/>
  <c r="D30" i="50"/>
  <c r="C30" i="50"/>
  <c r="B30" i="50"/>
  <c r="Y29" i="50"/>
  <c r="M29" i="50"/>
  <c r="G29" i="50"/>
  <c r="Y28" i="50"/>
  <c r="M28" i="50"/>
  <c r="G28" i="50"/>
  <c r="AW11" i="50"/>
  <c r="AQ11" i="50"/>
  <c r="AK11" i="50"/>
  <c r="AE11" i="50"/>
  <c r="Y11" i="50"/>
  <c r="S11" i="50"/>
  <c r="M11" i="50"/>
  <c r="G11" i="50"/>
  <c r="B11" i="50"/>
  <c r="AV7" i="50"/>
  <c r="AU7" i="50"/>
  <c r="AT7" i="50"/>
  <c r="AS7" i="50"/>
  <c r="AR7" i="50"/>
  <c r="AP7" i="50"/>
  <c r="AO7" i="50"/>
  <c r="AN7" i="50"/>
  <c r="AM7" i="50"/>
  <c r="N7" i="50"/>
  <c r="L7" i="50"/>
  <c r="K7" i="50"/>
  <c r="J7" i="50"/>
  <c r="I7" i="50"/>
  <c r="H7" i="50"/>
  <c r="F7" i="50"/>
  <c r="E7" i="50"/>
  <c r="D7" i="50"/>
  <c r="C7" i="50"/>
  <c r="B7" i="50"/>
  <c r="M6" i="50"/>
  <c r="G6" i="50"/>
  <c r="M5" i="50"/>
  <c r="G5" i="50"/>
  <c r="AW4" i="50"/>
  <c r="AQ4" i="50"/>
  <c r="AE4" i="50"/>
  <c r="M4" i="50"/>
  <c r="G4" i="50"/>
  <c r="AW3" i="50"/>
  <c r="AQ3" i="50"/>
  <c r="AQ7" i="50" s="1"/>
  <c r="AE3" i="50"/>
  <c r="Y3" i="50"/>
  <c r="Y7" i="50" s="1"/>
  <c r="M3" i="50"/>
  <c r="G3" i="50"/>
  <c r="C2" i="50"/>
  <c r="D2" i="50" s="1"/>
  <c r="AE7" i="50" l="1"/>
  <c r="AK30" i="50"/>
  <c r="AW7" i="50"/>
  <c r="G7" i="50"/>
  <c r="AE30" i="50"/>
  <c r="Y30" i="50"/>
  <c r="S30" i="50"/>
  <c r="M30" i="50"/>
  <c r="M7" i="50"/>
  <c r="G30" i="50"/>
  <c r="E2" i="50"/>
  <c r="D11" i="50"/>
  <c r="C11" i="50"/>
  <c r="F89" i="32"/>
  <c r="E11" i="50" l="1"/>
  <c r="F2" i="50"/>
  <c r="H2" i="50" l="1"/>
  <c r="F11" i="50"/>
  <c r="H11" i="50" l="1"/>
  <c r="I2" i="50"/>
  <c r="I11" i="50" l="1"/>
  <c r="J2" i="50"/>
  <c r="G24" i="49"/>
  <c r="J11" i="50" l="1"/>
  <c r="K2" i="50"/>
  <c r="R18" i="49"/>
  <c r="Q18" i="49"/>
  <c r="P18" i="49"/>
  <c r="O18" i="49"/>
  <c r="N18" i="49"/>
  <c r="AQ18" i="49"/>
  <c r="AP18" i="49"/>
  <c r="AO18" i="49"/>
  <c r="AN18" i="49"/>
  <c r="AM18" i="49"/>
  <c r="AL18" i="49"/>
  <c r="AJ18" i="49"/>
  <c r="AJ27" i="49" s="1"/>
  <c r="AI18" i="49"/>
  <c r="AH18" i="49"/>
  <c r="AG18" i="49"/>
  <c r="AF18" i="49"/>
  <c r="AD18" i="49"/>
  <c r="AC18" i="49"/>
  <c r="AB18" i="49"/>
  <c r="AA18" i="49"/>
  <c r="Z18" i="49"/>
  <c r="X18" i="49"/>
  <c r="W18" i="49"/>
  <c r="V18" i="49"/>
  <c r="U18" i="49"/>
  <c r="T18" i="49"/>
  <c r="AV26" i="49"/>
  <c r="AR26" i="49"/>
  <c r="AW25" i="49"/>
  <c r="AW24" i="49"/>
  <c r="AW23" i="49"/>
  <c r="AW22" i="49"/>
  <c r="AW21" i="49"/>
  <c r="AV20" i="49"/>
  <c r="AU20" i="49"/>
  <c r="AU26" i="49" s="1"/>
  <c r="AT20" i="49"/>
  <c r="AT26" i="49" s="1"/>
  <c r="AS20" i="49"/>
  <c r="AS26" i="49" s="1"/>
  <c r="AR20" i="49"/>
  <c r="AW20" i="49" s="1"/>
  <c r="AW26" i="49" s="1"/>
  <c r="AW19" i="49"/>
  <c r="AV18" i="49"/>
  <c r="AV27" i="49" s="1"/>
  <c r="AU18" i="49"/>
  <c r="AU27" i="49" s="1"/>
  <c r="AT18" i="49"/>
  <c r="AT27" i="49" s="1"/>
  <c r="AS18" i="49"/>
  <c r="AR18" i="49"/>
  <c r="AR27" i="49" s="1"/>
  <c r="AW17" i="49"/>
  <c r="AV14" i="49"/>
  <c r="AU14" i="49"/>
  <c r="AT14" i="49"/>
  <c r="AS14" i="49"/>
  <c r="AR14" i="49"/>
  <c r="AW13" i="49"/>
  <c r="AW14" i="49" s="1"/>
  <c r="AW12" i="49"/>
  <c r="AW10" i="49"/>
  <c r="AW11" i="49" s="1"/>
  <c r="AW9" i="49"/>
  <c r="AW8" i="49"/>
  <c r="AW7" i="49"/>
  <c r="AV5" i="49"/>
  <c r="AU5" i="49"/>
  <c r="AT5" i="49"/>
  <c r="AS5" i="49"/>
  <c r="AR5" i="49"/>
  <c r="AW4" i="49"/>
  <c r="AW3" i="49"/>
  <c r="AW18" i="49" s="1"/>
  <c r="AP26" i="49"/>
  <c r="AO26" i="49"/>
  <c r="AL26" i="49"/>
  <c r="AQ25" i="49"/>
  <c r="AQ24" i="49"/>
  <c r="AQ23" i="49"/>
  <c r="AQ22" i="49"/>
  <c r="AQ21" i="49"/>
  <c r="AP20" i="49"/>
  <c r="AO20" i="49"/>
  <c r="AN20" i="49"/>
  <c r="AN26" i="49" s="1"/>
  <c r="AM20" i="49"/>
  <c r="AM26" i="49" s="1"/>
  <c r="AL20" i="49"/>
  <c r="AQ20" i="49" s="1"/>
  <c r="AQ26" i="49" s="1"/>
  <c r="AQ19" i="49"/>
  <c r="AP27" i="49"/>
  <c r="AO27" i="49"/>
  <c r="AL27" i="49"/>
  <c r="AQ17" i="49"/>
  <c r="AQ14" i="49"/>
  <c r="AP14" i="49"/>
  <c r="AO14" i="49"/>
  <c r="AN14" i="49"/>
  <c r="AM14" i="49"/>
  <c r="AL14" i="49"/>
  <c r="AQ13" i="49"/>
  <c r="AQ12" i="49"/>
  <c r="AQ11" i="49"/>
  <c r="AQ10" i="49"/>
  <c r="AQ9" i="49"/>
  <c r="AQ8" i="49"/>
  <c r="AQ7" i="49"/>
  <c r="AP5" i="49"/>
  <c r="AO5" i="49"/>
  <c r="AN5" i="49"/>
  <c r="AM5" i="49"/>
  <c r="AL5" i="49"/>
  <c r="AQ4" i="49"/>
  <c r="AQ27" i="49" s="1"/>
  <c r="AQ3" i="49"/>
  <c r="AQ5" i="49" s="1"/>
  <c r="AJ26" i="49"/>
  <c r="AK25" i="49"/>
  <c r="AK24" i="49"/>
  <c r="AK23" i="49"/>
  <c r="AK22" i="49"/>
  <c r="AK21" i="49"/>
  <c r="AJ20" i="49"/>
  <c r="AI20" i="49"/>
  <c r="AI26" i="49" s="1"/>
  <c r="AH20" i="49"/>
  <c r="AH26" i="49" s="1"/>
  <c r="AH27" i="49" s="1"/>
  <c r="AG20" i="49"/>
  <c r="AF20" i="49"/>
  <c r="AF26" i="49" s="1"/>
  <c r="AK19" i="49"/>
  <c r="AI27" i="49"/>
  <c r="AK17" i="49"/>
  <c r="AJ14" i="49"/>
  <c r="AI14" i="49"/>
  <c r="AH14" i="49"/>
  <c r="AG14" i="49"/>
  <c r="AF14" i="49"/>
  <c r="AK13" i="49"/>
  <c r="AK12" i="49"/>
  <c r="AK10" i="49"/>
  <c r="AK11" i="49" s="1"/>
  <c r="AK9" i="49"/>
  <c r="AK8" i="49"/>
  <c r="AK7" i="49"/>
  <c r="AJ5" i="49"/>
  <c r="AI5" i="49"/>
  <c r="AH5" i="49"/>
  <c r="AG5" i="49"/>
  <c r="AF5" i="49"/>
  <c r="AK4" i="49"/>
  <c r="AK3" i="49"/>
  <c r="L2" i="50" l="1"/>
  <c r="K11" i="50"/>
  <c r="AK20" i="49"/>
  <c r="AK18" i="49"/>
  <c r="AK14" i="49"/>
  <c r="AK26" i="49"/>
  <c r="AF27" i="49"/>
  <c r="AW27" i="49"/>
  <c r="AS27" i="49"/>
  <c r="AW5" i="49"/>
  <c r="AM27" i="49"/>
  <c r="AN27" i="49"/>
  <c r="AK5" i="49"/>
  <c r="AG26" i="49"/>
  <c r="AG27" i="49" s="1"/>
  <c r="L11" i="50" l="1"/>
  <c r="N2" i="50"/>
  <c r="AK27" i="49"/>
  <c r="O2" i="50" l="1"/>
  <c r="N11" i="50"/>
  <c r="G7" i="49"/>
  <c r="M7" i="49"/>
  <c r="S7" i="49"/>
  <c r="Y7" i="49"/>
  <c r="AE7" i="49"/>
  <c r="B7" i="49"/>
  <c r="O11" i="50" l="1"/>
  <c r="P2" i="50"/>
  <c r="I18" i="49"/>
  <c r="J18" i="49"/>
  <c r="K18" i="49"/>
  <c r="L18" i="49"/>
  <c r="H18" i="49"/>
  <c r="C18" i="49"/>
  <c r="D18" i="49"/>
  <c r="E18" i="49"/>
  <c r="F18" i="49"/>
  <c r="AE25" i="49"/>
  <c r="AE24" i="49"/>
  <c r="AE23" i="49"/>
  <c r="AE22" i="49"/>
  <c r="AE21" i="49"/>
  <c r="AD20" i="49"/>
  <c r="AD26" i="49" s="1"/>
  <c r="AD27" i="49" s="1"/>
  <c r="AC20" i="49"/>
  <c r="AC26" i="49" s="1"/>
  <c r="AC27" i="49" s="1"/>
  <c r="AB20" i="49"/>
  <c r="AB26" i="49" s="1"/>
  <c r="AA20" i="49"/>
  <c r="Z20" i="49"/>
  <c r="Z26" i="49" s="1"/>
  <c r="Z27" i="49" s="1"/>
  <c r="AE19" i="49"/>
  <c r="AB27" i="49"/>
  <c r="AE17" i="49"/>
  <c r="AD14" i="49"/>
  <c r="AC14" i="49"/>
  <c r="AB14" i="49"/>
  <c r="AA14" i="49"/>
  <c r="Z14" i="49"/>
  <c r="AE13" i="49"/>
  <c r="AE12" i="49"/>
  <c r="AE10" i="49"/>
  <c r="AE11" i="49" s="1"/>
  <c r="AE9" i="49"/>
  <c r="AE8" i="49"/>
  <c r="AD5" i="49"/>
  <c r="AC5" i="49"/>
  <c r="AB5" i="49"/>
  <c r="AA5" i="49"/>
  <c r="Z5" i="49"/>
  <c r="AE4" i="49"/>
  <c r="AE3" i="49"/>
  <c r="Y25" i="49"/>
  <c r="Y24" i="49"/>
  <c r="Y23" i="49"/>
  <c r="Y22" i="49"/>
  <c r="Y21" i="49"/>
  <c r="X20" i="49"/>
  <c r="X26" i="49" s="1"/>
  <c r="X27" i="49" s="1"/>
  <c r="W20" i="49"/>
  <c r="W26" i="49" s="1"/>
  <c r="V20" i="49"/>
  <c r="V26" i="49" s="1"/>
  <c r="V27" i="49" s="1"/>
  <c r="U20" i="49"/>
  <c r="U26" i="49" s="1"/>
  <c r="U27" i="49" s="1"/>
  <c r="T20" i="49"/>
  <c r="Y19" i="49"/>
  <c r="Y17" i="49"/>
  <c r="X14" i="49"/>
  <c r="W14" i="49"/>
  <c r="V14" i="49"/>
  <c r="U14" i="49"/>
  <c r="T14" i="49"/>
  <c r="Y13" i="49"/>
  <c r="Y12" i="49"/>
  <c r="Y10" i="49"/>
  <c r="Y11" i="49" s="1"/>
  <c r="Y9" i="49"/>
  <c r="Y8" i="49"/>
  <c r="X5" i="49"/>
  <c r="W5" i="49"/>
  <c r="V5" i="49"/>
  <c r="U5" i="49"/>
  <c r="T5" i="49"/>
  <c r="Y4" i="49"/>
  <c r="Y3" i="49"/>
  <c r="B18" i="49"/>
  <c r="P11" i="50" l="1"/>
  <c r="Q2" i="50"/>
  <c r="AE18" i="49"/>
  <c r="AE20" i="49"/>
  <c r="AE26" i="49" s="1"/>
  <c r="AE14" i="49"/>
  <c r="Y14" i="49"/>
  <c r="Y20" i="49"/>
  <c r="Y26" i="49" s="1"/>
  <c r="T26" i="49"/>
  <c r="T27" i="49" s="1"/>
  <c r="Y18" i="49"/>
  <c r="AA26" i="49"/>
  <c r="AA27" i="49" s="1"/>
  <c r="AE5" i="49"/>
  <c r="W27" i="49"/>
  <c r="Y5" i="49"/>
  <c r="Q11" i="50" l="1"/>
  <c r="R2" i="50"/>
  <c r="AE27" i="49"/>
  <c r="Y27" i="49"/>
  <c r="T2" i="50" l="1"/>
  <c r="R11" i="50"/>
  <c r="S25" i="49"/>
  <c r="M25" i="49"/>
  <c r="G25" i="49"/>
  <c r="S24" i="49"/>
  <c r="M24" i="49"/>
  <c r="S23" i="49"/>
  <c r="M23" i="49"/>
  <c r="G23" i="49"/>
  <c r="S22" i="49"/>
  <c r="M22" i="49"/>
  <c r="G22" i="49"/>
  <c r="S21" i="49"/>
  <c r="M21" i="49"/>
  <c r="G21" i="49"/>
  <c r="R20" i="49"/>
  <c r="R26" i="49" s="1"/>
  <c r="Q20" i="49"/>
  <c r="Q26" i="49" s="1"/>
  <c r="P20" i="49"/>
  <c r="P26" i="49" s="1"/>
  <c r="O20" i="49"/>
  <c r="O26" i="49" s="1"/>
  <c r="N20" i="49"/>
  <c r="N26" i="49" s="1"/>
  <c r="L20" i="49"/>
  <c r="L26" i="49" s="1"/>
  <c r="L27" i="49" s="1"/>
  <c r="K20" i="49"/>
  <c r="K26" i="49" s="1"/>
  <c r="J20" i="49"/>
  <c r="J26" i="49" s="1"/>
  <c r="I20" i="49"/>
  <c r="I26" i="49" s="1"/>
  <c r="H20" i="49"/>
  <c r="F20" i="49"/>
  <c r="F26" i="49" s="1"/>
  <c r="E20" i="49"/>
  <c r="E26" i="49" s="1"/>
  <c r="D20" i="49"/>
  <c r="D26" i="49" s="1"/>
  <c r="D27" i="49" s="1"/>
  <c r="C20" i="49"/>
  <c r="C26" i="49" s="1"/>
  <c r="B20" i="49"/>
  <c r="S19" i="49"/>
  <c r="M19" i="49"/>
  <c r="G19" i="49"/>
  <c r="S17" i="49"/>
  <c r="M17" i="49"/>
  <c r="G17" i="49"/>
  <c r="R14" i="49"/>
  <c r="Q14" i="49"/>
  <c r="P14" i="49"/>
  <c r="O14" i="49"/>
  <c r="N14" i="49"/>
  <c r="L14" i="49"/>
  <c r="K14" i="49"/>
  <c r="J14" i="49"/>
  <c r="I14" i="49"/>
  <c r="H14" i="49"/>
  <c r="F14" i="49"/>
  <c r="E14" i="49"/>
  <c r="D14" i="49"/>
  <c r="C14" i="49"/>
  <c r="B14" i="49"/>
  <c r="S13" i="49"/>
  <c r="M13" i="49"/>
  <c r="G13" i="49"/>
  <c r="S12" i="49"/>
  <c r="M12" i="49"/>
  <c r="G12" i="49"/>
  <c r="S10" i="49"/>
  <c r="S11" i="49" s="1"/>
  <c r="M10" i="49"/>
  <c r="M11" i="49" s="1"/>
  <c r="G10" i="49"/>
  <c r="G11" i="49" s="1"/>
  <c r="S9" i="49"/>
  <c r="M9" i="49"/>
  <c r="G9" i="49"/>
  <c r="S8" i="49"/>
  <c r="M8" i="49"/>
  <c r="G8" i="49"/>
  <c r="R5" i="49"/>
  <c r="Q5" i="49"/>
  <c r="P5" i="49"/>
  <c r="O5" i="49"/>
  <c r="N5" i="49"/>
  <c r="L5" i="49"/>
  <c r="K5" i="49"/>
  <c r="J5" i="49"/>
  <c r="I5" i="49"/>
  <c r="H5" i="49"/>
  <c r="F5" i="49"/>
  <c r="E5" i="49"/>
  <c r="D5" i="49"/>
  <c r="C5" i="49"/>
  <c r="B5" i="49"/>
  <c r="S4" i="49"/>
  <c r="M4" i="49"/>
  <c r="G4" i="49"/>
  <c r="S3" i="49"/>
  <c r="M3" i="49"/>
  <c r="G3" i="49"/>
  <c r="G18" i="49" s="1"/>
  <c r="U2" i="50" l="1"/>
  <c r="T11" i="50"/>
  <c r="S18" i="49"/>
  <c r="M18" i="49"/>
  <c r="S5" i="49"/>
  <c r="M5" i="49"/>
  <c r="G14" i="49"/>
  <c r="O27" i="49"/>
  <c r="I27" i="49"/>
  <c r="E27" i="49"/>
  <c r="M14" i="49"/>
  <c r="S20" i="49"/>
  <c r="S26" i="49" s="1"/>
  <c r="C27" i="49"/>
  <c r="Q27" i="49"/>
  <c r="G20" i="49"/>
  <c r="G26" i="49" s="1"/>
  <c r="P27" i="49"/>
  <c r="J27" i="49"/>
  <c r="B26" i="49"/>
  <c r="B27" i="49" s="1"/>
  <c r="S14" i="49"/>
  <c r="F27" i="49"/>
  <c r="K27" i="49"/>
  <c r="M20" i="49"/>
  <c r="M26" i="49" s="1"/>
  <c r="M27" i="49" s="1"/>
  <c r="G5" i="49"/>
  <c r="R27" i="49"/>
  <c r="N27" i="49"/>
  <c r="H26" i="49"/>
  <c r="H27" i="49" s="1"/>
  <c r="U11" i="50" l="1"/>
  <c r="V2" i="50"/>
  <c r="S27" i="49"/>
  <c r="G27" i="49"/>
  <c r="W2" i="50" l="1"/>
  <c r="V11" i="50"/>
  <c r="B17" i="49"/>
  <c r="C2" i="49"/>
  <c r="C7" i="49" s="1"/>
  <c r="X2" i="50" l="1"/>
  <c r="W11" i="50"/>
  <c r="D2" i="49"/>
  <c r="D7" i="49" s="1"/>
  <c r="C17" i="49"/>
  <c r="X11" i="50" l="1"/>
  <c r="Z2" i="50"/>
  <c r="E2" i="49"/>
  <c r="E7" i="49" s="1"/>
  <c r="D17" i="49"/>
  <c r="Z11" i="50" l="1"/>
  <c r="AA2" i="50"/>
  <c r="E17" i="49"/>
  <c r="F2" i="49"/>
  <c r="F7" i="49" s="1"/>
  <c r="AB2" i="50" l="1"/>
  <c r="AA11" i="50"/>
  <c r="F17" i="49"/>
  <c r="H2" i="49"/>
  <c r="H7" i="49" s="1"/>
  <c r="AC2" i="50" l="1"/>
  <c r="AB11" i="50"/>
  <c r="H17" i="49"/>
  <c r="I2" i="49"/>
  <c r="I7" i="49" s="1"/>
  <c r="AC11" i="50" l="1"/>
  <c r="AD2" i="50"/>
  <c r="J2" i="49"/>
  <c r="J7" i="49" s="1"/>
  <c r="I17" i="49"/>
  <c r="AF2" i="50" l="1"/>
  <c r="AD11" i="50"/>
  <c r="J17" i="49"/>
  <c r="K2" i="49"/>
  <c r="K7" i="49" s="1"/>
  <c r="AF11" i="50" l="1"/>
  <c r="AG2" i="50"/>
  <c r="K17" i="49"/>
  <c r="L2" i="49"/>
  <c r="L7" i="49" s="1"/>
  <c r="AG11" i="50" l="1"/>
  <c r="AH2" i="50"/>
  <c r="L17" i="49"/>
  <c r="N2" i="49"/>
  <c r="N7" i="49" s="1"/>
  <c r="AH11" i="50" l="1"/>
  <c r="AI2" i="50"/>
  <c r="N17" i="49"/>
  <c r="O2" i="49"/>
  <c r="O7" i="49" s="1"/>
  <c r="AJ2" i="50" l="1"/>
  <c r="AI11" i="50"/>
  <c r="O17" i="49"/>
  <c r="P2" i="49"/>
  <c r="P7" i="49" s="1"/>
  <c r="AJ11" i="50" l="1"/>
  <c r="AL2" i="50"/>
  <c r="P17" i="49"/>
  <c r="Q2" i="49"/>
  <c r="Q7" i="49" s="1"/>
  <c r="AM2" i="50" l="1"/>
  <c r="AL11" i="50"/>
  <c r="Q17" i="49"/>
  <c r="R2" i="49"/>
  <c r="R7" i="49" s="1"/>
  <c r="AN2" i="50" l="1"/>
  <c r="AM11" i="50"/>
  <c r="R17" i="49"/>
  <c r="T2" i="49"/>
  <c r="T7" i="49" s="1"/>
  <c r="AN11" i="50" l="1"/>
  <c r="AO2" i="50"/>
  <c r="U2" i="49"/>
  <c r="U7" i="49" s="1"/>
  <c r="T17" i="49"/>
  <c r="AO11" i="50" l="1"/>
  <c r="AP2" i="50"/>
  <c r="U17" i="49"/>
  <c r="V2" i="49"/>
  <c r="V7" i="49" s="1"/>
  <c r="AR2" i="50" l="1"/>
  <c r="AP11" i="50"/>
  <c r="V17" i="49"/>
  <c r="W2" i="49"/>
  <c r="W7" i="49" s="1"/>
  <c r="AR11" i="50" l="1"/>
  <c r="AS2" i="50"/>
  <c r="W17" i="49"/>
  <c r="X2" i="49"/>
  <c r="X7" i="49" s="1"/>
  <c r="AS11" i="50" l="1"/>
  <c r="AT2" i="50"/>
  <c r="X17" i="49"/>
  <c r="Z2" i="49"/>
  <c r="Z7" i="49" s="1"/>
  <c r="AT11" i="50" l="1"/>
  <c r="AU2" i="50"/>
  <c r="Z17" i="49"/>
  <c r="AA2" i="49"/>
  <c r="AA7" i="49" s="1"/>
  <c r="AV2" i="50" l="1"/>
  <c r="AV11" i="50" s="1"/>
  <c r="AU11" i="50"/>
  <c r="AA17" i="49"/>
  <c r="AB2" i="49"/>
  <c r="AB7" i="49" s="1"/>
  <c r="AB17" i="49" l="1"/>
  <c r="AC2" i="49"/>
  <c r="AC7" i="49" s="1"/>
  <c r="AC17" i="49" l="1"/>
  <c r="AD2" i="49"/>
  <c r="AD17" i="49" l="1"/>
  <c r="AF2" i="49"/>
  <c r="AD7" i="49"/>
  <c r="AF17" i="49" l="1"/>
  <c r="AF7" i="49"/>
  <c r="AG2" i="49"/>
  <c r="AG7" i="49" l="1"/>
  <c r="AG17" i="49"/>
  <c r="AH2" i="49"/>
  <c r="AH17" i="49" l="1"/>
  <c r="AH7" i="49"/>
  <c r="AI2" i="49"/>
  <c r="AJ2" i="49" l="1"/>
  <c r="AI17" i="49"/>
  <c r="AI7" i="49"/>
  <c r="AL2" i="49" l="1"/>
  <c r="AJ7" i="49"/>
  <c r="AJ17" i="49"/>
  <c r="AL7" i="49" l="1"/>
  <c r="AL17" i="49"/>
  <c r="AM2" i="49"/>
  <c r="AM7" i="49" l="1"/>
  <c r="AN2" i="49"/>
  <c r="AM17" i="49"/>
  <c r="AN7" i="49" l="1"/>
  <c r="AO2" i="49"/>
  <c r="AN17" i="49"/>
  <c r="AO7" i="49" l="1"/>
  <c r="AP2" i="49"/>
  <c r="AO17" i="49"/>
  <c r="AR2" i="49" l="1"/>
  <c r="AP17" i="49"/>
  <c r="AP7" i="49"/>
  <c r="AR7" i="49" l="1"/>
  <c r="AR17" i="49"/>
  <c r="AS2" i="49"/>
  <c r="AS17" i="49" l="1"/>
  <c r="AS7" i="49"/>
  <c r="AT2" i="49"/>
  <c r="AT17" i="49" l="1"/>
  <c r="AT7" i="49"/>
  <c r="AU2" i="49"/>
  <c r="AU17" i="49" l="1"/>
  <c r="AU7" i="49"/>
  <c r="AV2" i="49"/>
  <c r="AV17" i="49" l="1"/>
  <c r="AV7" i="49"/>
  <c r="H11" i="25" l="1"/>
  <c r="I11" i="25" l="1"/>
  <c r="J11" i="25" s="1"/>
  <c r="K11" i="25" s="1"/>
  <c r="L11" i="25" s="1"/>
  <c r="M11" i="25" s="1"/>
  <c r="P32" i="9"/>
  <c r="M32" i="9"/>
  <c r="J32" i="9"/>
  <c r="G32" i="9"/>
  <c r="D32" i="9"/>
  <c r="G9" i="32" l="1"/>
  <c r="H9" i="32" s="1"/>
  <c r="I9" i="32" l="1"/>
  <c r="J9" i="32" s="1"/>
  <c r="F15" i="32" s="1"/>
  <c r="G15" i="32" s="1"/>
  <c r="H15" i="32" s="1"/>
  <c r="I15" i="32" s="1"/>
  <c r="J15" i="32" s="1"/>
  <c r="F21" i="32" s="1"/>
  <c r="G21" i="32" s="1"/>
  <c r="H21" i="32" s="1"/>
  <c r="I21" i="32" s="1"/>
  <c r="J21" i="32" s="1"/>
  <c r="F27" i="32" s="1"/>
  <c r="G27" i="32" s="1"/>
  <c r="H27" i="32" s="1"/>
  <c r="I27" i="32" s="1"/>
  <c r="J27" i="32" s="1"/>
  <c r="F33" i="32" s="1"/>
  <c r="G33" i="32" s="1"/>
  <c r="H33" i="32" s="1"/>
  <c r="I33" i="32" s="1"/>
  <c r="J33" i="32" s="1"/>
  <c r="F40" i="32" s="1"/>
  <c r="G40" i="32" s="1"/>
  <c r="H40" i="32" s="1"/>
  <c r="I40" i="32" s="1"/>
  <c r="J40" i="32" s="1"/>
  <c r="F47" i="32" s="1"/>
  <c r="G47" i="32" s="1"/>
  <c r="H47" i="32" s="1"/>
  <c r="I47" i="32" s="1"/>
  <c r="J47" i="32" s="1"/>
  <c r="F54" i="32" s="1"/>
  <c r="G54" i="32" s="1"/>
  <c r="H54" i="32" s="1"/>
  <c r="I54" i="32" s="1"/>
  <c r="J54" i="32" s="1"/>
  <c r="F61" i="32" s="1"/>
  <c r="G61" i="32" s="1"/>
  <c r="H61" i="32" s="1"/>
  <c r="I61" i="32" s="1"/>
  <c r="J61" i="32" s="1"/>
  <c r="F68" i="32" s="1"/>
  <c r="G68" i="32" s="1"/>
  <c r="H68" i="32" s="1"/>
  <c r="I68" i="32" s="1"/>
  <c r="J68" i="32" s="1"/>
  <c r="F75" i="32" s="1"/>
  <c r="G75" i="32" s="1"/>
  <c r="H75" i="32" s="1"/>
  <c r="I75" i="32" s="1"/>
  <c r="J75" i="32" s="1"/>
  <c r="F82" i="32" s="1"/>
  <c r="G82" i="32" s="1"/>
  <c r="H82" i="32" s="1"/>
  <c r="I82" i="32" s="1"/>
  <c r="J82" i="32" s="1"/>
  <c r="G89" i="32" s="1"/>
  <c r="H89" i="32" s="1"/>
  <c r="I89" i="32" s="1"/>
  <c r="J89" i="32" s="1"/>
  <c r="F96" i="32" s="1"/>
  <c r="G96" i="32" s="1"/>
  <c r="H96" i="32" s="1"/>
  <c r="I96" i="32" s="1"/>
  <c r="J96" i="32" s="1"/>
  <c r="F103" i="32" s="1"/>
  <c r="G103" i="32" s="1"/>
  <c r="H103" i="32" s="1"/>
  <c r="I103" i="32" s="1"/>
  <c r="J103" i="32" s="1"/>
  <c r="F110" i="32" s="1"/>
  <c r="G110" i="32" s="1"/>
  <c r="H110" i="32" s="1"/>
  <c r="I110" i="32" s="1"/>
  <c r="J110" i="32" s="1"/>
  <c r="F117" i="32" s="1"/>
  <c r="G117" i="32" s="1"/>
  <c r="H117" i="32" s="1"/>
  <c r="I117" i="32" s="1"/>
  <c r="J117" i="32" s="1"/>
  <c r="F124" i="32" s="1"/>
  <c r="G124" i="32" s="1"/>
  <c r="H124" i="32" s="1"/>
  <c r="I124" i="32" s="1"/>
  <c r="J124" i="32" s="1"/>
  <c r="F131" i="32" s="1"/>
  <c r="G131" i="32" s="1"/>
  <c r="H131" i="32" s="1"/>
  <c r="I131" i="32" s="1"/>
  <c r="J131" i="32" s="1"/>
  <c r="F136" i="32" s="1"/>
  <c r="G136" i="32" s="1"/>
  <c r="H136" i="32" s="1"/>
  <c r="I136" i="32" s="1"/>
  <c r="J136" i="32" s="1"/>
  <c r="F141" i="32" s="1"/>
  <c r="G141" i="32" s="1"/>
  <c r="H141" i="32" s="1"/>
  <c r="I141" i="32" s="1"/>
  <c r="J141" i="32" s="1"/>
  <c r="F146" i="32" s="1"/>
  <c r="G146" i="32" s="1"/>
  <c r="H146" i="32" s="1"/>
  <c r="I146" i="32" s="1"/>
  <c r="J146" i="32" s="1"/>
  <c r="F151" i="32" s="1"/>
  <c r="G151" i="32" s="1"/>
  <c r="H151" i="32" s="1"/>
  <c r="I151" i="32" s="1"/>
  <c r="J151" i="32" s="1"/>
  <c r="F156" i="32" s="1"/>
  <c r="G156" i="32" s="1"/>
  <c r="H156" i="32" s="1"/>
  <c r="I156" i="32" s="1"/>
  <c r="J156" i="32" s="1"/>
  <c r="N11" i="25" l="1"/>
  <c r="O11" i="25" s="1"/>
  <c r="P11" i="25" s="1"/>
  <c r="Q11" i="25" s="1"/>
  <c r="R11" i="25" s="1"/>
  <c r="S11" i="25" s="1"/>
  <c r="T11" i="25" s="1"/>
  <c r="U11" i="25" s="1"/>
  <c r="V11" i="25" s="1"/>
  <c r="W11" i="25" s="1"/>
  <c r="X11" i="25" s="1"/>
  <c r="Y11" i="25" s="1"/>
  <c r="Z11" i="25" s="1"/>
  <c r="AA11" i="25" s="1"/>
  <c r="AB11" i="25" s="1"/>
  <c r="AC11" i="25" s="1"/>
  <c r="AD11" i="25" s="1"/>
  <c r="AE11" i="25" s="1"/>
  <c r="AF11" i="25" s="1"/>
  <c r="AG11" i="25" s="1"/>
  <c r="AH11" i="25" s="1"/>
  <c r="AI11" i="25" s="1"/>
  <c r="AJ11" i="25" s="1"/>
  <c r="AK11" i="25" s="1"/>
  <c r="AL11" i="25" s="1"/>
  <c r="AM11" i="25" s="1"/>
  <c r="AN11" i="25" s="1"/>
  <c r="AO11" i="25" s="1"/>
  <c r="AP11" i="25" s="1"/>
  <c r="AQ11" i="25" s="1"/>
  <c r="AR11" i="25" s="1"/>
  <c r="AS11" i="25" s="1"/>
  <c r="AT11" i="25" s="1"/>
  <c r="AU11" i="25" s="1"/>
  <c r="AV11" i="25" s="1"/>
  <c r="AW11" i="25" s="1"/>
  <c r="AX11" i="25" s="1"/>
  <c r="AY11" i="25" s="1"/>
  <c r="AZ11" i="25" s="1"/>
  <c r="BA11" i="25" s="1"/>
  <c r="BB11" i="25" s="1"/>
  <c r="BC11" i="25" s="1"/>
  <c r="BD11" i="25" s="1"/>
  <c r="BE11" i="25" s="1"/>
  <c r="BF11" i="25" s="1"/>
  <c r="BG11" i="25" s="1"/>
  <c r="BH11" i="25" s="1"/>
  <c r="BI11" i="25" s="1"/>
  <c r="BJ11" i="25" s="1"/>
  <c r="BK11" i="25" s="1"/>
  <c r="BM11" i="25" s="1"/>
  <c r="BN11" i="25" s="1"/>
  <c r="BO11" i="25" s="1"/>
  <c r="BP11" i="25" s="1"/>
  <c r="BQ11" i="25" s="1"/>
  <c r="BR11" i="25" s="1"/>
  <c r="BS11" i="25" s="1"/>
  <c r="BT11" i="25" s="1"/>
  <c r="BU11" i="25" s="1"/>
  <c r="BV11" i="25" s="1"/>
  <c r="BW11" i="25" s="1"/>
  <c r="BX11" i="25" s="1"/>
  <c r="BY11" i="25" s="1"/>
  <c r="BZ11" i="25" s="1"/>
  <c r="CA11" i="25" s="1"/>
  <c r="CB11" i="25" s="1"/>
  <c r="CC11" i="25" s="1"/>
  <c r="CD11" i="25" s="1"/>
  <c r="CE11" i="25" s="1"/>
  <c r="CF11" i="25" s="1"/>
  <c r="CG11" i="25" s="1"/>
  <c r="CH11" i="25" s="1"/>
  <c r="CI11" i="25" s="1"/>
  <c r="CJ11" i="25" s="1"/>
  <c r="CK11" i="25" s="1"/>
  <c r="CL11" i="25" s="1"/>
  <c r="CM11" i="25" s="1"/>
  <c r="CN11" i="25" s="1"/>
  <c r="CO11" i="25" s="1"/>
  <c r="CP11" i="25" s="1"/>
  <c r="CQ11" i="25" s="1"/>
  <c r="CR11" i="25" s="1"/>
  <c r="CS11" i="25" s="1"/>
  <c r="CT11" i="25" s="1"/>
  <c r="CU11" i="25" s="1"/>
  <c r="CV11" i="25" s="1"/>
  <c r="CW11" i="25" s="1"/>
  <c r="CX11" i="25" s="1"/>
  <c r="CY11" i="25" s="1"/>
  <c r="CZ11" i="25" s="1"/>
  <c r="DA11" i="25" s="1"/>
  <c r="DB11" i="25" s="1"/>
  <c r="DC11" i="25" s="1"/>
  <c r="DD11" i="25" s="1"/>
  <c r="DE11" i="25" s="1"/>
  <c r="DF11" i="25" s="1"/>
  <c r="DG11" i="25" s="1"/>
  <c r="DH11" i="25" s="1"/>
  <c r="DI11" i="25" s="1"/>
  <c r="DJ11" i="25" s="1"/>
  <c r="DK11" i="25" s="1"/>
  <c r="DL11" i="25" s="1"/>
  <c r="DM11" i="25" s="1"/>
  <c r="DN11" i="25" s="1"/>
  <c r="DO11" i="25" s="1"/>
  <c r="DP11" i="25" s="1"/>
  <c r="DQ11" i="25" s="1"/>
  <c r="DR11" i="25" s="1"/>
  <c r="DS11" i="25" s="1"/>
</calcChain>
</file>

<file path=xl/comments1.xml><?xml version="1.0" encoding="utf-8"?>
<comments xmlns="http://schemas.openxmlformats.org/spreadsheetml/2006/main">
  <authors>
    <author>Suhel Wasim</author>
  </authors>
  <commentList>
    <comment ref="A8" authorId="0" shapeId="0">
      <text>
        <r>
          <rPr>
            <b/>
            <sz val="9"/>
            <color indexed="81"/>
            <rFont val="Tahoma"/>
            <family val="2"/>
          </rPr>
          <t>Suhel Wasim:</t>
        </r>
        <r>
          <rPr>
            <sz val="9"/>
            <color indexed="81"/>
            <rFont val="Tahoma"/>
            <family val="2"/>
          </rPr>
          <t xml:space="preserve">
Based on daily volumes assigned by Prudential team </t>
        </r>
      </text>
    </comment>
  </commentList>
</comments>
</file>

<file path=xl/sharedStrings.xml><?xml version="1.0" encoding="utf-8"?>
<sst xmlns="http://schemas.openxmlformats.org/spreadsheetml/2006/main" count="2768" uniqueCount="377">
  <si>
    <t>Report Card</t>
  </si>
  <si>
    <t>Status</t>
  </si>
  <si>
    <t>Total Class Size:</t>
  </si>
  <si>
    <t>Trainee count with targets meet:</t>
  </si>
  <si>
    <t>Total Class Average:</t>
  </si>
  <si>
    <t>Participants</t>
  </si>
  <si>
    <t>Process</t>
  </si>
  <si>
    <t>Resolution</t>
  </si>
  <si>
    <t>Total Qs:</t>
  </si>
  <si>
    <t>On Schedule</t>
  </si>
  <si>
    <t>1 day behind</t>
  </si>
  <si>
    <t>Week 1</t>
  </si>
  <si>
    <t>Quiz 1</t>
  </si>
  <si>
    <t>Quiz 2</t>
  </si>
  <si>
    <t>Quiz 3</t>
  </si>
  <si>
    <t>Process Training Attendance Tracker</t>
  </si>
  <si>
    <t>M</t>
  </si>
  <si>
    <t>T</t>
  </si>
  <si>
    <t>W</t>
  </si>
  <si>
    <t>F</t>
  </si>
  <si>
    <t>Present</t>
  </si>
  <si>
    <t>P</t>
  </si>
  <si>
    <t>Absent</t>
  </si>
  <si>
    <t>A</t>
  </si>
  <si>
    <t>WEEK</t>
  </si>
  <si>
    <t>Legend</t>
  </si>
  <si>
    <t>L</t>
  </si>
  <si>
    <t>Late</t>
  </si>
  <si>
    <t>Rating</t>
  </si>
  <si>
    <t>Date</t>
  </si>
  <si>
    <t>S.NO.</t>
  </si>
  <si>
    <t>Weekly Off</t>
  </si>
  <si>
    <t>Agenda</t>
  </si>
  <si>
    <t>Overall status</t>
  </si>
  <si>
    <t>N</t>
  </si>
  <si>
    <t>Access Not Available</t>
  </si>
  <si>
    <t>Y</t>
  </si>
  <si>
    <t>Access Available</t>
  </si>
  <si>
    <t>Knowledge Transfer Tracker</t>
  </si>
  <si>
    <t>Name of the associate</t>
  </si>
  <si>
    <t>Training Issues</t>
  </si>
  <si>
    <t>EXL Personnel Concerns</t>
  </si>
  <si>
    <t>Attrite</t>
  </si>
  <si>
    <t>Holiday</t>
  </si>
  <si>
    <t>Look ahead for next week</t>
  </si>
  <si>
    <t>System Access Status</t>
  </si>
  <si>
    <t>MS Office</t>
  </si>
  <si>
    <t>&gt;=2 day behind</t>
  </si>
  <si>
    <t>Application installed but facing challenges</t>
  </si>
  <si>
    <t>Name of the assessment</t>
  </si>
  <si>
    <t>Quiz #</t>
  </si>
  <si>
    <t>Time</t>
  </si>
  <si>
    <t>Quiz 4</t>
  </si>
  <si>
    <t>Role</t>
  </si>
  <si>
    <t>SOP Link and navigation</t>
  </si>
  <si>
    <t>Actual (RAG status)</t>
  </si>
  <si>
    <t>Participants / Trainees</t>
  </si>
  <si>
    <t>Retake (%)</t>
  </si>
  <si>
    <t xml:space="preserve">1st </t>
  </si>
  <si>
    <t>2nd</t>
  </si>
  <si>
    <t>Quiz 5</t>
  </si>
  <si>
    <t>Associate</t>
  </si>
  <si>
    <t>Training</t>
  </si>
  <si>
    <t>Process Training</t>
  </si>
  <si>
    <t>Training Type</t>
  </si>
  <si>
    <t>None</t>
  </si>
  <si>
    <t>RAG Status
(Actual Vs Planned Training)</t>
  </si>
  <si>
    <t>Week 2</t>
  </si>
  <si>
    <t>Employee Code</t>
  </si>
  <si>
    <t>Prudential Medical Underwriting Training to EXL Team</t>
  </si>
  <si>
    <t>8 AM 
to 
4 PM EST</t>
  </si>
  <si>
    <t>User Name</t>
  </si>
  <si>
    <t>User ID</t>
  </si>
  <si>
    <t>Risk Description</t>
  </si>
  <si>
    <t xml:space="preserve">Risk Response Plan </t>
  </si>
  <si>
    <t>Risk #</t>
  </si>
  <si>
    <t>Date Identified</t>
  </si>
  <si>
    <t>Risk Category</t>
  </si>
  <si>
    <t>Sub - Category</t>
  </si>
  <si>
    <t>Cause</t>
  </si>
  <si>
    <t>Risk</t>
  </si>
  <si>
    <t>Impact</t>
  </si>
  <si>
    <t>Action to Mitigate</t>
  </si>
  <si>
    <t>Risk Owner</t>
  </si>
  <si>
    <t>Target Resolution Date</t>
  </si>
  <si>
    <t>Actual Resolution Date</t>
  </si>
  <si>
    <t>Status Update</t>
  </si>
  <si>
    <t>Log #</t>
  </si>
  <si>
    <t>Activity</t>
  </si>
  <si>
    <t>Action Item</t>
  </si>
  <si>
    <t>Priority</t>
  </si>
  <si>
    <t>Owner</t>
  </si>
  <si>
    <t>Impact, if not completed</t>
  </si>
  <si>
    <t>Comments</t>
  </si>
  <si>
    <t>Target CompletionDate</t>
  </si>
  <si>
    <t>Actual Completion Date</t>
  </si>
  <si>
    <t>Open Action Items</t>
  </si>
  <si>
    <t>Closed Action Items</t>
  </si>
  <si>
    <t>Category</t>
  </si>
  <si>
    <t>Description of Issue</t>
  </si>
  <si>
    <t>Open Issues</t>
  </si>
  <si>
    <t>BGC Status</t>
  </si>
  <si>
    <t>Drug Test Status</t>
  </si>
  <si>
    <t>Policy Review</t>
  </si>
  <si>
    <t>Process Training Week 1</t>
  </si>
  <si>
    <t xml:space="preserve">  Process Training - Week 2</t>
  </si>
  <si>
    <t xml:space="preserve"> Process Training - Week 3</t>
  </si>
  <si>
    <t>Process Training - Week 4</t>
  </si>
  <si>
    <t>Process Training - Week 5</t>
  </si>
  <si>
    <t>Policy Review and Process Intervention</t>
  </si>
  <si>
    <t>Effective Hours of Production</t>
  </si>
  <si>
    <t>Prudential System Downtime</t>
  </si>
  <si>
    <t>Overtime Hours</t>
  </si>
  <si>
    <t>% Productive</t>
  </si>
  <si>
    <t>Quality %</t>
  </si>
  <si>
    <t>Target Quality %</t>
  </si>
  <si>
    <t>Production</t>
  </si>
  <si>
    <t>Production Counts - Total</t>
  </si>
  <si>
    <t>Total Cases Reviewed</t>
  </si>
  <si>
    <t>Total Transactions Reviewed</t>
  </si>
  <si>
    <t>Total Errors</t>
  </si>
  <si>
    <t>Transactional  Score</t>
  </si>
  <si>
    <t>Transactional  Errors</t>
  </si>
  <si>
    <t>FTEs</t>
  </si>
  <si>
    <t>Required Hours</t>
  </si>
  <si>
    <t>QA Downtime</t>
  </si>
  <si>
    <t>Idle Time</t>
  </si>
  <si>
    <t>Training Time</t>
  </si>
  <si>
    <t>Adjusted Required Hours</t>
  </si>
  <si>
    <t>Target Productivity %</t>
  </si>
  <si>
    <t>Closed Issues</t>
  </si>
  <si>
    <t>Emp ID.</t>
  </si>
  <si>
    <t>Cleared</t>
  </si>
  <si>
    <t>Process Training - Week 6</t>
  </si>
  <si>
    <t>Process Training - Week 7</t>
  </si>
  <si>
    <t>Process Training - Week 8</t>
  </si>
  <si>
    <t>Process Training - Week 9</t>
  </si>
  <si>
    <t>Forms</t>
  </si>
  <si>
    <t>Wwek 3</t>
  </si>
  <si>
    <t>Week 4</t>
  </si>
  <si>
    <t>Week 5</t>
  </si>
  <si>
    <t>Week 6</t>
  </si>
  <si>
    <t>Week 7</t>
  </si>
  <si>
    <t>Week 8</t>
  </si>
  <si>
    <t>Week 9</t>
  </si>
  <si>
    <t>Week 10</t>
  </si>
  <si>
    <t>Process Training - Week 10</t>
  </si>
  <si>
    <t>Process Training - Week 11</t>
  </si>
  <si>
    <t>Process Training - Week 12</t>
  </si>
  <si>
    <t>Week 11</t>
  </si>
  <si>
    <t>Week 12</t>
  </si>
  <si>
    <t>Week 13</t>
  </si>
  <si>
    <t>Week 14</t>
  </si>
  <si>
    <t>Process Training - Week 13</t>
  </si>
  <si>
    <t>Process Training - Week 14</t>
  </si>
  <si>
    <t>Process Training - Week 15</t>
  </si>
  <si>
    <t>Process Training - Week 16</t>
  </si>
  <si>
    <t>Week 15</t>
  </si>
  <si>
    <t>Week 16</t>
  </si>
  <si>
    <t>Week 17</t>
  </si>
  <si>
    <t xml:space="preserve">Quality </t>
  </si>
  <si>
    <t>Actual 
(RAG status)</t>
  </si>
  <si>
    <t>Process Training - Week 17</t>
  </si>
  <si>
    <t>Process Training - Week 18</t>
  </si>
  <si>
    <t>Process Training - Week 19</t>
  </si>
  <si>
    <t>Process Training - Week 20</t>
  </si>
  <si>
    <t>Week 18</t>
  </si>
  <si>
    <t>Week 19</t>
  </si>
  <si>
    <t>Process Training - Week 21</t>
  </si>
  <si>
    <t>Week Commencing</t>
  </si>
  <si>
    <t>7th Jun 2021</t>
  </si>
  <si>
    <t>14th Jun 2021</t>
  </si>
  <si>
    <t>21st Jun 2021</t>
  </si>
  <si>
    <t>28th Jun 2021</t>
  </si>
  <si>
    <t>5th Jul 2021</t>
  </si>
  <si>
    <t>12th Jul 2021</t>
  </si>
  <si>
    <t>19th Jul 2021</t>
  </si>
  <si>
    <t>26th Jul 2021</t>
  </si>
  <si>
    <t>Week 20</t>
  </si>
  <si>
    <t>Week 21</t>
  </si>
  <si>
    <t>Week 22</t>
  </si>
  <si>
    <t>Week 23</t>
  </si>
  <si>
    <t>Week 24</t>
  </si>
  <si>
    <t>Annuities Bene Services</t>
  </si>
  <si>
    <t>Work Type 1 (14/hr)</t>
  </si>
  <si>
    <t>Work Type 2 (13/hr)</t>
  </si>
  <si>
    <t xml:space="preserve">Week of Aug 23rd </t>
  </si>
  <si>
    <t>Week of Aug 30th</t>
  </si>
  <si>
    <t>Week of Sep 6th</t>
  </si>
  <si>
    <t>Week of Sep 13th</t>
  </si>
  <si>
    <t xml:space="preserve">Week of Sep 20th </t>
  </si>
  <si>
    <t>Week of Sep 27th</t>
  </si>
  <si>
    <t>Week of Oct 4th</t>
  </si>
  <si>
    <t>Week of Oct 11th</t>
  </si>
  <si>
    <t>LifeCAD</t>
  </si>
  <si>
    <t>VPAS</t>
  </si>
  <si>
    <t>BPC</t>
  </si>
  <si>
    <t>Bronze</t>
  </si>
  <si>
    <t>PIPS</t>
  </si>
  <si>
    <t>PRIDE</t>
  </si>
  <si>
    <t>ERS</t>
  </si>
  <si>
    <t>AOS</t>
  </si>
  <si>
    <t>Secure Ability</t>
  </si>
  <si>
    <t>MS Teams</t>
  </si>
  <si>
    <t>Adobe Acrobat</t>
  </si>
  <si>
    <t>Lotus Notes / Email</t>
  </si>
  <si>
    <t>Accurint</t>
  </si>
  <si>
    <t>FAST</t>
  </si>
  <si>
    <t>Shared Drives / 
SharePoint</t>
  </si>
  <si>
    <t>Centralized Mailbox 
(MS Outlook)</t>
  </si>
  <si>
    <t>Amit Kumar Rai</t>
  </si>
  <si>
    <t>Harsh Vardhan Shahi</t>
  </si>
  <si>
    <t>Jyoti .</t>
  </si>
  <si>
    <t>Kusum .</t>
  </si>
  <si>
    <t>Naveen Kumar</t>
  </si>
  <si>
    <t>Neelam Kumari</t>
  </si>
  <si>
    <t>Neetu Gautam</t>
  </si>
  <si>
    <t>Shristi Maheshwari</t>
  </si>
  <si>
    <t>Shweta Singh</t>
  </si>
  <si>
    <t>Gaurav Mishra</t>
  </si>
  <si>
    <t>Yashika Gupta</t>
  </si>
  <si>
    <t>Sheela Bagh</t>
  </si>
  <si>
    <t>Trilok Sharma</t>
  </si>
  <si>
    <t>Versha .</t>
  </si>
  <si>
    <t>In Progress</t>
  </si>
  <si>
    <t>Aarjoo Ahmed Siddiqui</t>
  </si>
  <si>
    <t>ABS</t>
  </si>
  <si>
    <t>Gaurav Bhandari</t>
  </si>
  <si>
    <t>Pinki Kashyap</t>
  </si>
  <si>
    <t>Not checked</t>
  </si>
  <si>
    <r>
      <rPr>
        <sz val="10"/>
        <rFont val="Calibri"/>
        <family val="2"/>
        <scheme val="minor"/>
      </rPr>
      <t>Introduction
Icebreaker 
System Access Check
Systems Navigation and Overview
Overview of RSA Validation</t>
    </r>
    <r>
      <rPr>
        <b/>
        <sz val="10"/>
        <rFont val="Calibri"/>
        <family val="2"/>
        <scheme val="minor"/>
      </rPr>
      <t xml:space="preserve">
</t>
    </r>
  </si>
  <si>
    <t xml:space="preserve">Trainer: Emily Maple
Topic: Introduction and Systems Overview. RSA Validation
</t>
  </si>
  <si>
    <t>RSA Validation 
Procedures
Internal team huddle
Debrief / Refresher</t>
  </si>
  <si>
    <t>Applications Access</t>
  </si>
  <si>
    <t>High</t>
  </si>
  <si>
    <t>Prudential</t>
  </si>
  <si>
    <r>
      <rPr>
        <sz val="10"/>
        <rFont val="Calibri"/>
        <family val="2"/>
        <scheme val="minor"/>
      </rPr>
      <t>Access being checked for each individual, some accesses are still pending</t>
    </r>
    <r>
      <rPr>
        <b/>
        <sz val="10"/>
        <rFont val="Calibri"/>
        <family val="2"/>
        <scheme val="minor"/>
      </rPr>
      <t xml:space="preserve">
</t>
    </r>
  </si>
  <si>
    <t>Process Training - RSA Validation</t>
  </si>
  <si>
    <t>VPAS 
RSA Validation Process and Procedure
Internal team huddle
Debrief / Refresher</t>
  </si>
  <si>
    <t>Introduction of LifeCad 
RSA Validation practice 
LifeCad RSA Validation Practice 
Internal team huddle
Debrief / Refresher</t>
  </si>
  <si>
    <t xml:space="preserve">Appplications access to be granted to internally seeded associates </t>
  </si>
  <si>
    <t>Associates will not be able to perform hands on work</t>
  </si>
  <si>
    <t xml:space="preserve">Cleared </t>
  </si>
  <si>
    <t>Introduction of FAST 
RSA Validation Practice
VPAS/LifeCad/ FAST RSA Validation Practice 
Internal team huddle,
Debrief / Refresher</t>
  </si>
  <si>
    <t xml:space="preserve">Trainer: Emily Maple and Lisa Dugan
Topic: RSA Validation
</t>
  </si>
  <si>
    <t xml:space="preserve">Annuities 101
Introduction to follow up letters, Purpose and objectives
Internal team huddle
Debrief / Refresher
</t>
  </si>
  <si>
    <t>Process Training - Followup letters</t>
  </si>
  <si>
    <t xml:space="preserve">Trainer: Emily Maple
Topic: Annuities 101 and Follow Up Letters
</t>
  </si>
  <si>
    <t xml:space="preserve">Trainer: Emily Maple
Topic: Follow Up Letters
</t>
  </si>
  <si>
    <t>VPAS follow up letter practice (Shadowing)
Internal team huddle
Debrief / Refresher</t>
  </si>
  <si>
    <t>VPAS follow up letter practice (Solo)
Internal team huddle
Debrief / Refresher</t>
  </si>
  <si>
    <t>Most of the accss issues have been resolved, only ERS access pending for one trainee</t>
  </si>
  <si>
    <t>Access request has already been raised with Prudential tech team
06/18 Only ERS access issue is pending for one associate</t>
  </si>
  <si>
    <t xml:space="preserve">Fast follow up letters
Internal team huddle
Debrief / Refresher
</t>
  </si>
  <si>
    <t xml:space="preserve">RPA BOT procedures
RPA BOT procedures practice
Internal team huddle
Debrief / Refresher
</t>
  </si>
  <si>
    <t xml:space="preserve">Lifecad follow up letters (Shadowing)
Lifecad follow up letters (Solo)
Internal team huddle
Debrief / Refresher
</t>
  </si>
  <si>
    <t xml:space="preserve">Lifecad follow up letters (Solo)
Internal team huddle
Debrief / Refresher
</t>
  </si>
  <si>
    <t xml:space="preserve">VPAS/FAST/Lifecad follow up letters (Solo)
RSA Validation processing
Internal team huddle
Debrief / Refresher
</t>
  </si>
  <si>
    <t>Week 3</t>
  </si>
  <si>
    <t>Trainer: Emily Maple
Topic: Follow Up Letters</t>
  </si>
  <si>
    <t xml:space="preserve">Followup Letter (Solo)
Internal team huddle
Debrief / Refresher
</t>
  </si>
  <si>
    <t>Nesting - Followup letters RSA Validation</t>
  </si>
  <si>
    <t xml:space="preserve">Nesting - Followup letters </t>
  </si>
  <si>
    <t xml:space="preserve">RSA Validation (Solo)
Internal team huddle
Debrief / Refresher
</t>
  </si>
  <si>
    <t>Trainer: Tracy and David
Topic: Follow Up Letters</t>
  </si>
  <si>
    <t>Trainer: Emily Maple
Topic: RSA Validation</t>
  </si>
  <si>
    <t xml:space="preserve">RSA Validation and Follow Up Letters SOPs to be updated </t>
  </si>
  <si>
    <t>The topics that need updation, have been shared by Ranjan</t>
  </si>
  <si>
    <t xml:space="preserve">Less clarity on the procedures and more chances of errors </t>
  </si>
  <si>
    <t>Documentation</t>
  </si>
  <si>
    <t>Trainer: Emily Maple
Topic: Follow Up Letters and RSA Validation</t>
  </si>
  <si>
    <t xml:space="preserve">Followup Letters and RSA Validation (Solo)
Internal team huddle
Debrief / Refresher
</t>
  </si>
  <si>
    <t xml:space="preserve">Introduction of APO process, purpose and objectives
Internal team huddle
Debrief / Refresher
</t>
  </si>
  <si>
    <t xml:space="preserve">Trainer: Emily Maple and Sabrina 
Topic: APO </t>
  </si>
  <si>
    <t xml:space="preserve">APO processing/ (Shadowing)
Internal team huddle
Debrief / Refresher
</t>
  </si>
  <si>
    <t xml:space="preserve"> APO processing / (Solo)
Internal team huddle
Debrief / Refresher
</t>
  </si>
  <si>
    <t xml:space="preserve">APO processing/(Solo)
Internal team huddle
Debrief / Refresher
</t>
  </si>
  <si>
    <t>Process Training - APO</t>
  </si>
  <si>
    <t xml:space="preserve">LifeCad APO Processing (Shadowing)
Follow Up Letters Processing
Internal team huddle
Debrief / Refresher
</t>
  </si>
  <si>
    <t xml:space="preserve">LifeCad APO Processing (Solo)
AOS APO Processing (Shadowing)
Follow Up Letters Processing
Internal team huddle
Debrief / Refresher
</t>
  </si>
  <si>
    <t xml:space="preserve">VPAS/FAST/LifeCad APO Processing (Solo)
Follow Up Letters Processing
Internal team huddle
Debrief / Refresher
</t>
  </si>
  <si>
    <r>
      <rPr>
        <sz val="10"/>
        <rFont val="Calibri"/>
        <family val="2"/>
        <scheme val="minor"/>
      </rPr>
      <t>VPAS/FAST/LifeCad APO Processing (Solo)
Follow Up Letters Processing
Internal team huddle
Debrief / Refresher</t>
    </r>
    <r>
      <rPr>
        <b/>
        <sz val="10"/>
        <rFont val="Calibri"/>
        <family val="2"/>
        <scheme val="minor"/>
      </rPr>
      <t xml:space="preserve">
</t>
    </r>
  </si>
  <si>
    <t>Overview of good order requirements and claims form
Death Certificate and beneficiary types
Internal team huddle
Debrief / Refresher</t>
  </si>
  <si>
    <r>
      <rPr>
        <sz val="10"/>
        <rFont val="Calibri"/>
        <family val="2"/>
        <scheme val="minor"/>
      </rPr>
      <t>Claims option and claims requirements
BPC notes templates
Internal team huddle
Debrief / Refresher</t>
    </r>
    <r>
      <rPr>
        <b/>
        <sz val="10"/>
        <rFont val="Calibri"/>
        <family val="2"/>
        <scheme val="minor"/>
      </rPr>
      <t xml:space="preserve">
</t>
    </r>
  </si>
  <si>
    <t>Additions to the RSA Validation and Follwup Letters SOP</t>
  </si>
  <si>
    <t>Procedures not available for ceratin processes</t>
  </si>
  <si>
    <t xml:space="preserve">Additional questions have been shared by EXL team on 7/27, Prudential team will review and update  </t>
  </si>
  <si>
    <t xml:space="preserve">Due proof review and moving funds
DCI and BOT
Internal team huddle
Debrief / Refresher
</t>
  </si>
  <si>
    <t xml:space="preserve">Outstanding checks in pride, Lump sum to receiving companies, Concierge and Platinum
VPAS Lump sum practice (Shadowing)
Internal team huddle
Debrief / Refresher
</t>
  </si>
  <si>
    <r>
      <rPr>
        <sz val="10"/>
        <rFont val="Calibri"/>
        <family val="2"/>
        <scheme val="minor"/>
      </rPr>
      <t>NIGO, procedures, estimation, Child Support database searches
VPAS Lump sum practice (Shadowing)
Internal team huddle
Debrief / Refresher</t>
    </r>
    <r>
      <rPr>
        <b/>
        <sz val="10"/>
        <rFont val="Calibri"/>
        <family val="2"/>
        <scheme val="minor"/>
      </rPr>
      <t xml:space="preserve">
</t>
    </r>
  </si>
  <si>
    <t>Trainer: Tracy Bostic 
Topic: Lump Sum</t>
  </si>
  <si>
    <t>Trainer: Emily Maple
Topic: Lump Sum</t>
  </si>
  <si>
    <t>Lump Sum</t>
  </si>
  <si>
    <t>Lump sum on BCO
TDA, Roth, IRA, minor beneficiaries  
Internal team huddle
Debrief / Refresher
Custodian</t>
  </si>
  <si>
    <t>Manual Checks, Reversals, AIT fixes
VPAS Lump sum practice (Shadowing)
Internal team huddle
Debrief / Refresher</t>
  </si>
  <si>
    <t xml:space="preserve">Introduction of Lifecad Lump sum
Lifecad Lump sum practice (Shadowing)
Internal team huddle
Debrief / Refresher
</t>
  </si>
  <si>
    <t xml:space="preserve">Lifecad Lump sum practice (Shadowing)
Internal team huddle
Debrief / Refresher
</t>
  </si>
  <si>
    <t>2nd Aug 2021</t>
  </si>
  <si>
    <t xml:space="preserve">APO/Lump sum practice(Solo)
Internal team huddle
Debrief / Refresher
</t>
  </si>
  <si>
    <r>
      <rPr>
        <sz val="10"/>
        <rFont val="Calibri"/>
        <family val="2"/>
        <scheme val="minor"/>
      </rPr>
      <t>PIP Contracts
Lifecad Lump sum pactice (Shadowing)
Internal team huddle
Debrief / Refresher</t>
    </r>
    <r>
      <rPr>
        <b/>
        <sz val="10"/>
        <rFont val="Calibri"/>
        <family val="2"/>
        <scheme val="minor"/>
      </rPr>
      <t xml:space="preserve">
</t>
    </r>
  </si>
  <si>
    <t>Trainer: Emily Maple
Topic: Lump Sum and APO</t>
  </si>
  <si>
    <t>9th Aug</t>
  </si>
  <si>
    <t xml:space="preserve">Nesting - Lump Sum and APO </t>
  </si>
  <si>
    <t xml:space="preserve">Target Productivity </t>
  </si>
  <si>
    <t>Followup Letters</t>
  </si>
  <si>
    <t>RSA Validation</t>
  </si>
  <si>
    <t>APO</t>
  </si>
  <si>
    <t>Ramp in progress</t>
  </si>
  <si>
    <t xml:space="preserve">Quality Audits </t>
  </si>
  <si>
    <t>EXL team to identify and Prudential to certify 2-3 team members on conducting audits for APO and RSA Validation</t>
  </si>
  <si>
    <t>EXL/ Prudential</t>
  </si>
  <si>
    <t>Could have an impact on the number of audits and timeliness of audits</t>
  </si>
  <si>
    <t>Hiring</t>
  </si>
  <si>
    <t>Back Ground Check for New Hires</t>
  </si>
  <si>
    <t>EXL</t>
  </si>
  <si>
    <t>Closed</t>
  </si>
  <si>
    <t xml:space="preserve">The background checks and drug tests for new hires will be delayed due to the COVID-19 related lockdown. Only virtual verifications are feasible as of now, physical verifications will be completed later. </t>
  </si>
  <si>
    <t>Exception approval sought from Prudential</t>
  </si>
  <si>
    <t>OFF</t>
  </si>
  <si>
    <t>EXL team to check internally the plan for QCA identification, as the QR transition is also active in parallel</t>
  </si>
  <si>
    <t>Might have an impact on the time taken for QCA training</t>
  </si>
  <si>
    <t xml:space="preserve">The  names of identified QCA i.e. Arjoo, Sheela and Gaurav have been shared with the EXL Transitions team managing the QR transition, they would be trained and certified by Chris Pirc's team to take on the QCA role </t>
  </si>
  <si>
    <t>TBD</t>
  </si>
  <si>
    <t xml:space="preserve">Non vailability of resources </t>
  </si>
  <si>
    <t>Delay in start of training</t>
  </si>
  <si>
    <t xml:space="preserve">-EXL has already initiated shortlisting of candidates and keeping them on hold to reduce hiring time.  Offer will be released post business go ahead.  
-EXL is also assessing possibility to seed resources within EXL with relevant experience
</t>
  </si>
  <si>
    <t>Extended Training time and longer learning curve due to lack of relevant experience</t>
  </si>
  <si>
    <t>Lack of relevant experience</t>
  </si>
  <si>
    <t>Medium</t>
  </si>
  <si>
    <t xml:space="preserve">-Resource hired basis agreed skill set
-Candidates went through assessment and interview process to ensure fitment to the process
</t>
  </si>
  <si>
    <t>Less impactful training due to lack of clear laid down training plan</t>
  </si>
  <si>
    <t>Lack of training plan</t>
  </si>
  <si>
    <t>-Prudential to create Training agenda which includes hourly schedule of training modules along with Assessments for knowledge check</t>
  </si>
  <si>
    <t>Trainer not available during Training period due to various reasons</t>
  </si>
  <si>
    <t xml:space="preserve">Prudential traininer non availability </t>
  </si>
  <si>
    <t>-Prudential identified Back up trainer to fill in for primary trainer and onboard Back up trainer on proposed plan</t>
  </si>
  <si>
    <t>Technology</t>
  </si>
  <si>
    <t>Delay in KT due to unavailability of access to required systems or applications</t>
  </si>
  <si>
    <t>Non vailability of system access</t>
  </si>
  <si>
    <t xml:space="preserve">-Prudential to procure VDI session licenses well in advance
-During due diligence, Prudential and EXL finalized list of systems / applications required
- EXL shared list of resources immediately after joining of the resources
- Prudential Technology SPOC to help troubleshoot, if required
</t>
  </si>
  <si>
    <t>Prudential/ EXL</t>
  </si>
  <si>
    <t xml:space="preserve">EXL not able to meet expected production targets due to unavailability of sufficient volume </t>
  </si>
  <si>
    <t>Ramp</t>
  </si>
  <si>
    <t>Open</t>
  </si>
  <si>
    <t xml:space="preserve">Unavailability of sufficient volume </t>
  </si>
  <si>
    <t xml:space="preserve">-Production targets to be adjusted in case of non-availability of sufficient volume
- Actual volumesassigned will be considered as the target in case of lower volumes 
</t>
  </si>
  <si>
    <t>EXL Quality team not able to perform quality audits in steady state due to lack of calibration exercise and certification guidelines</t>
  </si>
  <si>
    <t>Lack of calibration exercise and certification guidelines</t>
  </si>
  <si>
    <t>Quality</t>
  </si>
  <si>
    <t>- Calibration exercise to be conducted during initial ramp phase to onboard EXL QCA</t>
  </si>
  <si>
    <t xml:space="preserve">Calibration issues between Tech leads, Examiners, Trainer, and Quality Auditor </t>
  </si>
  <si>
    <t>Quality performance issues due to lack of understanding on quality audit parameters</t>
  </si>
  <si>
    <t>Variance and incorrect audits</t>
  </si>
  <si>
    <t>-Weekly calibration meeting with all stakeholders to cover scenarios / issues during ramp period</t>
  </si>
  <si>
    <t>-Separate training to be conducted on Quality audit sheet for underwriters to understand quality methodology and transactional / Gold Star errors</t>
  </si>
  <si>
    <t>Movement of the trainer/SME to another department</t>
  </si>
  <si>
    <t>Lack of support and risk of insufficient audits during ramp</t>
  </si>
  <si>
    <t>- Backup trainer/ SME identifies and will be working along side the departing trainer to ensure consitency and a smooth handover</t>
  </si>
  <si>
    <t>APO - Cases Reviewed</t>
  </si>
  <si>
    <t>Lump Sum  - Cases Reviewed</t>
  </si>
  <si>
    <t>RSA  - Cases Reviewed</t>
  </si>
  <si>
    <t>Follow up  - Cases Reviewed</t>
  </si>
  <si>
    <t>APO - Total Errors</t>
  </si>
  <si>
    <t>Lump Sum  - Total Errors</t>
  </si>
  <si>
    <t>RSA  - Total Errors</t>
  </si>
  <si>
    <t>Follow up - Total Errors</t>
  </si>
  <si>
    <t>APO Quality %</t>
  </si>
  <si>
    <t>Lump Sum Quality %</t>
  </si>
  <si>
    <t>RSA Quality %</t>
  </si>
  <si>
    <t>Followup Quality %</t>
  </si>
  <si>
    <t>Actual Productivity (based on assigned volumes)</t>
  </si>
  <si>
    <t>Week of Oct 18th</t>
  </si>
  <si>
    <t>Week of Oct 25th</t>
  </si>
  <si>
    <t>Week of Nov 1st</t>
  </si>
  <si>
    <t>Week of Nov 8th</t>
  </si>
  <si>
    <t>Week of Nov 15th</t>
  </si>
  <si>
    <t>Week of Nov 22nd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</si>
</sst>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m/d;@"/>
    <numFmt numFmtId="165" formatCode="[$-409]d\-mmm;@"/>
    <numFmt numFmtId="166" formatCode="[$-409]d\-mmm\-yy;@"/>
  </numFmts>
  <fonts count="50"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color indexed="8"/>
      <name val="Arial"/>
      <family val="2"/>
    </font>
    <font>
      <sz val="8"/>
      <name val="Arial"/>
      <family val="2"/>
    </font>
    <font>
      <sz val="10"/>
      <name val="Arial"/>
      <family val="2"/>
    </font>
    <font>
      <sz val="10"/>
      <color indexed="8"/>
      <name val="MS Sans Serif"/>
      <family val="2"/>
    </font>
    <font>
      <sz val="11"/>
      <color theme="1"/>
      <name val="Calibri"/>
      <family val="2"/>
      <scheme val="minor"/>
    </font>
    <font>
      <b/>
      <sz val="10"/>
      <name val="Calibri"/>
      <family val="2"/>
      <scheme val="minor"/>
    </font>
    <font>
      <b/>
      <sz val="10"/>
      <color theme="0" tint="-4.9989318521683403E-2"/>
      <name val="Calibri"/>
      <family val="2"/>
      <scheme val="minor"/>
    </font>
    <font>
      <b/>
      <sz val="10"/>
      <color theme="0"/>
      <name val="Calibri"/>
      <family val="2"/>
      <scheme val="minor"/>
    </font>
    <font>
      <b/>
      <sz val="10"/>
      <color indexed="9"/>
      <name val="Calibri"/>
      <family val="2"/>
      <scheme val="minor"/>
    </font>
    <font>
      <sz val="10"/>
      <name val="Calibri"/>
      <family val="2"/>
      <scheme val="minor"/>
    </font>
    <font>
      <b/>
      <sz val="10"/>
      <color indexed="17"/>
      <name val="Calibri"/>
      <family val="2"/>
      <scheme val="minor"/>
    </font>
    <font>
      <b/>
      <sz val="10"/>
      <color indexed="63"/>
      <name val="Calibri"/>
      <family val="2"/>
      <scheme val="minor"/>
    </font>
    <font>
      <b/>
      <sz val="9"/>
      <color indexed="9"/>
      <name val="Calibri"/>
      <family val="2"/>
      <scheme val="minor"/>
    </font>
    <font>
      <sz val="10"/>
      <color indexed="23"/>
      <name val="Calibri"/>
      <family val="2"/>
      <scheme val="minor"/>
    </font>
    <font>
      <sz val="10"/>
      <color indexed="17"/>
      <name val="Calibri"/>
      <family val="2"/>
      <scheme val="minor"/>
    </font>
    <font>
      <sz val="10"/>
      <color theme="0" tint="-0.499984740745262"/>
      <name val="Calibri"/>
      <family val="2"/>
      <scheme val="minor"/>
    </font>
    <font>
      <b/>
      <sz val="10"/>
      <color indexed="12"/>
      <name val="Calibri"/>
      <family val="2"/>
      <scheme val="minor"/>
    </font>
    <font>
      <b/>
      <sz val="12"/>
      <color indexed="9"/>
      <name val="Calibri"/>
      <family val="2"/>
      <scheme val="minor"/>
    </font>
    <font>
      <b/>
      <sz val="11"/>
      <name val="Calibri"/>
      <family val="2"/>
      <scheme val="minor"/>
    </font>
    <font>
      <b/>
      <sz val="14"/>
      <color theme="0"/>
      <name val="Calibri"/>
      <family val="2"/>
      <scheme val="minor"/>
    </font>
    <font>
      <sz val="14"/>
      <name val="Calibri"/>
      <family val="2"/>
      <scheme val="minor"/>
    </font>
    <font>
      <sz val="14"/>
      <color theme="1"/>
      <name val="Calibri"/>
      <family val="2"/>
      <scheme val="minor"/>
    </font>
    <font>
      <b/>
      <sz val="10"/>
      <name val="Arial"/>
      <family val="2"/>
    </font>
    <font>
      <sz val="10"/>
      <name val="Arial"/>
      <family val="2"/>
    </font>
    <font>
      <sz val="10"/>
      <name val="Calibri"/>
      <family val="2"/>
    </font>
    <font>
      <sz val="10"/>
      <color theme="0"/>
      <name val="Calibri"/>
      <family val="2"/>
      <scheme val="minor"/>
    </font>
    <font>
      <u/>
      <sz val="10"/>
      <color theme="10"/>
      <name val="Arial"/>
      <family val="2"/>
    </font>
    <font>
      <u/>
      <sz val="11"/>
      <color theme="10"/>
      <name val="Calibri"/>
      <family val="2"/>
      <scheme val="minor"/>
    </font>
    <font>
      <sz val="10"/>
      <color rgb="FF000000"/>
      <name val="Calibri"/>
      <family val="2"/>
      <scheme val="minor"/>
    </font>
    <font>
      <sz val="11"/>
      <color rgb="FF000000"/>
      <name val="Calibri"/>
      <family val="2"/>
      <scheme val="minor"/>
    </font>
    <font>
      <sz val="10"/>
      <name val="MS Sans Serif"/>
      <family val="2"/>
    </font>
    <font>
      <sz val="9"/>
      <color rgb="FF000000"/>
      <name val="Calibri"/>
      <family val="2"/>
      <scheme val="minor"/>
    </font>
    <font>
      <b/>
      <sz val="16"/>
      <color indexed="63"/>
      <name val="Calibri"/>
      <family val="2"/>
      <scheme val="minor"/>
    </font>
    <font>
      <b/>
      <sz val="11"/>
      <color theme="1"/>
      <name val="Calibri"/>
      <family val="2"/>
      <scheme val="minor"/>
    </font>
    <font>
      <sz val="10"/>
      <color rgb="FF000000"/>
      <name val="Arial"/>
      <family val="2"/>
    </font>
    <font>
      <b/>
      <sz val="10"/>
      <color rgb="FFFFFF00"/>
      <name val="Calibri"/>
      <family val="2"/>
      <scheme val="minor"/>
    </font>
    <font>
      <sz val="10"/>
      <color rgb="FF000000"/>
      <name val="Calibri"/>
      <family val="2"/>
    </font>
    <font>
      <sz val="10"/>
      <color theme="1"/>
      <name val="Calibri"/>
      <family val="2"/>
      <scheme val="minor"/>
    </font>
    <font>
      <sz val="10"/>
      <name val="Segoe UI"/>
      <family val="2"/>
    </font>
    <font>
      <sz val="9"/>
      <color indexed="81"/>
      <name val="Tahoma"/>
      <family val="2"/>
    </font>
    <font>
      <b/>
      <sz val="9"/>
      <color indexed="81"/>
      <name val="Tahoma"/>
      <family val="2"/>
    </font>
  </fonts>
  <fills count="37">
    <fill>
      <patternFill patternType="none"/>
    </fill>
    <fill>
      <patternFill patternType="gray125"/>
    </fill>
    <fill>
      <patternFill patternType="solid">
        <fgColor indexed="9"/>
        <bgColor indexed="64"/>
      </patternFill>
    </fill>
    <fill>
      <patternFill patternType="solid">
        <fgColor indexed="52"/>
        <bgColor indexed="64"/>
      </patternFill>
    </fill>
    <fill>
      <patternFill patternType="solid">
        <fgColor indexed="63"/>
        <bgColor indexed="64"/>
      </patternFill>
    </fill>
    <fill>
      <patternFill patternType="solid">
        <fgColor indexed="41"/>
        <bgColor indexed="64"/>
      </patternFill>
    </fill>
    <fill>
      <patternFill patternType="solid">
        <fgColor indexed="8"/>
        <bgColor indexed="9"/>
      </patternFill>
    </fill>
    <fill>
      <patternFill patternType="solid">
        <fgColor indexed="22"/>
        <bgColor indexed="64"/>
      </patternFill>
    </fill>
    <fill>
      <patternFill patternType="solid">
        <fgColor theme="3" tint="0.39997558519241921"/>
        <bgColor indexed="64"/>
      </patternFill>
    </fill>
    <fill>
      <patternFill patternType="solid">
        <fgColor rgb="FFFF0000"/>
        <bgColor indexed="64"/>
      </patternFill>
    </fill>
    <fill>
      <patternFill patternType="solid">
        <fgColor theme="2"/>
        <bgColor indexed="64"/>
      </patternFill>
    </fill>
    <fill>
      <patternFill patternType="solid">
        <fgColor theme="0" tint="-0.34998626667073579"/>
        <bgColor indexed="64"/>
      </patternFill>
    </fill>
    <fill>
      <patternFill patternType="solid">
        <fgColor theme="0"/>
        <bgColor indexed="64"/>
      </patternFill>
    </fill>
    <fill>
      <patternFill patternType="solid">
        <fgColor theme="3" tint="-0.249977111117893"/>
        <bgColor indexed="64"/>
      </patternFill>
    </fill>
    <fill>
      <patternFill patternType="solid">
        <fgColor theme="3" tint="0.79998168889431442"/>
        <bgColor indexed="64"/>
      </patternFill>
    </fill>
    <fill>
      <patternFill patternType="solid">
        <fgColor theme="4" tint="0.79998168889431442"/>
        <bgColor indexed="64"/>
      </patternFill>
    </fill>
    <fill>
      <patternFill patternType="solid">
        <fgColor theme="6" tint="-0.249977111117893"/>
        <bgColor indexed="64"/>
      </patternFill>
    </fill>
    <fill>
      <patternFill patternType="solid">
        <fgColor rgb="FFFFC000"/>
        <bgColor indexed="64"/>
      </patternFill>
    </fill>
    <fill>
      <patternFill patternType="solid">
        <fgColor theme="1"/>
        <bgColor indexed="64"/>
      </patternFill>
    </fill>
    <fill>
      <patternFill patternType="solid">
        <fgColor rgb="FF002060"/>
        <bgColor indexed="64"/>
      </patternFill>
    </fill>
    <fill>
      <patternFill patternType="solid">
        <fgColor theme="0" tint="-0.499984740745262"/>
        <bgColor indexed="64"/>
      </patternFill>
    </fill>
    <fill>
      <patternFill patternType="solid">
        <fgColor rgb="FF92D050"/>
        <bgColor indexed="64"/>
      </patternFill>
    </fill>
    <fill>
      <patternFill patternType="solid">
        <fgColor rgb="FF00B050"/>
        <bgColor indexed="64"/>
      </patternFill>
    </fill>
    <fill>
      <patternFill patternType="solid">
        <fgColor theme="9" tint="-0.249977111117893"/>
        <bgColor indexed="64"/>
      </patternFill>
    </fill>
    <fill>
      <patternFill patternType="solid">
        <fgColor theme="0" tint="-0.14999847407452621"/>
        <bgColor indexed="64"/>
      </patternFill>
    </fill>
    <fill>
      <patternFill patternType="solid">
        <fgColor theme="4"/>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6"/>
        <bgColor indexed="64"/>
      </patternFill>
    </fill>
    <fill>
      <patternFill patternType="solid">
        <fgColor theme="9" tint="0.79998168889431442"/>
        <bgColor indexed="64"/>
      </patternFill>
    </fill>
    <fill>
      <patternFill patternType="solid">
        <fgColor rgb="FFFFFFFF"/>
        <bgColor indexed="64"/>
      </patternFill>
    </fill>
    <fill>
      <patternFill patternType="solid">
        <fgColor indexed="65"/>
        <bgColor indexed="64"/>
      </patternFill>
    </fill>
    <fill>
      <patternFill patternType="solid">
        <fgColor theme="4" tint="0.59999389629810485"/>
        <bgColor indexed="64"/>
      </patternFill>
    </fill>
    <fill>
      <patternFill patternType="solid">
        <fgColor theme="3" tint="0.59999389629810485"/>
        <bgColor indexed="64"/>
      </patternFill>
    </fill>
    <fill>
      <patternFill patternType="solid">
        <fgColor theme="6" tint="0.59999389629810485"/>
        <bgColor indexed="64"/>
      </patternFill>
    </fill>
    <fill>
      <patternFill patternType="solid">
        <fgColor theme="0" tint="-0.249977111117893"/>
        <bgColor indexed="64"/>
      </patternFill>
    </fill>
    <fill>
      <patternFill patternType="solid">
        <fgColor theme="0" tint="-4.9989318521683403E-2"/>
        <bgColor indexed="64"/>
      </patternFill>
    </fill>
  </fills>
  <borders count="8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style="medium">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ck">
        <color theme="4" tint="-0.24994659260841701"/>
      </left>
      <right/>
      <top style="thick">
        <color theme="4" tint="-0.24994659260841701"/>
      </top>
      <bottom/>
      <diagonal/>
    </border>
    <border>
      <left/>
      <right/>
      <top style="thick">
        <color theme="4" tint="-0.24994659260841701"/>
      </top>
      <bottom/>
      <diagonal/>
    </border>
    <border>
      <left/>
      <right style="thick">
        <color theme="4" tint="-0.24994659260841701"/>
      </right>
      <top style="thick">
        <color theme="4" tint="-0.24994659260841701"/>
      </top>
      <bottom/>
      <diagonal/>
    </border>
    <border>
      <left style="thick">
        <color theme="4" tint="-0.24994659260841701"/>
      </left>
      <right/>
      <top/>
      <bottom/>
      <diagonal/>
    </border>
    <border>
      <left/>
      <right style="thick">
        <color theme="4" tint="-0.24994659260841701"/>
      </right>
      <top/>
      <bottom/>
      <diagonal/>
    </border>
    <border>
      <left style="thick">
        <color theme="4" tint="-0.24994659260841701"/>
      </left>
      <right/>
      <top/>
      <bottom style="thick">
        <color theme="4" tint="-0.24994659260841701"/>
      </bottom>
      <diagonal/>
    </border>
    <border>
      <left/>
      <right/>
      <top/>
      <bottom style="thick">
        <color theme="4" tint="-0.24994659260841701"/>
      </bottom>
      <diagonal/>
    </border>
    <border>
      <left/>
      <right style="thick">
        <color theme="4" tint="-0.24994659260841701"/>
      </right>
      <top/>
      <bottom style="thick">
        <color theme="4" tint="-0.24994659260841701"/>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diagonal/>
    </border>
    <border>
      <left style="medium">
        <color indexed="64"/>
      </left>
      <right/>
      <top style="medium">
        <color indexed="64"/>
      </top>
      <bottom/>
      <diagonal/>
    </border>
    <border>
      <left/>
      <right style="thin">
        <color indexed="64"/>
      </right>
      <top/>
      <bottom style="thin">
        <color indexed="64"/>
      </bottom>
      <diagonal/>
    </border>
    <border>
      <left style="thin">
        <color indexed="64"/>
      </left>
      <right style="thin">
        <color indexed="64"/>
      </right>
      <top style="thin">
        <color theme="0"/>
      </top>
      <bottom style="thin">
        <color theme="0"/>
      </bottom>
      <diagonal/>
    </border>
    <border>
      <left style="thin">
        <color theme="0"/>
      </left>
      <right style="thin">
        <color indexed="64"/>
      </right>
      <top style="thin">
        <color theme="0"/>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top/>
      <bottom style="medium">
        <color indexed="64"/>
      </bottom>
      <diagonal/>
    </border>
    <border>
      <left style="thin">
        <color indexed="64"/>
      </left>
      <right/>
      <top style="medium">
        <color indexed="64"/>
      </top>
      <bottom style="thin">
        <color indexed="64"/>
      </bottom>
      <diagonal/>
    </border>
    <border>
      <left style="medium">
        <color indexed="64"/>
      </left>
      <right/>
      <top/>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medium">
        <color indexed="64"/>
      </bottom>
      <diagonal/>
    </border>
    <border>
      <left style="thin">
        <color theme="0"/>
      </left>
      <right style="thin">
        <color indexed="64"/>
      </right>
      <top/>
      <bottom style="thin">
        <color indexed="64"/>
      </bottom>
      <diagonal/>
    </border>
    <border>
      <left style="thin">
        <color theme="0"/>
      </left>
      <right style="thin">
        <color indexed="64"/>
      </right>
      <top style="thin">
        <color theme="0"/>
      </top>
      <bottom style="thin">
        <color theme="0"/>
      </bottom>
      <diagonal/>
    </border>
    <border>
      <left style="thin">
        <color theme="0"/>
      </left>
      <right/>
      <top style="thin">
        <color theme="0"/>
      </top>
      <bottom style="thin">
        <color indexed="64"/>
      </bottom>
      <diagonal/>
    </border>
    <border>
      <left style="thin">
        <color theme="0"/>
      </left>
      <right/>
      <top style="thin">
        <color indexed="64"/>
      </top>
      <bottom style="thin">
        <color theme="0"/>
      </bottom>
      <diagonal/>
    </border>
    <border>
      <left style="thin">
        <color theme="0"/>
      </left>
      <right/>
      <top/>
      <bottom/>
      <diagonal/>
    </border>
    <border>
      <left style="thin">
        <color theme="0"/>
      </left>
      <right style="thin">
        <color indexed="64"/>
      </right>
      <top/>
      <bottom/>
      <diagonal/>
    </border>
    <border>
      <left style="thin">
        <color theme="0"/>
      </left>
      <right style="thin">
        <color indexed="64"/>
      </right>
      <top style="thin">
        <color indexed="64"/>
      </top>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thin">
        <color indexed="64"/>
      </left>
      <right style="medium">
        <color indexed="64"/>
      </right>
      <top/>
      <bottom/>
      <diagonal/>
    </border>
    <border>
      <left/>
      <right style="thin">
        <color indexed="64"/>
      </right>
      <top style="thin">
        <color indexed="64"/>
      </top>
      <bottom style="medium">
        <color indexed="64"/>
      </bottom>
      <diagonal/>
    </border>
    <border>
      <left/>
      <right/>
      <top style="thin">
        <color theme="0"/>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medium">
        <color indexed="64"/>
      </left>
      <right/>
      <top style="medium">
        <color indexed="64"/>
      </top>
      <bottom style="thin">
        <color theme="0"/>
      </bottom>
      <diagonal/>
    </border>
    <border>
      <left/>
      <right/>
      <top style="medium">
        <color indexed="64"/>
      </top>
      <bottom style="thin">
        <color theme="0"/>
      </bottom>
      <diagonal/>
    </border>
    <border>
      <left style="thin">
        <color theme="0"/>
      </left>
      <right style="thin">
        <color theme="0"/>
      </right>
      <top style="thin">
        <color theme="0"/>
      </top>
      <bottom/>
      <diagonal/>
    </border>
    <border>
      <left style="thin">
        <color theme="0"/>
      </left>
      <right style="thin">
        <color theme="0"/>
      </right>
      <top/>
      <bottom/>
      <diagonal/>
    </border>
    <border>
      <left style="thin">
        <color theme="0"/>
      </left>
      <right/>
      <top style="thin">
        <color theme="0"/>
      </top>
      <bottom/>
      <diagonal/>
    </border>
    <border>
      <left style="thin">
        <color theme="0"/>
      </left>
      <right style="thin">
        <color indexed="64"/>
      </right>
      <top style="thin">
        <color theme="0"/>
      </top>
      <bottom/>
      <diagonal/>
    </border>
    <border>
      <left style="thin">
        <color theme="0"/>
      </left>
      <right style="thin">
        <color theme="0"/>
      </right>
      <top style="thin">
        <color theme="0"/>
      </top>
      <bottom style="thin">
        <color theme="0"/>
      </bottom>
      <diagonal/>
    </border>
    <border>
      <left/>
      <right style="thin">
        <color indexed="64"/>
      </right>
      <top style="thin">
        <color indexed="64"/>
      </top>
      <bottom/>
      <diagonal/>
    </border>
    <border>
      <left/>
      <right/>
      <top style="thin">
        <color indexed="64"/>
      </top>
      <bottom style="medium">
        <color indexed="64"/>
      </bottom>
      <diagonal/>
    </border>
    <border>
      <left style="thin">
        <color indexed="64"/>
      </left>
      <right style="medium">
        <color indexed="64"/>
      </right>
      <top style="thin">
        <color indexed="64"/>
      </top>
      <bottom/>
      <diagonal/>
    </border>
    <border>
      <left/>
      <right style="thin">
        <color indexed="64"/>
      </right>
      <top/>
      <bottom/>
      <diagonal/>
    </border>
    <border>
      <left style="thin">
        <color indexed="64"/>
      </left>
      <right/>
      <top/>
      <bottom/>
      <diagonal/>
    </border>
    <border>
      <left/>
      <right style="medium">
        <color indexed="64"/>
      </right>
      <top/>
      <bottom/>
      <diagonal/>
    </border>
    <border>
      <left style="medium">
        <color indexed="64"/>
      </left>
      <right/>
      <top/>
      <bottom style="thin">
        <color indexed="64"/>
      </bottom>
      <diagonal/>
    </border>
    <border>
      <left style="thin">
        <color indexed="64"/>
      </left>
      <right style="thin">
        <color indexed="64"/>
      </right>
      <top style="medium">
        <color indexed="64"/>
      </top>
      <bottom/>
      <diagonal/>
    </border>
    <border>
      <left/>
      <right style="medium">
        <color indexed="64"/>
      </right>
      <top/>
      <bottom style="thin">
        <color indexed="64"/>
      </bottom>
      <diagonal/>
    </border>
    <border>
      <left style="medium">
        <color indexed="64"/>
      </left>
      <right style="thin">
        <color indexed="64"/>
      </right>
      <top/>
      <bottom style="thin">
        <color indexed="64"/>
      </bottom>
      <diagonal/>
    </border>
    <border>
      <left style="thin">
        <color indexed="64"/>
      </left>
      <right/>
      <top/>
      <bottom style="medium">
        <color indexed="64"/>
      </bottom>
      <diagonal/>
    </border>
  </borders>
  <cellStyleXfs count="20">
    <xf numFmtId="0" fontId="0" fillId="0" borderId="0"/>
    <xf numFmtId="0" fontId="12" fillId="0" borderId="0"/>
    <xf numFmtId="0" fontId="11" fillId="0" borderId="0"/>
    <xf numFmtId="0" fontId="13" fillId="0" borderId="0"/>
    <xf numFmtId="0" fontId="9" fillId="0" borderId="0">
      <alignment vertical="top"/>
    </xf>
    <xf numFmtId="0" fontId="9" fillId="0" borderId="0">
      <alignment vertical="top"/>
    </xf>
    <xf numFmtId="9" fontId="32" fillId="0" borderId="0" applyFont="0" applyFill="0" applyBorder="0" applyAlignment="0" applyProtection="0"/>
    <xf numFmtId="0" fontId="11" fillId="0" borderId="0"/>
    <xf numFmtId="0" fontId="11" fillId="0" borderId="0"/>
    <xf numFmtId="0" fontId="11" fillId="0" borderId="0"/>
    <xf numFmtId="0" fontId="11" fillId="0" borderId="0"/>
    <xf numFmtId="0" fontId="8" fillId="0" borderId="0"/>
    <xf numFmtId="0" fontId="7" fillId="0" borderId="0"/>
    <xf numFmtId="9" fontId="7" fillId="0" borderId="0" applyFont="0" applyFill="0" applyBorder="0" applyAlignment="0" applyProtection="0"/>
    <xf numFmtId="0" fontId="35" fillId="0" borderId="0" applyNumberFormat="0" applyFill="0" applyBorder="0" applyAlignment="0" applyProtection="0"/>
    <xf numFmtId="0" fontId="6" fillId="0" borderId="0"/>
    <xf numFmtId="0" fontId="36" fillId="0" borderId="0" applyNumberFormat="0" applyFill="0" applyBorder="0" applyAlignment="0" applyProtection="0"/>
    <xf numFmtId="0" fontId="39" fillId="0" borderId="0"/>
    <xf numFmtId="0" fontId="5" fillId="0" borderId="0"/>
    <xf numFmtId="0" fontId="4" fillId="0" borderId="0"/>
  </cellStyleXfs>
  <cellXfs count="421">
    <xf numFmtId="0" fontId="0" fillId="0" borderId="0" xfId="0"/>
    <xf numFmtId="0" fontId="14" fillId="0" borderId="1" xfId="0" applyFont="1" applyBorder="1" applyAlignment="1">
      <alignment horizontal="center" vertical="center" wrapText="1"/>
    </xf>
    <xf numFmtId="0" fontId="14" fillId="3" borderId="1" xfId="0" applyFont="1" applyFill="1" applyBorder="1" applyAlignment="1">
      <alignment horizontal="center" vertical="center" wrapText="1"/>
    </xf>
    <xf numFmtId="0" fontId="14" fillId="9" borderId="1" xfId="0" applyFont="1" applyFill="1" applyBorder="1" applyAlignment="1">
      <alignment horizontal="center" vertical="center" wrapText="1"/>
    </xf>
    <xf numFmtId="0" fontId="14" fillId="0" borderId="0" xfId="0" applyFont="1" applyBorder="1" applyAlignment="1">
      <alignment horizontal="center" vertical="center" wrapText="1"/>
    </xf>
    <xf numFmtId="0" fontId="18" fillId="2" borderId="0" xfId="2" applyFont="1" applyFill="1" applyAlignment="1">
      <alignment vertical="center"/>
    </xf>
    <xf numFmtId="0" fontId="19" fillId="2" borderId="0" xfId="2" applyFont="1" applyFill="1" applyBorder="1" applyAlignment="1">
      <alignment vertical="center"/>
    </xf>
    <xf numFmtId="0" fontId="20" fillId="2" borderId="0" xfId="2" applyFont="1" applyFill="1" applyBorder="1" applyAlignment="1">
      <alignment horizontal="left" vertical="center"/>
    </xf>
    <xf numFmtId="0" fontId="18" fillId="2" borderId="0" xfId="2" applyFont="1" applyFill="1" applyBorder="1" applyAlignment="1">
      <alignment horizontal="center" vertical="center"/>
    </xf>
    <xf numFmtId="0" fontId="18" fillId="2" borderId="0" xfId="2" applyFont="1" applyFill="1" applyBorder="1" applyAlignment="1">
      <alignment vertical="center"/>
    </xf>
    <xf numFmtId="0" fontId="22" fillId="0" borderId="3" xfId="2" applyFont="1" applyFill="1" applyBorder="1" applyAlignment="1">
      <alignment horizontal="center" vertical="center"/>
    </xf>
    <xf numFmtId="0" fontId="18" fillId="0" borderId="0" xfId="2" applyFont="1" applyFill="1" applyAlignment="1">
      <alignment vertical="center"/>
    </xf>
    <xf numFmtId="0" fontId="22" fillId="0" borderId="0" xfId="2" applyFont="1" applyFill="1" applyBorder="1" applyAlignment="1">
      <alignment horizontal="center" vertical="center"/>
    </xf>
    <xf numFmtId="1" fontId="25" fillId="0" borderId="2" xfId="2" applyNumberFormat="1" applyFont="1" applyBorder="1" applyAlignment="1">
      <alignment horizontal="right" vertical="center"/>
    </xf>
    <xf numFmtId="0" fontId="18" fillId="0" borderId="0" xfId="2" applyFont="1" applyAlignment="1">
      <alignment vertical="center"/>
    </xf>
    <xf numFmtId="0" fontId="18" fillId="0" borderId="0" xfId="2" applyFont="1" applyAlignment="1">
      <alignment horizontal="center" vertical="center"/>
    </xf>
    <xf numFmtId="0" fontId="18" fillId="0" borderId="0" xfId="2" applyFont="1"/>
    <xf numFmtId="0" fontId="18" fillId="12" borderId="0" xfId="2" applyFont="1" applyFill="1"/>
    <xf numFmtId="0" fontId="18" fillId="12" borderId="0" xfId="2" applyFont="1" applyFill="1" applyAlignment="1">
      <alignment vertical="center"/>
    </xf>
    <xf numFmtId="0" fontId="14" fillId="0" borderId="0" xfId="0" applyFont="1" applyAlignment="1">
      <alignment horizontal="center" vertical="center"/>
    </xf>
    <xf numFmtId="0" fontId="18" fillId="0" borderId="0" xfId="0" applyFont="1" applyAlignment="1">
      <alignment horizontal="center"/>
    </xf>
    <xf numFmtId="0" fontId="18" fillId="12" borderId="0" xfId="0" applyFont="1" applyFill="1" applyAlignment="1">
      <alignment horizontal="center"/>
    </xf>
    <xf numFmtId="0" fontId="29" fillId="20" borderId="0" xfId="0" applyFont="1" applyFill="1"/>
    <xf numFmtId="0" fontId="30" fillId="20" borderId="0" xfId="0" applyFont="1" applyFill="1"/>
    <xf numFmtId="0" fontId="30" fillId="20" borderId="0" xfId="0" applyFont="1" applyFill="1" applyBorder="1"/>
    <xf numFmtId="0" fontId="30" fillId="20" borderId="12" xfId="0" applyFont="1" applyFill="1" applyBorder="1"/>
    <xf numFmtId="0" fontId="30" fillId="20" borderId="13" xfId="0" applyFont="1" applyFill="1" applyBorder="1"/>
    <xf numFmtId="0" fontId="29" fillId="20" borderId="14" xfId="0" applyFont="1" applyFill="1" applyBorder="1"/>
    <xf numFmtId="0" fontId="30" fillId="20" borderId="15" xfId="0" applyFont="1" applyFill="1" applyBorder="1"/>
    <xf numFmtId="0" fontId="29" fillId="20" borderId="16" xfId="0" applyFont="1" applyFill="1" applyBorder="1"/>
    <xf numFmtId="0" fontId="30" fillId="20" borderId="17" xfId="0" applyFont="1" applyFill="1" applyBorder="1"/>
    <xf numFmtId="0" fontId="30" fillId="20" borderId="18" xfId="0" applyFont="1" applyFill="1" applyBorder="1"/>
    <xf numFmtId="0" fontId="29" fillId="20" borderId="19" xfId="0" applyFont="1" applyFill="1" applyBorder="1"/>
    <xf numFmtId="0" fontId="18" fillId="17" borderId="1" xfId="0" applyFont="1" applyFill="1" applyBorder="1" applyAlignment="1">
      <alignment horizontal="center"/>
    </xf>
    <xf numFmtId="0" fontId="18" fillId="9" borderId="1" xfId="0" applyFont="1" applyFill="1" applyBorder="1" applyAlignment="1">
      <alignment horizontal="center"/>
    </xf>
    <xf numFmtId="0" fontId="18" fillId="21" borderId="1" xfId="0" applyFont="1" applyFill="1" applyBorder="1" applyAlignment="1">
      <alignment horizontal="center"/>
    </xf>
    <xf numFmtId="0" fontId="15" fillId="22" borderId="1" xfId="0" applyFont="1" applyFill="1" applyBorder="1" applyAlignment="1">
      <alignment horizontal="center" vertical="center" wrapText="1"/>
    </xf>
    <xf numFmtId="0" fontId="18" fillId="0" borderId="0" xfId="0" applyFont="1" applyAlignment="1">
      <alignment horizontal="center" vertical="center"/>
    </xf>
    <xf numFmtId="0" fontId="18" fillId="0" borderId="0" xfId="0" applyFont="1" applyBorder="1" applyAlignment="1">
      <alignment horizontal="center"/>
    </xf>
    <xf numFmtId="0" fontId="18" fillId="2" borderId="24" xfId="2" applyFont="1" applyFill="1" applyBorder="1" applyAlignment="1">
      <alignment vertical="center"/>
    </xf>
    <xf numFmtId="0" fontId="18" fillId="0" borderId="24" xfId="2" applyFont="1" applyBorder="1" applyAlignment="1">
      <alignment vertical="center"/>
    </xf>
    <xf numFmtId="0" fontId="26" fillId="13" borderId="26" xfId="2" applyFont="1" applyFill="1" applyBorder="1" applyAlignment="1">
      <alignment horizontal="left" vertical="center"/>
    </xf>
    <xf numFmtId="0" fontId="14" fillId="0" borderId="0" xfId="2" applyFont="1" applyFill="1" applyAlignment="1">
      <alignment horizontal="center" vertical="center"/>
    </xf>
    <xf numFmtId="0" fontId="15" fillId="21" borderId="1" xfId="0" applyFont="1" applyFill="1" applyBorder="1" applyAlignment="1">
      <alignment horizontal="center" vertical="center" wrapText="1"/>
    </xf>
    <xf numFmtId="0" fontId="17" fillId="4" borderId="7" xfId="2" applyFont="1" applyFill="1" applyBorder="1" applyAlignment="1">
      <alignment horizontal="center" vertical="center"/>
    </xf>
    <xf numFmtId="0" fontId="14" fillId="14" borderId="11" xfId="0" applyFont="1" applyFill="1" applyBorder="1" applyAlignment="1">
      <alignment horizontal="center" vertical="center" wrapText="1"/>
    </xf>
    <xf numFmtId="0" fontId="14" fillId="0" borderId="11" xfId="0" applyFont="1" applyFill="1" applyBorder="1" applyAlignment="1">
      <alignment horizontal="left" vertical="center" wrapText="1"/>
    </xf>
    <xf numFmtId="0" fontId="14" fillId="0" borderId="0" xfId="0" applyFont="1" applyFill="1" applyAlignment="1">
      <alignment horizontal="center" vertical="center" wrapText="1"/>
    </xf>
    <xf numFmtId="0" fontId="29" fillId="20" borderId="0" xfId="0" quotePrefix="1" applyFont="1" applyFill="1"/>
    <xf numFmtId="0" fontId="14" fillId="0" borderId="41" xfId="0" applyFont="1" applyFill="1" applyBorder="1" applyAlignment="1">
      <alignment horizontal="left" vertical="center" wrapText="1"/>
    </xf>
    <xf numFmtId="0" fontId="17" fillId="8" borderId="28" xfId="2" applyFont="1" applyFill="1" applyBorder="1" applyAlignment="1">
      <alignment horizontal="center"/>
    </xf>
    <xf numFmtId="10" fontId="23" fillId="0" borderId="1" xfId="2" applyNumberFormat="1" applyFont="1" applyFill="1" applyBorder="1" applyAlignment="1">
      <alignment horizontal="center" vertical="center" wrapText="1"/>
    </xf>
    <xf numFmtId="0" fontId="18" fillId="28" borderId="11" xfId="0" applyFont="1" applyFill="1" applyBorder="1" applyAlignment="1">
      <alignment horizontal="center" vertical="center"/>
    </xf>
    <xf numFmtId="0" fontId="16" fillId="11" borderId="1" xfId="0" applyFont="1" applyFill="1" applyBorder="1" applyAlignment="1">
      <alignment horizontal="center" vertical="center" wrapText="1"/>
    </xf>
    <xf numFmtId="0" fontId="15" fillId="0" borderId="10" xfId="0" applyFont="1" applyFill="1" applyBorder="1" applyAlignment="1">
      <alignment horizontal="center" vertical="center" wrapText="1"/>
    </xf>
    <xf numFmtId="0" fontId="14" fillId="0" borderId="54" xfId="0" applyFont="1" applyFill="1" applyBorder="1" applyAlignment="1">
      <alignment horizontal="left" vertical="center" wrapText="1"/>
    </xf>
    <xf numFmtId="0" fontId="16" fillId="0" borderId="40" xfId="0" applyFont="1" applyFill="1" applyBorder="1" applyAlignment="1">
      <alignment horizontal="center" vertical="center" textRotation="90" wrapText="1"/>
    </xf>
    <xf numFmtId="0" fontId="14" fillId="0" borderId="11" xfId="0" applyFont="1" applyFill="1" applyBorder="1" applyAlignment="1">
      <alignment horizontal="center" vertical="center" wrapText="1"/>
    </xf>
    <xf numFmtId="0" fontId="16" fillId="0" borderId="0" xfId="0" applyFont="1" applyFill="1" applyBorder="1" applyAlignment="1">
      <alignment horizontal="center" vertical="center" wrapText="1"/>
    </xf>
    <xf numFmtId="0" fontId="14" fillId="29" borderId="11" xfId="0" applyFont="1" applyFill="1" applyBorder="1" applyAlignment="1">
      <alignment horizontal="center" vertical="center" wrapText="1"/>
    </xf>
    <xf numFmtId="0" fontId="31" fillId="0" borderId="1" xfId="14" applyFont="1" applyFill="1" applyBorder="1" applyAlignment="1">
      <alignment horizontal="left" vertical="center" wrapText="1"/>
    </xf>
    <xf numFmtId="0" fontId="18" fillId="0" borderId="11" xfId="0" applyFont="1" applyFill="1" applyBorder="1" applyAlignment="1">
      <alignment horizontal="center" vertical="center"/>
    </xf>
    <xf numFmtId="0" fontId="18" fillId="0" borderId="1" xfId="0" applyFont="1" applyFill="1" applyBorder="1" applyAlignment="1">
      <alignment horizontal="center" vertical="center"/>
    </xf>
    <xf numFmtId="0" fontId="11" fillId="0" borderId="1" xfId="0" applyFont="1" applyFill="1" applyBorder="1"/>
    <xf numFmtId="0" fontId="14" fillId="24" borderId="1" xfId="0" applyFont="1" applyFill="1" applyBorder="1" applyAlignment="1">
      <alignment horizontal="center" vertical="center"/>
    </xf>
    <xf numFmtId="0" fontId="14" fillId="24" borderId="1" xfId="0" applyFont="1" applyFill="1" applyBorder="1" applyAlignment="1">
      <alignment horizontal="center" vertical="center" wrapText="1"/>
    </xf>
    <xf numFmtId="0" fontId="18" fillId="0" borderId="0" xfId="0" applyFont="1"/>
    <xf numFmtId="0" fontId="18" fillId="0" borderId="11" xfId="0" applyFont="1" applyFill="1" applyBorder="1" applyAlignment="1">
      <alignment horizontal="left" vertical="center" wrapText="1"/>
    </xf>
    <xf numFmtId="0" fontId="14" fillId="14" borderId="28" xfId="0" applyFont="1" applyFill="1" applyBorder="1" applyAlignment="1">
      <alignment horizontal="center" vertical="center" wrapText="1"/>
    </xf>
    <xf numFmtId="0" fontId="38" fillId="0" borderId="1" xfId="0" applyFont="1" applyBorder="1" applyAlignment="1">
      <alignment horizontal="center" vertical="center"/>
    </xf>
    <xf numFmtId="0" fontId="40" fillId="30" borderId="1" xfId="0" applyFont="1" applyFill="1" applyBorder="1" applyAlignment="1">
      <alignment horizontal="center" vertical="center"/>
    </xf>
    <xf numFmtId="0" fontId="40" fillId="31" borderId="1" xfId="0" applyFont="1" applyFill="1" applyBorder="1" applyAlignment="1">
      <alignment horizontal="center" vertical="center"/>
    </xf>
    <xf numFmtId="0" fontId="14" fillId="32" borderId="11" xfId="0" applyFont="1" applyFill="1" applyBorder="1" applyAlignment="1">
      <alignment horizontal="center" vertical="center" wrapText="1"/>
    </xf>
    <xf numFmtId="0" fontId="14" fillId="32" borderId="6" xfId="0" applyFont="1" applyFill="1" applyBorder="1" applyAlignment="1">
      <alignment horizontal="center" vertical="center" wrapText="1"/>
    </xf>
    <xf numFmtId="0" fontId="18" fillId="21" borderId="30" xfId="0" applyFont="1" applyFill="1" applyBorder="1" applyAlignment="1">
      <alignment horizontal="center"/>
    </xf>
    <xf numFmtId="0" fontId="14" fillId="24" borderId="1" xfId="0" applyFont="1" applyFill="1" applyBorder="1" applyAlignment="1">
      <alignment horizontal="center" vertical="center" wrapText="1"/>
    </xf>
    <xf numFmtId="0" fontId="18" fillId="0" borderId="59" xfId="0" applyFont="1" applyFill="1" applyBorder="1" applyAlignment="1">
      <alignment horizontal="center" vertical="center" wrapText="1"/>
    </xf>
    <xf numFmtId="0" fontId="11" fillId="0" borderId="22" xfId="0" applyFont="1" applyFill="1" applyBorder="1"/>
    <xf numFmtId="0" fontId="18" fillId="21" borderId="34" xfId="0" applyFont="1" applyFill="1" applyBorder="1" applyAlignment="1">
      <alignment horizontal="center"/>
    </xf>
    <xf numFmtId="0" fontId="18" fillId="21" borderId="51" xfId="0" applyFont="1" applyFill="1" applyBorder="1" applyAlignment="1">
      <alignment horizontal="center"/>
    </xf>
    <xf numFmtId="0" fontId="18" fillId="0" borderId="4" xfId="0" applyFont="1" applyFill="1" applyBorder="1" applyAlignment="1">
      <alignment horizontal="center" vertical="center" wrapText="1"/>
    </xf>
    <xf numFmtId="0" fontId="18" fillId="21" borderId="78" xfId="0" applyFont="1" applyFill="1" applyBorder="1" applyAlignment="1">
      <alignment horizontal="center"/>
    </xf>
    <xf numFmtId="0" fontId="14" fillId="0" borderId="1" xfId="0" applyFont="1" applyBorder="1" applyAlignment="1">
      <alignment horizontal="left" vertical="center" wrapText="1"/>
    </xf>
    <xf numFmtId="0" fontId="14" fillId="24" borderId="2" xfId="0" applyFont="1" applyFill="1" applyBorder="1" applyAlignment="1">
      <alignment horizontal="center" vertical="center"/>
    </xf>
    <xf numFmtId="0" fontId="18" fillId="0" borderId="1" xfId="0" applyFont="1" applyBorder="1" applyAlignment="1">
      <alignment horizontal="left" vertical="center" wrapText="1"/>
    </xf>
    <xf numFmtId="0" fontId="37" fillId="0" borderId="1" xfId="0" applyFont="1" applyBorder="1" applyAlignment="1">
      <alignment horizontal="center" vertical="center"/>
    </xf>
    <xf numFmtId="0" fontId="18" fillId="28" borderId="1" xfId="0" applyFont="1" applyFill="1" applyBorder="1" applyAlignment="1">
      <alignment horizontal="center" vertical="center"/>
    </xf>
    <xf numFmtId="16" fontId="42" fillId="26" borderId="1" xfId="0" applyNumberFormat="1" applyFont="1" applyFill="1" applyBorder="1" applyAlignment="1">
      <alignment horizontal="center" vertical="center"/>
    </xf>
    <xf numFmtId="9" fontId="42" fillId="24" borderId="1" xfId="6" applyFont="1" applyFill="1" applyBorder="1" applyAlignment="1">
      <alignment horizontal="center" vertical="center"/>
    </xf>
    <xf numFmtId="0" fontId="0" fillId="0" borderId="1" xfId="0" applyFont="1" applyBorder="1" applyAlignment="1">
      <alignment horizontal="center" vertical="center"/>
    </xf>
    <xf numFmtId="0" fontId="42" fillId="26" borderId="1" xfId="0" applyFont="1" applyFill="1" applyBorder="1" applyAlignment="1">
      <alignment horizontal="center" vertical="center"/>
    </xf>
    <xf numFmtId="0" fontId="14" fillId="22" borderId="1" xfId="0" quotePrefix="1" applyFont="1" applyFill="1" applyBorder="1" applyAlignment="1">
      <alignment horizontal="center" vertical="center" wrapText="1"/>
    </xf>
    <xf numFmtId="0" fontId="27" fillId="27" borderId="27" xfId="0" applyFont="1" applyFill="1" applyBorder="1" applyAlignment="1">
      <alignment horizontal="center"/>
    </xf>
    <xf numFmtId="0" fontId="42" fillId="33" borderId="79" xfId="0" applyFont="1" applyFill="1" applyBorder="1" applyAlignment="1">
      <alignment vertical="center"/>
    </xf>
    <xf numFmtId="16" fontId="42" fillId="34" borderId="1" xfId="0" applyNumberFormat="1" applyFont="1" applyFill="1" applyBorder="1" applyAlignment="1">
      <alignment horizontal="center" vertical="center" wrapText="1"/>
    </xf>
    <xf numFmtId="0" fontId="0" fillId="0" borderId="4" xfId="0" applyFont="1" applyBorder="1"/>
    <xf numFmtId="0" fontId="0" fillId="0" borderId="40" xfId="0" applyFont="1" applyBorder="1"/>
    <xf numFmtId="0" fontId="0" fillId="0" borderId="0" xfId="0" applyFont="1" applyBorder="1" applyAlignment="1">
      <alignment horizontal="center" vertical="center"/>
    </xf>
    <xf numFmtId="0" fontId="42" fillId="33" borderId="4" xfId="0" applyFont="1" applyFill="1" applyBorder="1" applyAlignment="1">
      <alignment vertical="center"/>
    </xf>
    <xf numFmtId="0" fontId="42" fillId="24" borderId="4" xfId="0" applyFont="1" applyFill="1" applyBorder="1"/>
    <xf numFmtId="10" fontId="42" fillId="24" borderId="1" xfId="6" applyNumberFormat="1" applyFont="1" applyFill="1" applyBorder="1" applyAlignment="1">
      <alignment horizontal="center" vertical="center"/>
    </xf>
    <xf numFmtId="0" fontId="0" fillId="0" borderId="1" xfId="0" applyFont="1" applyBorder="1"/>
    <xf numFmtId="4" fontId="0" fillId="0" borderId="1" xfId="0" applyNumberFormat="1" applyFont="1" applyBorder="1" applyAlignment="1">
      <alignment horizontal="center" vertical="center"/>
    </xf>
    <xf numFmtId="2" fontId="0" fillId="0" borderId="1" xfId="0" applyNumberFormat="1" applyFont="1" applyBorder="1" applyAlignment="1">
      <alignment horizontal="center" vertical="center"/>
    </xf>
    <xf numFmtId="0" fontId="42" fillId="24" borderId="11" xfId="0" applyFont="1" applyFill="1" applyBorder="1"/>
    <xf numFmtId="9" fontId="0" fillId="0" borderId="11" xfId="6" applyFont="1" applyBorder="1" applyAlignment="1">
      <alignment horizontal="center" vertical="center"/>
    </xf>
    <xf numFmtId="0" fontId="15" fillId="22" borderId="80" xfId="0" applyFont="1" applyFill="1" applyBorder="1" applyAlignment="1">
      <alignment horizontal="center" vertical="center" wrapText="1"/>
    </xf>
    <xf numFmtId="0" fontId="40" fillId="21" borderId="1" xfId="0" applyFont="1" applyFill="1" applyBorder="1" applyAlignment="1">
      <alignment horizontal="center" vertical="center"/>
    </xf>
    <xf numFmtId="0" fontId="15" fillId="12" borderId="80" xfId="0" applyFont="1" applyFill="1" applyBorder="1" applyAlignment="1">
      <alignment horizontal="center" vertical="center" wrapText="1"/>
    </xf>
    <xf numFmtId="0" fontId="31" fillId="0" borderId="1" xfId="0" applyFont="1" applyBorder="1" applyAlignment="1">
      <alignment horizontal="center" vertical="center"/>
    </xf>
    <xf numFmtId="4" fontId="0" fillId="26" borderId="1" xfId="0" applyNumberFormat="1" applyFont="1" applyFill="1" applyBorder="1" applyAlignment="1">
      <alignment horizontal="center" vertical="center"/>
    </xf>
    <xf numFmtId="0" fontId="0" fillId="26" borderId="1" xfId="0" applyFont="1" applyFill="1" applyBorder="1" applyAlignment="1">
      <alignment horizontal="center" vertical="center"/>
    </xf>
    <xf numFmtId="0" fontId="14" fillId="0" borderId="1" xfId="0" quotePrefix="1" applyFont="1" applyFill="1" applyBorder="1" applyAlignment="1">
      <alignment horizontal="center" vertical="center" wrapText="1"/>
    </xf>
    <xf numFmtId="0" fontId="14" fillId="0" borderId="1" xfId="0" applyFont="1" applyBorder="1" applyAlignment="1">
      <alignment horizontal="center" vertical="center"/>
    </xf>
    <xf numFmtId="0" fontId="14" fillId="24" borderId="1" xfId="0" applyFont="1" applyFill="1" applyBorder="1" applyAlignment="1">
      <alignment horizontal="center" vertical="center" wrapText="1"/>
    </xf>
    <xf numFmtId="0" fontId="14" fillId="24" borderId="1" xfId="0" applyFont="1" applyFill="1" applyBorder="1" applyAlignment="1">
      <alignment horizontal="center" vertical="center"/>
    </xf>
    <xf numFmtId="9" fontId="42" fillId="21" borderId="1" xfId="6" applyFont="1" applyFill="1" applyBorder="1" applyAlignment="1">
      <alignment horizontal="center" vertical="center"/>
    </xf>
    <xf numFmtId="0" fontId="18" fillId="12" borderId="11" xfId="0" applyFont="1" applyFill="1" applyBorder="1" applyAlignment="1">
      <alignment horizontal="center" vertical="center"/>
    </xf>
    <xf numFmtId="9" fontId="42" fillId="21" borderId="1" xfId="6" applyNumberFormat="1" applyFont="1" applyFill="1" applyBorder="1" applyAlignment="1">
      <alignment horizontal="center" vertical="center"/>
    </xf>
    <xf numFmtId="0" fontId="18" fillId="12" borderId="1" xfId="0" applyFont="1" applyFill="1" applyBorder="1" applyAlignment="1">
      <alignment horizontal="center" vertical="center"/>
    </xf>
    <xf numFmtId="0" fontId="0" fillId="0" borderId="1" xfId="0" applyFont="1" applyFill="1" applyBorder="1"/>
    <xf numFmtId="9" fontId="42" fillId="24" borderId="1" xfId="6" applyNumberFormat="1" applyFont="1" applyFill="1" applyBorder="1" applyAlignment="1">
      <alignment horizontal="center" vertical="center"/>
    </xf>
    <xf numFmtId="9" fontId="0" fillId="0" borderId="1" xfId="6" applyFont="1" applyBorder="1" applyAlignment="1">
      <alignment horizontal="center"/>
    </xf>
    <xf numFmtId="2" fontId="0" fillId="26" borderId="1" xfId="0" applyNumberFormat="1" applyFont="1" applyFill="1" applyBorder="1" applyAlignment="1">
      <alignment horizontal="center" vertical="center"/>
    </xf>
    <xf numFmtId="0" fontId="0" fillId="11" borderId="1" xfId="0" applyFont="1" applyFill="1" applyBorder="1" applyAlignment="1">
      <alignment horizontal="center" vertical="center"/>
    </xf>
    <xf numFmtId="0" fontId="31" fillId="11" borderId="1" xfId="0" applyFont="1" applyFill="1" applyBorder="1" applyAlignment="1">
      <alignment horizontal="center" vertical="center"/>
    </xf>
    <xf numFmtId="16" fontId="42" fillId="11" borderId="1" xfId="0" applyNumberFormat="1" applyFont="1" applyFill="1" applyBorder="1" applyAlignment="1">
      <alignment horizontal="center" vertical="center"/>
    </xf>
    <xf numFmtId="9" fontId="42" fillId="11" borderId="1" xfId="6" applyFont="1" applyFill="1" applyBorder="1" applyAlignment="1">
      <alignment horizontal="center" vertical="center"/>
    </xf>
    <xf numFmtId="9" fontId="42" fillId="11" borderId="1" xfId="6" applyNumberFormat="1" applyFont="1" applyFill="1" applyBorder="1" applyAlignment="1">
      <alignment horizontal="center" vertical="center"/>
    </xf>
    <xf numFmtId="9" fontId="0" fillId="11" borderId="11" xfId="6" applyFont="1" applyFill="1" applyBorder="1" applyAlignment="1">
      <alignment horizontal="center" vertical="center"/>
    </xf>
    <xf numFmtId="4" fontId="0" fillId="11" borderId="1" xfId="0" applyNumberFormat="1" applyFont="1" applyFill="1" applyBorder="1" applyAlignment="1">
      <alignment horizontal="center" vertical="center"/>
    </xf>
    <xf numFmtId="2" fontId="0" fillId="11" borderId="1" xfId="0" applyNumberFormat="1" applyFont="1" applyFill="1" applyBorder="1" applyAlignment="1">
      <alignment horizontal="center" vertical="center"/>
    </xf>
    <xf numFmtId="9" fontId="0" fillId="11" borderId="1" xfId="6" applyFont="1" applyFill="1" applyBorder="1" applyAlignment="1">
      <alignment horizontal="center"/>
    </xf>
    <xf numFmtId="16" fontId="42" fillId="26" borderId="1" xfId="0" applyNumberFormat="1" applyFont="1" applyFill="1" applyBorder="1" applyAlignment="1">
      <alignment horizontal="center" vertical="center" wrapText="1"/>
    </xf>
    <xf numFmtId="0" fontId="0" fillId="0" borderId="0" xfId="0" applyFont="1" applyFill="1" applyBorder="1" applyAlignment="1">
      <alignment horizontal="center" vertical="center"/>
    </xf>
    <xf numFmtId="0" fontId="15" fillId="12" borderId="1" xfId="0" applyFont="1" applyFill="1" applyBorder="1" applyAlignment="1">
      <alignment horizontal="center" vertical="center" wrapText="1"/>
    </xf>
    <xf numFmtId="0" fontId="15" fillId="0" borderId="80" xfId="0" applyFont="1" applyFill="1" applyBorder="1" applyAlignment="1">
      <alignment horizontal="center" vertical="center" wrapText="1"/>
    </xf>
    <xf numFmtId="0" fontId="14" fillId="29" borderId="6" xfId="0" applyFont="1" applyFill="1" applyBorder="1" applyAlignment="1">
      <alignment horizontal="center" vertical="center" wrapText="1"/>
    </xf>
    <xf numFmtId="0" fontId="14" fillId="0" borderId="0" xfId="0" applyFont="1" applyAlignment="1">
      <alignment horizontal="center" vertical="center" wrapText="1"/>
    </xf>
    <xf numFmtId="0" fontId="14" fillId="14" borderId="6" xfId="0" applyFont="1" applyFill="1" applyBorder="1" applyAlignment="1">
      <alignment horizontal="center" vertical="center" wrapText="1"/>
    </xf>
    <xf numFmtId="166" fontId="14" fillId="0" borderId="1" xfId="0" applyNumberFormat="1" applyFont="1" applyBorder="1" applyAlignment="1">
      <alignment horizontal="center" vertical="center" wrapText="1"/>
    </xf>
    <xf numFmtId="0" fontId="14" fillId="0" borderId="6" xfId="0" applyFont="1" applyFill="1" applyBorder="1" applyAlignment="1">
      <alignment horizontal="center" vertical="center" wrapText="1"/>
    </xf>
    <xf numFmtId="0" fontId="14" fillId="0" borderId="1" xfId="0" applyFont="1" applyFill="1" applyBorder="1" applyAlignment="1">
      <alignment horizontal="center" vertical="center" wrapText="1"/>
    </xf>
    <xf numFmtId="0" fontId="40" fillId="0" borderId="1" xfId="0" applyFont="1" applyFill="1" applyBorder="1" applyAlignment="1">
      <alignment horizontal="center" vertical="center"/>
    </xf>
    <xf numFmtId="0" fontId="43" fillId="0" borderId="1" xfId="0" applyFont="1" applyBorder="1" applyAlignment="1">
      <alignment horizontal="center" vertical="center"/>
    </xf>
    <xf numFmtId="0" fontId="18" fillId="0" borderId="1" xfId="14" applyFont="1" applyFill="1" applyBorder="1" applyAlignment="1">
      <alignment horizontal="left" vertical="center" wrapText="1"/>
    </xf>
    <xf numFmtId="0" fontId="18" fillId="0" borderId="5" xfId="14" applyFont="1" applyFill="1" applyBorder="1" applyAlignment="1">
      <alignment horizontal="left" vertical="center" wrapText="1"/>
    </xf>
    <xf numFmtId="0" fontId="18" fillId="0" borderId="6" xfId="14" applyFont="1" applyFill="1" applyBorder="1" applyAlignment="1">
      <alignment horizontal="left" vertical="center" wrapText="1"/>
    </xf>
    <xf numFmtId="0" fontId="18" fillId="0" borderId="28" xfId="14" applyFont="1" applyFill="1" applyBorder="1" applyAlignment="1">
      <alignment horizontal="left" vertical="center" wrapText="1"/>
    </xf>
    <xf numFmtId="0" fontId="14" fillId="0" borderId="1" xfId="14" applyFont="1" applyFill="1" applyBorder="1" applyAlignment="1">
      <alignment horizontal="left" vertical="center" wrapText="1"/>
    </xf>
    <xf numFmtId="16" fontId="14" fillId="24" borderId="22" xfId="0" applyNumberFormat="1" applyFont="1" applyFill="1" applyBorder="1" applyAlignment="1">
      <alignment horizontal="center" vertical="center" wrapText="1"/>
    </xf>
    <xf numFmtId="16" fontId="14" fillId="24" borderId="35" xfId="0" applyNumberFormat="1" applyFont="1" applyFill="1" applyBorder="1" applyAlignment="1">
      <alignment horizontal="center" vertical="center" wrapText="1"/>
    </xf>
    <xf numFmtId="16" fontId="14" fillId="24" borderId="1" xfId="0" applyNumberFormat="1" applyFont="1" applyFill="1" applyBorder="1" applyAlignment="1">
      <alignment horizontal="left" vertical="center" wrapText="1"/>
    </xf>
    <xf numFmtId="16" fontId="14" fillId="0" borderId="1" xfId="0" applyNumberFormat="1" applyFont="1" applyFill="1" applyBorder="1" applyAlignment="1">
      <alignment horizontal="left" vertical="center" wrapText="1"/>
    </xf>
    <xf numFmtId="164" fontId="44" fillId="25" borderId="7" xfId="2" applyNumberFormat="1" applyFont="1" applyFill="1" applyBorder="1" applyAlignment="1" applyProtection="1">
      <alignment horizontal="center" vertical="center" wrapText="1"/>
      <protection locked="0"/>
    </xf>
    <xf numFmtId="164" fontId="44" fillId="25" borderId="8" xfId="2" applyNumberFormat="1" applyFont="1" applyFill="1" applyBorder="1" applyAlignment="1" applyProtection="1">
      <alignment horizontal="center" vertical="center" wrapText="1"/>
      <protection locked="0"/>
    </xf>
    <xf numFmtId="164" fontId="44" fillId="25" borderId="4" xfId="2" applyNumberFormat="1" applyFont="1" applyFill="1" applyBorder="1" applyAlignment="1" applyProtection="1">
      <alignment horizontal="center" vertical="center" wrapText="1"/>
      <protection locked="0"/>
    </xf>
    <xf numFmtId="164" fontId="44" fillId="25" borderId="1" xfId="2" applyNumberFormat="1" applyFont="1" applyFill="1" applyBorder="1" applyAlignment="1" applyProtection="1">
      <alignment horizontal="center" vertical="center" wrapText="1"/>
      <protection locked="0"/>
    </xf>
    <xf numFmtId="164" fontId="44" fillId="25" borderId="5" xfId="2" applyNumberFormat="1" applyFont="1" applyFill="1" applyBorder="1" applyAlignment="1" applyProtection="1">
      <alignment horizontal="center" vertical="center" wrapText="1"/>
      <protection locked="0"/>
    </xf>
    <xf numFmtId="0" fontId="16" fillId="25" borderId="55" xfId="2" applyFont="1" applyFill="1" applyBorder="1" applyAlignment="1">
      <alignment horizontal="center" vertical="center"/>
    </xf>
    <xf numFmtId="0" fontId="16" fillId="25" borderId="71" xfId="2" applyFont="1" applyFill="1" applyBorder="1" applyAlignment="1">
      <alignment horizontal="center" vertical="center"/>
    </xf>
    <xf numFmtId="0" fontId="16" fillId="25" borderId="52" xfId="2" applyFont="1" applyFill="1" applyBorder="1" applyAlignment="1">
      <alignment horizontal="center" vertical="center"/>
    </xf>
    <xf numFmtId="0" fontId="16" fillId="25" borderId="6" xfId="2" applyFont="1" applyFill="1" applyBorder="1" applyAlignment="1">
      <alignment horizontal="center" vertical="center"/>
    </xf>
    <xf numFmtId="0" fontId="17" fillId="25" borderId="6" xfId="2" applyFont="1" applyFill="1" applyBorder="1" applyAlignment="1">
      <alignment horizontal="center" vertical="center"/>
    </xf>
    <xf numFmtId="0" fontId="17" fillId="25" borderId="72" xfId="2" applyFont="1" applyFill="1" applyBorder="1" applyAlignment="1">
      <alignment horizontal="center" vertical="center"/>
    </xf>
    <xf numFmtId="0" fontId="16" fillId="25" borderId="37" xfId="2" applyFont="1" applyFill="1" applyBorder="1" applyAlignment="1">
      <alignment horizontal="center" vertical="center"/>
    </xf>
    <xf numFmtId="0" fontId="17" fillId="25" borderId="37" xfId="2" applyFont="1" applyFill="1" applyBorder="1" applyAlignment="1">
      <alignment horizontal="center" vertical="center"/>
    </xf>
    <xf numFmtId="0" fontId="17" fillId="25" borderId="61" xfId="2" applyFont="1" applyFill="1" applyBorder="1" applyAlignment="1">
      <alignment horizontal="center" vertical="center"/>
    </xf>
    <xf numFmtId="0" fontId="17" fillId="25" borderId="42" xfId="2" applyFont="1" applyFill="1" applyBorder="1" applyAlignment="1">
      <alignment horizontal="center" vertical="center"/>
    </xf>
    <xf numFmtId="0" fontId="16" fillId="25" borderId="73" xfId="2" applyFont="1" applyFill="1" applyBorder="1" applyAlignment="1">
      <alignment horizontal="center" vertical="center"/>
    </xf>
    <xf numFmtId="0" fontId="16" fillId="25" borderId="0" xfId="2" applyFont="1" applyFill="1" applyBorder="1" applyAlignment="1">
      <alignment horizontal="center" vertical="center"/>
    </xf>
    <xf numFmtId="0" fontId="16" fillId="25" borderId="10" xfId="2" applyFont="1" applyFill="1" applyBorder="1" applyAlignment="1">
      <alignment horizontal="center" vertical="center"/>
    </xf>
    <xf numFmtId="0" fontId="17" fillId="25" borderId="10" xfId="2" applyFont="1" applyFill="1" applyBorder="1" applyAlignment="1">
      <alignment horizontal="center" vertical="center"/>
    </xf>
    <xf numFmtId="0" fontId="17" fillId="25" borderId="74" xfId="2" applyFont="1" applyFill="1" applyBorder="1" applyAlignment="1">
      <alignment horizontal="center" vertical="center"/>
    </xf>
    <xf numFmtId="0" fontId="18" fillId="0" borderId="76" xfId="2" applyFont="1" applyFill="1" applyBorder="1" applyAlignment="1">
      <alignment horizontal="center" vertical="center"/>
    </xf>
    <xf numFmtId="0" fontId="18" fillId="0" borderId="3" xfId="2" applyFont="1" applyFill="1" applyBorder="1" applyAlignment="1">
      <alignment horizontal="center" vertical="center"/>
    </xf>
    <xf numFmtId="0" fontId="45" fillId="0" borderId="1" xfId="0" applyFont="1" applyBorder="1" applyAlignment="1">
      <alignment horizontal="center" vertical="center"/>
    </xf>
    <xf numFmtId="0" fontId="18" fillId="0" borderId="1" xfId="2" applyFont="1" applyFill="1" applyBorder="1" applyAlignment="1">
      <alignment horizontal="center" vertical="center"/>
    </xf>
    <xf numFmtId="0" fontId="16" fillId="8" borderId="27" xfId="0" applyFont="1" applyFill="1" applyBorder="1" applyAlignment="1">
      <alignment horizontal="center" vertical="center"/>
    </xf>
    <xf numFmtId="0" fontId="16" fillId="8" borderId="62" xfId="0" applyFont="1" applyFill="1" applyBorder="1" applyAlignment="1">
      <alignment horizontal="center" vertical="center"/>
    </xf>
    <xf numFmtId="0" fontId="16" fillId="8" borderId="77" xfId="0" applyFont="1" applyFill="1" applyBorder="1" applyAlignment="1">
      <alignment horizontal="center" vertical="center"/>
    </xf>
    <xf numFmtId="0" fontId="16" fillId="8" borderId="77" xfId="0" applyFont="1" applyFill="1" applyBorder="1" applyAlignment="1">
      <alignment horizontal="center" vertical="center" wrapText="1"/>
    </xf>
    <xf numFmtId="0" fontId="33" fillId="0" borderId="22" xfId="0" applyFont="1" applyBorder="1" applyAlignment="1">
      <alignment horizontal="center" vertical="center"/>
    </xf>
    <xf numFmtId="0" fontId="33" fillId="0" borderId="1" xfId="0" applyFont="1" applyBorder="1" applyAlignment="1">
      <alignment horizontal="center" vertical="center"/>
    </xf>
    <xf numFmtId="0" fontId="16" fillId="13" borderId="9" xfId="0" applyFont="1" applyFill="1" applyBorder="1" applyAlignment="1" applyProtection="1">
      <alignment horizontal="center" vertical="center" wrapText="1"/>
      <protection locked="0"/>
    </xf>
    <xf numFmtId="0" fontId="18" fillId="0" borderId="0" xfId="0" applyFont="1" applyAlignment="1">
      <alignment wrapText="1"/>
    </xf>
    <xf numFmtId="0" fontId="16" fillId="13" borderId="40" xfId="0" applyFont="1" applyFill="1" applyBorder="1" applyAlignment="1" applyProtection="1">
      <alignment horizontal="center" vertical="center" wrapText="1"/>
      <protection locked="0"/>
    </xf>
    <xf numFmtId="0" fontId="16" fillId="13" borderId="65" xfId="0" applyFont="1" applyFill="1" applyBorder="1" applyAlignment="1" applyProtection="1">
      <alignment horizontal="center" vertical="center" wrapText="1"/>
      <protection locked="0"/>
    </xf>
    <xf numFmtId="0" fontId="16" fillId="13" borderId="66" xfId="0" applyFont="1" applyFill="1" applyBorder="1" applyAlignment="1" applyProtection="1">
      <alignment horizontal="center" vertical="center" wrapText="1"/>
      <protection locked="0"/>
    </xf>
    <xf numFmtId="0" fontId="16" fillId="13" borderId="66" xfId="0" applyFont="1" applyFill="1" applyBorder="1" applyAlignment="1" applyProtection="1">
      <alignment horizontal="left" vertical="center" wrapText="1"/>
      <protection locked="0"/>
    </xf>
    <xf numFmtId="0" fontId="16" fillId="13" borderId="0" xfId="0" applyFont="1" applyFill="1" applyBorder="1" applyAlignment="1" applyProtection="1">
      <alignment horizontal="center" vertical="center" wrapText="1"/>
      <protection locked="0"/>
    </xf>
    <xf numFmtId="0" fontId="16" fillId="13" borderId="67" xfId="0" applyFont="1" applyFill="1" applyBorder="1" applyAlignment="1" applyProtection="1">
      <alignment horizontal="center" vertical="center" wrapText="1"/>
      <protection locked="0"/>
    </xf>
    <xf numFmtId="0" fontId="16" fillId="13" borderId="68" xfId="0" applyFont="1" applyFill="1" applyBorder="1" applyAlignment="1" applyProtection="1">
      <alignment horizontal="center" vertical="center" wrapText="1"/>
      <protection locked="0"/>
    </xf>
    <xf numFmtId="0" fontId="46" fillId="10" borderId="11" xfId="0" applyFont="1" applyFill="1" applyBorder="1" applyAlignment="1" applyProtection="1">
      <alignment horizontal="center" vertical="center" wrapText="1"/>
      <protection locked="0"/>
    </xf>
    <xf numFmtId="15" fontId="46" fillId="0" borderId="1" xfId="0" applyNumberFormat="1" applyFont="1" applyFill="1" applyBorder="1" applyAlignment="1" applyProtection="1">
      <alignment horizontal="center" vertical="center" wrapText="1"/>
      <protection locked="0"/>
    </xf>
    <xf numFmtId="15" fontId="46" fillId="0" borderId="11" xfId="0" applyNumberFormat="1" applyFont="1" applyFill="1" applyBorder="1" applyAlignment="1" applyProtection="1">
      <alignment horizontal="center" vertical="center" wrapText="1"/>
      <protection locked="0"/>
    </xf>
    <xf numFmtId="0" fontId="46" fillId="0" borderId="11" xfId="0" applyFont="1" applyFill="1" applyBorder="1" applyAlignment="1" applyProtection="1">
      <alignment horizontal="left" vertical="center" wrapText="1"/>
      <protection locked="0"/>
    </xf>
    <xf numFmtId="0" fontId="18" fillId="0" borderId="1" xfId="0" applyFont="1" applyFill="1" applyBorder="1" applyAlignment="1" applyProtection="1">
      <alignment horizontal="center" vertical="center" wrapText="1"/>
      <protection locked="0"/>
    </xf>
    <xf numFmtId="0" fontId="18" fillId="0" borderId="11" xfId="0" applyFont="1" applyFill="1" applyBorder="1" applyAlignment="1" applyProtection="1">
      <alignment horizontal="center" vertical="center" wrapText="1"/>
      <protection locked="0"/>
    </xf>
    <xf numFmtId="0" fontId="46" fillId="0" borderId="11" xfId="0" quotePrefix="1" applyFont="1" applyFill="1" applyBorder="1" applyAlignment="1" applyProtection="1">
      <alignment horizontal="left" vertical="center" wrapText="1"/>
      <protection locked="0"/>
    </xf>
    <xf numFmtId="0" fontId="46" fillId="0" borderId="11" xfId="0" applyFont="1" applyFill="1" applyBorder="1" applyAlignment="1" applyProtection="1">
      <alignment horizontal="center" vertical="center" wrapText="1"/>
      <protection locked="0"/>
    </xf>
    <xf numFmtId="15" fontId="18" fillId="0" borderId="1" xfId="0" applyNumberFormat="1" applyFont="1" applyFill="1" applyBorder="1" applyAlignment="1" applyProtection="1">
      <alignment horizontal="center" vertical="center" wrapText="1"/>
      <protection locked="0"/>
    </xf>
    <xf numFmtId="0" fontId="46" fillId="12" borderId="0" xfId="0" applyFont="1" applyFill="1" applyBorder="1" applyAlignment="1">
      <alignment wrapText="1"/>
    </xf>
    <xf numFmtId="0" fontId="46" fillId="10" borderId="1" xfId="0" applyFont="1" applyFill="1" applyBorder="1" applyAlignment="1" applyProtection="1">
      <alignment horizontal="center" vertical="center" wrapText="1"/>
      <protection locked="0"/>
    </xf>
    <xf numFmtId="15" fontId="18" fillId="0" borderId="11" xfId="0" applyNumberFormat="1" applyFont="1" applyFill="1" applyBorder="1" applyAlignment="1" applyProtection="1">
      <alignment horizontal="center" vertical="center" wrapText="1"/>
      <protection locked="0"/>
    </xf>
    <xf numFmtId="15" fontId="46" fillId="12" borderId="1" xfId="0" applyNumberFormat="1" applyFont="1" applyFill="1" applyBorder="1" applyAlignment="1" applyProtection="1">
      <alignment horizontal="center" vertical="center" wrapText="1"/>
      <protection locked="0"/>
    </xf>
    <xf numFmtId="15" fontId="46" fillId="12" borderId="11" xfId="0" applyNumberFormat="1" applyFont="1" applyFill="1" applyBorder="1" applyAlignment="1" applyProtection="1">
      <alignment horizontal="center" vertical="center" wrapText="1"/>
      <protection locked="0"/>
    </xf>
    <xf numFmtId="0" fontId="46" fillId="12" borderId="11" xfId="0" applyFont="1" applyFill="1" applyBorder="1" applyAlignment="1" applyProtection="1">
      <alignment horizontal="left" vertical="center" wrapText="1"/>
      <protection locked="0"/>
    </xf>
    <xf numFmtId="0" fontId="18" fillId="12" borderId="11" xfId="0" applyFont="1" applyFill="1" applyBorder="1" applyAlignment="1" applyProtection="1">
      <alignment horizontal="center" vertical="center" wrapText="1"/>
      <protection locked="0"/>
    </xf>
    <xf numFmtId="0" fontId="46" fillId="12" borderId="11" xfId="0" quotePrefix="1" applyFont="1" applyFill="1" applyBorder="1" applyAlignment="1" applyProtection="1">
      <alignment horizontal="left" vertical="center" wrapText="1"/>
      <protection locked="0"/>
    </xf>
    <xf numFmtId="0" fontId="46" fillId="12" borderId="11" xfId="0" applyFont="1" applyFill="1" applyBorder="1" applyAlignment="1" applyProtection="1">
      <alignment horizontal="center" vertical="center" wrapText="1"/>
      <protection locked="0"/>
    </xf>
    <xf numFmtId="15" fontId="18" fillId="0" borderId="1" xfId="0" applyNumberFormat="1" applyFont="1" applyBorder="1" applyAlignment="1">
      <alignment horizontal="center" vertical="center" wrapText="1"/>
    </xf>
    <xf numFmtId="0" fontId="18" fillId="0" borderId="1" xfId="0" applyFont="1" applyBorder="1" applyAlignment="1">
      <alignment horizontal="center" vertical="center" wrapText="1"/>
    </xf>
    <xf numFmtId="0" fontId="16" fillId="13" borderId="69" xfId="17" applyFont="1" applyFill="1" applyBorder="1" applyAlignment="1" applyProtection="1">
      <alignment horizontal="center" vertical="center" wrapText="1"/>
    </xf>
    <xf numFmtId="165" fontId="16" fillId="13" borderId="69" xfId="17" applyNumberFormat="1" applyFont="1" applyFill="1" applyBorder="1" applyAlignment="1" applyProtection="1">
      <alignment horizontal="center" vertical="center" wrapText="1"/>
    </xf>
    <xf numFmtId="165" fontId="16" fillId="13" borderId="69" xfId="17" applyNumberFormat="1" applyFont="1" applyFill="1" applyBorder="1" applyAlignment="1">
      <alignment horizontal="center" vertical="center" wrapText="1"/>
    </xf>
    <xf numFmtId="165" fontId="14" fillId="0" borderId="70" xfId="17" applyNumberFormat="1" applyFont="1" applyBorder="1" applyAlignment="1">
      <alignment horizontal="center" vertical="center" wrapText="1"/>
    </xf>
    <xf numFmtId="0" fontId="14" fillId="0" borderId="0" xfId="17" applyFont="1" applyBorder="1" applyAlignment="1">
      <alignment horizontal="center" vertical="center" wrapText="1"/>
    </xf>
    <xf numFmtId="0" fontId="18" fillId="0" borderId="0" xfId="17" applyFont="1" applyBorder="1" applyAlignment="1">
      <alignment horizontal="center" vertical="center"/>
    </xf>
    <xf numFmtId="0" fontId="14" fillId="0" borderId="1" xfId="17" applyFont="1" applyFill="1" applyBorder="1" applyAlignment="1" applyProtection="1">
      <alignment horizontal="center" vertical="center"/>
      <protection locked="0"/>
    </xf>
    <xf numFmtId="0" fontId="14" fillId="0" borderId="1" xfId="17" applyFont="1" applyFill="1" applyBorder="1" applyAlignment="1" applyProtection="1">
      <alignment horizontal="left" vertical="center" wrapText="1"/>
      <protection locked="0"/>
    </xf>
    <xf numFmtId="0" fontId="18" fillId="0" borderId="1" xfId="17" applyFont="1" applyFill="1" applyBorder="1" applyAlignment="1">
      <alignment horizontal="left" vertical="center" wrapText="1"/>
    </xf>
    <xf numFmtId="0" fontId="18" fillId="0" borderId="1" xfId="17" applyFont="1" applyFill="1" applyBorder="1" applyAlignment="1" applyProtection="1">
      <alignment horizontal="center" vertical="center" wrapText="1"/>
      <protection locked="0"/>
    </xf>
    <xf numFmtId="0" fontId="18" fillId="0" borderId="1" xfId="0" applyFont="1" applyFill="1" applyBorder="1" applyAlignment="1" applyProtection="1">
      <alignment horizontal="left" vertical="center" wrapText="1"/>
      <protection locked="0"/>
    </xf>
    <xf numFmtId="0" fontId="18" fillId="0" borderId="1" xfId="17" applyFont="1" applyFill="1" applyBorder="1" applyAlignment="1" applyProtection="1">
      <alignment horizontal="left" vertical="center" wrapText="1"/>
      <protection locked="0"/>
    </xf>
    <xf numFmtId="0" fontId="18" fillId="2" borderId="0" xfId="17" applyFont="1" applyFill="1" applyBorder="1" applyAlignment="1" applyProtection="1">
      <alignment horizontal="center" vertical="center"/>
      <protection locked="0"/>
    </xf>
    <xf numFmtId="15" fontId="18" fillId="2" borderId="1" xfId="0" applyNumberFormat="1" applyFont="1" applyFill="1" applyBorder="1" applyAlignment="1" applyProtection="1">
      <alignment horizontal="center" vertical="center" wrapText="1"/>
      <protection locked="0"/>
    </xf>
    <xf numFmtId="0" fontId="16" fillId="13" borderId="65" xfId="17" applyFont="1" applyFill="1" applyBorder="1" applyAlignment="1" applyProtection="1">
      <alignment horizontal="center" vertical="center" wrapText="1"/>
    </xf>
    <xf numFmtId="0" fontId="14" fillId="0" borderId="1" xfId="17" applyFont="1" applyFill="1" applyBorder="1" applyAlignment="1" applyProtection="1">
      <alignment horizontal="center" vertical="center" wrapText="1"/>
    </xf>
    <xf numFmtId="15" fontId="18" fillId="0" borderId="1" xfId="17" applyNumberFormat="1" applyFont="1" applyFill="1" applyBorder="1" applyAlignment="1" applyProtection="1">
      <alignment horizontal="center" vertical="center" wrapText="1"/>
    </xf>
    <xf numFmtId="0" fontId="18" fillId="0" borderId="1" xfId="17" applyFont="1" applyFill="1" applyBorder="1" applyAlignment="1" applyProtection="1">
      <alignment horizontal="center" vertical="center" wrapText="1"/>
    </xf>
    <xf numFmtId="0" fontId="18" fillId="0" borderId="1" xfId="17" applyFont="1" applyBorder="1" applyAlignment="1">
      <alignment horizontal="center" vertical="center"/>
    </xf>
    <xf numFmtId="16" fontId="18" fillId="0" borderId="1" xfId="17" applyNumberFormat="1" applyFont="1" applyFill="1" applyBorder="1" applyAlignment="1" applyProtection="1">
      <alignment horizontal="center" vertical="center" wrapText="1"/>
    </xf>
    <xf numFmtId="16" fontId="14" fillId="0" borderId="1" xfId="17" applyNumberFormat="1" applyFont="1" applyFill="1" applyBorder="1" applyAlignment="1" applyProtection="1">
      <alignment horizontal="center" vertical="center" wrapText="1"/>
    </xf>
    <xf numFmtId="0" fontId="18" fillId="0" borderId="1" xfId="17" applyFont="1" applyBorder="1" applyAlignment="1">
      <alignment horizontal="center" vertical="center" wrapText="1"/>
    </xf>
    <xf numFmtId="0" fontId="14" fillId="0" borderId="0" xfId="17" applyFont="1" applyFill="1" applyBorder="1" applyAlignment="1" applyProtection="1">
      <alignment horizontal="center" vertical="center"/>
      <protection locked="0"/>
    </xf>
    <xf numFmtId="166" fontId="18" fillId="0" borderId="0" xfId="17" applyNumberFormat="1" applyFont="1" applyFill="1" applyBorder="1" applyAlignment="1" applyProtection="1">
      <alignment horizontal="center" vertical="center"/>
      <protection locked="0"/>
    </xf>
    <xf numFmtId="0" fontId="18" fillId="0" borderId="0" xfId="17" applyFont="1" applyFill="1" applyBorder="1" applyAlignment="1" applyProtection="1">
      <alignment horizontal="center" vertical="center" wrapText="1"/>
      <protection locked="0"/>
    </xf>
    <xf numFmtId="0" fontId="18" fillId="0" borderId="0" xfId="17" applyFont="1" applyFill="1" applyBorder="1" applyAlignment="1" applyProtection="1">
      <alignment vertical="center" wrapText="1"/>
      <protection locked="0"/>
    </xf>
    <xf numFmtId="0" fontId="18" fillId="0" borderId="0" xfId="17" applyFont="1" applyFill="1" applyBorder="1" applyAlignment="1" applyProtection="1">
      <alignment horizontal="left" vertical="center" wrapText="1"/>
      <protection locked="0"/>
    </xf>
    <xf numFmtId="165" fontId="18" fillId="0" borderId="0" xfId="17" applyNumberFormat="1" applyFont="1" applyFill="1" applyBorder="1" applyAlignment="1" applyProtection="1">
      <alignment horizontal="center" vertical="center" wrapText="1"/>
      <protection locked="0"/>
    </xf>
    <xf numFmtId="165" fontId="18" fillId="0" borderId="0" xfId="17" applyNumberFormat="1" applyFont="1" applyBorder="1" applyAlignment="1" applyProtection="1">
      <alignment horizontal="center" vertical="center"/>
      <protection locked="0"/>
    </xf>
    <xf numFmtId="0" fontId="18" fillId="0" borderId="0" xfId="17" applyFont="1" applyBorder="1" applyAlignment="1" applyProtection="1">
      <alignment horizontal="center" vertical="center"/>
      <protection locked="0"/>
    </xf>
    <xf numFmtId="0" fontId="18" fillId="10" borderId="1" xfId="17" applyFont="1" applyFill="1" applyBorder="1" applyAlignment="1" applyProtection="1">
      <alignment horizontal="center" vertical="center"/>
      <protection locked="0"/>
    </xf>
    <xf numFmtId="166" fontId="18" fillId="10" borderId="1" xfId="17" applyNumberFormat="1" applyFont="1" applyFill="1" applyBorder="1" applyAlignment="1" applyProtection="1">
      <alignment horizontal="center" vertical="center"/>
      <protection locked="0"/>
    </xf>
    <xf numFmtId="0" fontId="18" fillId="10" borderId="1" xfId="17" applyFont="1" applyFill="1" applyBorder="1" applyAlignment="1" applyProtection="1">
      <alignment horizontal="center" vertical="center" wrapText="1"/>
      <protection locked="0"/>
    </xf>
    <xf numFmtId="0" fontId="18" fillId="10" borderId="1" xfId="17" applyFont="1" applyFill="1" applyBorder="1" applyAlignment="1" applyProtection="1">
      <alignment vertical="center" wrapText="1"/>
      <protection locked="0"/>
    </xf>
    <xf numFmtId="0" fontId="18" fillId="10" borderId="1" xfId="17" applyFont="1" applyFill="1" applyBorder="1" applyAlignment="1">
      <alignment horizontal="center" vertical="center" wrapText="1"/>
    </xf>
    <xf numFmtId="0" fontId="18" fillId="10" borderId="1" xfId="17" applyFont="1" applyFill="1" applyBorder="1" applyAlignment="1" applyProtection="1">
      <alignment horizontal="left" vertical="center" wrapText="1"/>
      <protection locked="0"/>
    </xf>
    <xf numFmtId="165" fontId="18" fillId="10" borderId="1" xfId="17" applyNumberFormat="1" applyFont="1" applyFill="1" applyBorder="1" applyAlignment="1" applyProtection="1">
      <alignment horizontal="center" vertical="center" wrapText="1"/>
      <protection locked="0"/>
    </xf>
    <xf numFmtId="165" fontId="18" fillId="10" borderId="1" xfId="17" applyNumberFormat="1" applyFont="1" applyFill="1" applyBorder="1" applyAlignment="1" applyProtection="1">
      <alignment horizontal="center" vertical="center"/>
      <protection locked="0"/>
    </xf>
    <xf numFmtId="0" fontId="14" fillId="0" borderId="0" xfId="17" applyFont="1" applyBorder="1" applyAlignment="1" applyProtection="1">
      <alignment horizontal="center" vertical="center"/>
      <protection locked="0"/>
    </xf>
    <xf numFmtId="166" fontId="18" fillId="0" borderId="0" xfId="17" applyNumberFormat="1" applyFont="1" applyBorder="1" applyAlignment="1" applyProtection="1">
      <alignment horizontal="center" vertical="center"/>
      <protection locked="0"/>
    </xf>
    <xf numFmtId="0" fontId="18" fillId="0" borderId="0" xfId="17" applyFont="1" applyBorder="1" applyAlignment="1" applyProtection="1">
      <alignment horizontal="center" vertical="center" wrapText="1"/>
      <protection locked="0"/>
    </xf>
    <xf numFmtId="0" fontId="18" fillId="0" borderId="0" xfId="17" applyFont="1" applyBorder="1" applyAlignment="1" applyProtection="1">
      <alignment vertical="center" wrapText="1"/>
      <protection locked="0"/>
    </xf>
    <xf numFmtId="0" fontId="18" fillId="0" borderId="0" xfId="17" applyFont="1" applyBorder="1" applyAlignment="1" applyProtection="1">
      <alignment horizontal="left" vertical="center" wrapText="1"/>
      <protection locked="0"/>
    </xf>
    <xf numFmtId="165" fontId="18" fillId="0" borderId="0" xfId="17" applyNumberFormat="1" applyFont="1" applyBorder="1" applyAlignment="1" applyProtection="1">
      <alignment horizontal="center" vertical="center" wrapText="1"/>
      <protection locked="0"/>
    </xf>
    <xf numFmtId="0" fontId="18" fillId="31" borderId="0" xfId="0" applyFont="1" applyFill="1"/>
    <xf numFmtId="0" fontId="47" fillId="0" borderId="1" xfId="0" applyFont="1" applyBorder="1" applyAlignment="1">
      <alignment horizontal="center" vertical="center" wrapText="1"/>
    </xf>
    <xf numFmtId="0" fontId="18" fillId="0" borderId="1" xfId="0" applyFont="1" applyBorder="1" applyAlignment="1">
      <alignment horizontal="center"/>
    </xf>
    <xf numFmtId="16" fontId="18" fillId="0" borderId="1" xfId="0" applyNumberFormat="1" applyFont="1" applyFill="1" applyBorder="1" applyAlignment="1">
      <alignment horizontal="left" vertical="center" wrapText="1"/>
    </xf>
    <xf numFmtId="0" fontId="18" fillId="9" borderId="1" xfId="2" applyFont="1" applyFill="1" applyBorder="1" applyAlignment="1">
      <alignment horizontal="center"/>
    </xf>
    <xf numFmtId="0" fontId="18" fillId="9" borderId="1" xfId="2" applyFont="1" applyFill="1" applyBorder="1" applyAlignment="1">
      <alignment horizontal="center"/>
    </xf>
    <xf numFmtId="0" fontId="18" fillId="9" borderId="1" xfId="2" applyFont="1" applyFill="1" applyBorder="1" applyAlignment="1">
      <alignment horizontal="center"/>
    </xf>
    <xf numFmtId="0" fontId="18" fillId="9" borderId="1" xfId="2" applyFont="1" applyFill="1" applyBorder="1" applyAlignment="1">
      <alignment horizontal="center"/>
    </xf>
    <xf numFmtId="0" fontId="18" fillId="35" borderId="11" xfId="0" applyFont="1" applyFill="1" applyBorder="1" applyAlignment="1">
      <alignment horizontal="center" vertical="center"/>
    </xf>
    <xf numFmtId="0" fontId="18" fillId="9" borderId="1" xfId="2" applyFont="1" applyFill="1" applyBorder="1" applyAlignment="1">
      <alignment horizontal="center"/>
    </xf>
    <xf numFmtId="0" fontId="14" fillId="0" borderId="0" xfId="0" applyFont="1" applyAlignment="1">
      <alignment horizontal="center" vertical="center" wrapText="1"/>
    </xf>
    <xf numFmtId="0" fontId="18" fillId="9" borderId="1" xfId="2" applyFont="1" applyFill="1" applyBorder="1" applyAlignment="1">
      <alignment horizontal="center"/>
    </xf>
    <xf numFmtId="0" fontId="18" fillId="9" borderId="1" xfId="2" applyFont="1" applyFill="1" applyBorder="1" applyAlignment="1">
      <alignment horizontal="center"/>
    </xf>
    <xf numFmtId="0" fontId="14" fillId="0" borderId="0" xfId="0" applyFont="1" applyAlignment="1">
      <alignment horizontal="center" vertical="center" wrapText="1"/>
    </xf>
    <xf numFmtId="0" fontId="15" fillId="0" borderId="0" xfId="0" applyFont="1" applyFill="1" applyBorder="1" applyAlignment="1">
      <alignment horizontal="center" vertical="center" wrapText="1"/>
    </xf>
    <xf numFmtId="0" fontId="16" fillId="0" borderId="0" xfId="0" applyFont="1" applyFill="1" applyBorder="1" applyAlignment="1">
      <alignment horizontal="center" vertical="center" textRotation="90" wrapText="1"/>
    </xf>
    <xf numFmtId="0" fontId="40" fillId="0" borderId="1" xfId="0" applyFont="1" applyBorder="1" applyAlignment="1">
      <alignment horizontal="center" vertical="center"/>
    </xf>
    <xf numFmtId="0" fontId="14" fillId="0" borderId="0" xfId="0" applyFont="1" applyAlignment="1">
      <alignment horizontal="center" vertical="center" wrapText="1"/>
    </xf>
    <xf numFmtId="0" fontId="14" fillId="0" borderId="0" xfId="0" applyFont="1" applyAlignment="1">
      <alignment horizontal="center" vertical="center" wrapText="1"/>
    </xf>
    <xf numFmtId="0" fontId="18" fillId="12" borderId="80" xfId="0" applyFont="1" applyFill="1" applyBorder="1" applyAlignment="1">
      <alignment horizontal="left" vertical="center" wrapText="1"/>
    </xf>
    <xf numFmtId="0" fontId="14" fillId="0" borderId="0" xfId="0" applyFont="1" applyAlignment="1">
      <alignment horizontal="center" vertical="center" wrapText="1"/>
    </xf>
    <xf numFmtId="0" fontId="16" fillId="0" borderId="1" xfId="0" applyFont="1" applyFill="1" applyBorder="1" applyAlignment="1">
      <alignment horizontal="center" vertical="center" wrapText="1"/>
    </xf>
    <xf numFmtId="0" fontId="14" fillId="0" borderId="0" xfId="0" applyFont="1" applyAlignment="1">
      <alignment horizontal="center" vertical="center" wrapText="1"/>
    </xf>
    <xf numFmtId="0" fontId="18" fillId="9" borderId="1" xfId="2" applyFont="1" applyFill="1" applyBorder="1" applyAlignment="1">
      <alignment horizontal="center"/>
    </xf>
    <xf numFmtId="9" fontId="0" fillId="26" borderId="11" xfId="6" applyFont="1" applyFill="1" applyBorder="1" applyAlignment="1">
      <alignment horizontal="center" vertical="center"/>
    </xf>
    <xf numFmtId="0" fontId="14" fillId="0" borderId="0" xfId="0" applyFont="1" applyAlignment="1">
      <alignment horizontal="center" vertical="center" wrapText="1"/>
    </xf>
    <xf numFmtId="0" fontId="18" fillId="9" borderId="1" xfId="2" applyFont="1" applyFill="1" applyBorder="1" applyAlignment="1">
      <alignment horizontal="center"/>
    </xf>
    <xf numFmtId="0" fontId="0" fillId="0" borderId="0" xfId="0" applyBorder="1"/>
    <xf numFmtId="0" fontId="14" fillId="0" borderId="0" xfId="0" applyFont="1" applyAlignment="1">
      <alignment horizontal="center" vertical="center" wrapText="1"/>
    </xf>
    <xf numFmtId="0" fontId="0" fillId="35" borderId="1" xfId="0" applyFont="1" applyFill="1" applyBorder="1" applyAlignment="1">
      <alignment horizontal="center" vertical="center"/>
    </xf>
    <xf numFmtId="0" fontId="31" fillId="35" borderId="1" xfId="0" applyFont="1" applyFill="1" applyBorder="1" applyAlignment="1">
      <alignment horizontal="center" vertical="center"/>
    </xf>
    <xf numFmtId="9" fontId="0" fillId="35" borderId="11" xfId="6" applyFont="1" applyFill="1" applyBorder="1" applyAlignment="1">
      <alignment horizontal="center" vertical="center"/>
    </xf>
    <xf numFmtId="0" fontId="14" fillId="0" borderId="0" xfId="0" applyFont="1" applyAlignment="1">
      <alignment horizontal="center" vertical="center" wrapText="1"/>
    </xf>
    <xf numFmtId="0" fontId="14" fillId="0" borderId="0" xfId="0" applyFont="1" applyAlignment="1">
      <alignment horizontal="center" vertical="center" wrapText="1"/>
    </xf>
    <xf numFmtId="15" fontId="46" fillId="36" borderId="1" xfId="0" applyNumberFormat="1" applyFont="1" applyFill="1" applyBorder="1" applyAlignment="1" applyProtection="1">
      <alignment horizontal="center" vertical="center" wrapText="1"/>
      <protection locked="0"/>
    </xf>
    <xf numFmtId="15" fontId="46" fillId="36" borderId="11" xfId="0" applyNumberFormat="1" applyFont="1" applyFill="1" applyBorder="1" applyAlignment="1" applyProtection="1">
      <alignment horizontal="center" vertical="center" wrapText="1"/>
      <protection locked="0"/>
    </xf>
    <xf numFmtId="0" fontId="46" fillId="36" borderId="11" xfId="0" applyFont="1" applyFill="1" applyBorder="1" applyAlignment="1" applyProtection="1">
      <alignment horizontal="left" vertical="center" wrapText="1"/>
      <protection locked="0"/>
    </xf>
    <xf numFmtId="0" fontId="18" fillId="36" borderId="11" xfId="0" applyFont="1" applyFill="1" applyBorder="1" applyAlignment="1" applyProtection="1">
      <alignment horizontal="center" vertical="center" wrapText="1"/>
      <protection locked="0"/>
    </xf>
    <xf numFmtId="0" fontId="46" fillId="36" borderId="11" xfId="0" quotePrefix="1" applyFont="1" applyFill="1" applyBorder="1" applyAlignment="1" applyProtection="1">
      <alignment horizontal="left" vertical="center" wrapText="1"/>
      <protection locked="0"/>
    </xf>
    <xf numFmtId="0" fontId="46" fillId="36" borderId="11" xfId="0" applyFont="1" applyFill="1" applyBorder="1" applyAlignment="1" applyProtection="1">
      <alignment horizontal="center" vertical="center" wrapText="1"/>
      <protection locked="0"/>
    </xf>
    <xf numFmtId="15" fontId="18" fillId="36" borderId="11" xfId="0" applyNumberFormat="1" applyFont="1" applyFill="1" applyBorder="1" applyAlignment="1" applyProtection="1">
      <alignment horizontal="center" vertical="center" wrapText="1"/>
      <protection locked="0"/>
    </xf>
    <xf numFmtId="0" fontId="46" fillId="36" borderId="1" xfId="0" applyFont="1" applyFill="1" applyBorder="1" applyAlignment="1" applyProtection="1">
      <alignment horizontal="left" vertical="center" wrapText="1"/>
      <protection locked="0"/>
    </xf>
    <xf numFmtId="0" fontId="18" fillId="36" borderId="1" xfId="0" applyFont="1" applyFill="1" applyBorder="1" applyAlignment="1" applyProtection="1">
      <alignment horizontal="center" vertical="center" wrapText="1"/>
      <protection locked="0"/>
    </xf>
    <xf numFmtId="0" fontId="46" fillId="36" borderId="1" xfId="0" quotePrefix="1" applyFont="1" applyFill="1" applyBorder="1" applyAlignment="1" applyProtection="1">
      <alignment horizontal="left" vertical="center" wrapText="1"/>
      <protection locked="0"/>
    </xf>
    <xf numFmtId="0" fontId="46" fillId="36" borderId="1" xfId="0" applyFont="1" applyFill="1" applyBorder="1" applyAlignment="1" applyProtection="1">
      <alignment horizontal="center" vertical="center" wrapText="1"/>
      <protection locked="0"/>
    </xf>
    <xf numFmtId="15" fontId="18" fillId="36" borderId="1" xfId="0" applyNumberFormat="1" applyFont="1" applyFill="1" applyBorder="1" applyAlignment="1" applyProtection="1">
      <alignment horizontal="center" vertical="center" wrapText="1"/>
      <protection locked="0"/>
    </xf>
    <xf numFmtId="0" fontId="14" fillId="0" borderId="0" xfId="0" applyFont="1" applyAlignment="1">
      <alignment horizontal="center" vertical="center" wrapText="1"/>
    </xf>
    <xf numFmtId="16" fontId="42" fillId="0" borderId="1" xfId="0" applyNumberFormat="1" applyFont="1" applyFill="1" applyBorder="1" applyAlignment="1">
      <alignment horizontal="center" vertical="center" wrapText="1"/>
    </xf>
    <xf numFmtId="0" fontId="3" fillId="0" borderId="4" xfId="0" applyFont="1" applyFill="1" applyBorder="1" applyAlignment="1">
      <alignment vertical="center"/>
    </xf>
    <xf numFmtId="16" fontId="42" fillId="36" borderId="1" xfId="0" applyNumberFormat="1" applyFont="1" applyFill="1" applyBorder="1" applyAlignment="1">
      <alignment horizontal="center" vertical="center" wrapText="1"/>
    </xf>
    <xf numFmtId="0" fontId="2" fillId="0" borderId="4" xfId="0" applyFont="1" applyFill="1" applyBorder="1" applyAlignment="1">
      <alignment vertical="center"/>
    </xf>
    <xf numFmtId="1" fontId="42" fillId="26" borderId="1" xfId="0" applyNumberFormat="1" applyFont="1" applyFill="1" applyBorder="1" applyAlignment="1">
      <alignment horizontal="center" vertical="center"/>
    </xf>
    <xf numFmtId="0" fontId="31" fillId="0" borderId="11" xfId="0" applyFont="1" applyBorder="1" applyAlignment="1">
      <alignment horizontal="center" vertical="center"/>
    </xf>
    <xf numFmtId="0" fontId="42" fillId="26" borderId="11" xfId="0" applyFont="1" applyFill="1" applyBorder="1" applyAlignment="1">
      <alignment horizontal="center" vertical="center"/>
    </xf>
    <xf numFmtId="0" fontId="11" fillId="0" borderId="7" xfId="0" applyFont="1" applyBorder="1"/>
    <xf numFmtId="9" fontId="31" fillId="21" borderId="11" xfId="0" applyNumberFormat="1" applyFont="1" applyFill="1" applyBorder="1" applyAlignment="1">
      <alignment horizontal="center" vertical="center"/>
    </xf>
    <xf numFmtId="1" fontId="42" fillId="0" borderId="1" xfId="0" applyNumberFormat="1" applyFont="1" applyFill="1" applyBorder="1" applyAlignment="1">
      <alignment horizontal="center" vertical="center" wrapText="1"/>
    </xf>
    <xf numFmtId="1" fontId="0" fillId="0" borderId="1" xfId="0" applyNumberFormat="1" applyFont="1" applyBorder="1" applyAlignment="1">
      <alignment horizontal="center" vertical="center"/>
    </xf>
    <xf numFmtId="1" fontId="1" fillId="0" borderId="1" xfId="0" applyNumberFormat="1" applyFont="1" applyFill="1" applyBorder="1" applyAlignment="1">
      <alignment horizontal="center" vertical="center" wrapText="1"/>
    </xf>
    <xf numFmtId="0" fontId="14" fillId="0" borderId="0" xfId="0" applyFont="1" applyAlignment="1">
      <alignment horizontal="center" vertical="center" wrapText="1"/>
    </xf>
    <xf numFmtId="0" fontId="28" fillId="20" borderId="0" xfId="0" applyFont="1" applyFill="1" applyBorder="1" applyAlignment="1">
      <alignment horizontal="center"/>
    </xf>
    <xf numFmtId="0" fontId="28" fillId="20" borderId="0" xfId="0" applyFont="1" applyFill="1" applyBorder="1" applyAlignment="1">
      <alignment horizontal="center" vertical="center"/>
    </xf>
    <xf numFmtId="0" fontId="16" fillId="20" borderId="29" xfId="0" applyFont="1" applyFill="1" applyBorder="1" applyAlignment="1">
      <alignment horizontal="center" vertical="center" textRotation="90" wrapText="1"/>
    </xf>
    <xf numFmtId="0" fontId="16" fillId="20" borderId="40" xfId="0" applyFont="1" applyFill="1" applyBorder="1" applyAlignment="1">
      <alignment horizontal="center" vertical="center" textRotation="90" wrapText="1"/>
    </xf>
    <xf numFmtId="0" fontId="16" fillId="20" borderId="38" xfId="0" applyFont="1" applyFill="1" applyBorder="1" applyAlignment="1">
      <alignment horizontal="center" vertical="center" textRotation="90" wrapText="1"/>
    </xf>
    <xf numFmtId="0" fontId="16" fillId="11" borderId="39" xfId="0" applyFont="1" applyFill="1" applyBorder="1" applyAlignment="1">
      <alignment horizontal="center" vertical="center" wrapText="1"/>
    </xf>
    <xf numFmtId="0" fontId="16" fillId="11" borderId="33" xfId="0" applyFont="1" applyFill="1" applyBorder="1" applyAlignment="1">
      <alignment horizontal="center" vertical="center" wrapText="1"/>
    </xf>
    <xf numFmtId="0" fontId="16" fillId="11" borderId="34" xfId="0" applyFont="1" applyFill="1" applyBorder="1" applyAlignment="1">
      <alignment horizontal="center" vertical="center" wrapText="1"/>
    </xf>
    <xf numFmtId="0" fontId="14" fillId="29" borderId="52" xfId="0" applyFont="1" applyFill="1" applyBorder="1" applyAlignment="1">
      <alignment horizontal="center" vertical="center" wrapText="1"/>
    </xf>
    <xf numFmtId="0" fontId="14" fillId="29" borderId="53" xfId="0" applyFont="1" applyFill="1" applyBorder="1" applyAlignment="1">
      <alignment horizontal="center" vertical="center" wrapText="1"/>
    </xf>
    <xf numFmtId="0" fontId="14" fillId="29" borderId="6" xfId="0" applyFont="1" applyFill="1" applyBorder="1" applyAlignment="1">
      <alignment horizontal="center" vertical="center" wrapText="1"/>
    </xf>
    <xf numFmtId="0" fontId="14" fillId="29" borderId="10" xfId="0" applyFont="1" applyFill="1" applyBorder="1" applyAlignment="1">
      <alignment horizontal="center" vertical="center" wrapText="1"/>
    </xf>
    <xf numFmtId="0" fontId="16" fillId="20" borderId="23" xfId="0" applyFont="1" applyFill="1" applyBorder="1" applyAlignment="1">
      <alignment horizontal="left" vertical="center" wrapText="1"/>
    </xf>
    <xf numFmtId="0" fontId="16" fillId="20" borderId="24" xfId="0" applyFont="1" applyFill="1" applyBorder="1" applyAlignment="1">
      <alignment horizontal="left" vertical="center"/>
    </xf>
    <xf numFmtId="0" fontId="16" fillId="20" borderId="23" xfId="0" applyFont="1" applyFill="1" applyBorder="1" applyAlignment="1">
      <alignment horizontal="center" vertical="center" wrapText="1"/>
    </xf>
    <xf numFmtId="0" fontId="16" fillId="20" borderId="24" xfId="0" applyFont="1" applyFill="1" applyBorder="1" applyAlignment="1">
      <alignment horizontal="center" vertical="center" wrapText="1"/>
    </xf>
    <xf numFmtId="0" fontId="14" fillId="0" borderId="0" xfId="0" applyFont="1" applyAlignment="1">
      <alignment horizontal="center" vertical="center" wrapText="1"/>
    </xf>
    <xf numFmtId="0" fontId="16" fillId="20" borderId="23" xfId="0" applyFont="1" applyFill="1" applyBorder="1" applyAlignment="1">
      <alignment horizontal="center" vertical="center"/>
    </xf>
    <xf numFmtId="0" fontId="16" fillId="20" borderId="24" xfId="0" applyFont="1" applyFill="1" applyBorder="1" applyAlignment="1">
      <alignment horizontal="center" vertical="center"/>
    </xf>
    <xf numFmtId="0" fontId="16" fillId="20" borderId="23" xfId="0" applyFont="1" applyFill="1" applyBorder="1" applyAlignment="1">
      <alignment vertical="center" wrapText="1"/>
    </xf>
    <xf numFmtId="0" fontId="16" fillId="20" borderId="24" xfId="0" applyFont="1" applyFill="1" applyBorder="1" applyAlignment="1">
      <alignment vertical="center" wrapText="1"/>
    </xf>
    <xf numFmtId="0" fontId="14" fillId="14" borderId="52" xfId="0" applyFont="1" applyFill="1" applyBorder="1" applyAlignment="1">
      <alignment horizontal="center" vertical="center" wrapText="1"/>
    </xf>
    <xf numFmtId="0" fontId="14" fillId="14" borderId="53" xfId="0" applyFont="1" applyFill="1" applyBorder="1" applyAlignment="1">
      <alignment horizontal="center" vertical="center" wrapText="1"/>
    </xf>
    <xf numFmtId="0" fontId="14" fillId="14" borderId="6" xfId="0" applyFont="1" applyFill="1" applyBorder="1" applyAlignment="1">
      <alignment horizontal="center" vertical="center" wrapText="1"/>
    </xf>
    <xf numFmtId="0" fontId="14" fillId="14" borderId="10" xfId="0" applyFont="1" applyFill="1" applyBorder="1" applyAlignment="1">
      <alignment horizontal="center" vertical="center" wrapText="1"/>
    </xf>
    <xf numFmtId="0" fontId="14" fillId="7" borderId="39" xfId="2" applyFont="1" applyFill="1" applyBorder="1" applyAlignment="1">
      <alignment horizontal="center" vertical="center"/>
    </xf>
    <xf numFmtId="0" fontId="14" fillId="7" borderId="33" xfId="2" applyFont="1" applyFill="1" applyBorder="1" applyAlignment="1">
      <alignment horizontal="center" vertical="center"/>
    </xf>
    <xf numFmtId="0" fontId="14" fillId="7" borderId="51" xfId="2" applyFont="1" applyFill="1" applyBorder="1" applyAlignment="1">
      <alignment horizontal="center" vertical="center"/>
    </xf>
    <xf numFmtId="0" fontId="18" fillId="0" borderId="0" xfId="2" applyFont="1" applyBorder="1" applyAlignment="1">
      <alignment horizontal="center"/>
    </xf>
    <xf numFmtId="0" fontId="18" fillId="9" borderId="1" xfId="2" applyFont="1" applyFill="1" applyBorder="1" applyAlignment="1">
      <alignment horizontal="center"/>
    </xf>
    <xf numFmtId="0" fontId="18" fillId="11" borderId="1" xfId="2" applyFont="1" applyFill="1" applyBorder="1" applyAlignment="1">
      <alignment horizontal="center"/>
    </xf>
    <xf numFmtId="0" fontId="14" fillId="7" borderId="34" xfId="2" applyFont="1" applyFill="1" applyBorder="1" applyAlignment="1">
      <alignment horizontal="center" vertical="center"/>
    </xf>
    <xf numFmtId="0" fontId="17" fillId="25" borderId="57" xfId="5" applyFont="1" applyFill="1" applyBorder="1" applyAlignment="1">
      <alignment horizontal="center" vertical="center"/>
    </xf>
    <xf numFmtId="0" fontId="17" fillId="25" borderId="58" xfId="5" applyFont="1" applyFill="1" applyBorder="1" applyAlignment="1">
      <alignment horizontal="center" vertical="center"/>
    </xf>
    <xf numFmtId="0" fontId="17" fillId="25" borderId="60" xfId="5" applyFont="1" applyFill="1" applyBorder="1" applyAlignment="1">
      <alignment horizontal="center" vertical="center"/>
    </xf>
    <xf numFmtId="0" fontId="17" fillId="25" borderId="54" xfId="5" applyFont="1" applyFill="1" applyBorder="1" applyAlignment="1">
      <alignment horizontal="center" vertical="center"/>
    </xf>
    <xf numFmtId="0" fontId="14" fillId="10" borderId="29" xfId="2" applyFont="1" applyFill="1" applyBorder="1" applyAlignment="1">
      <alignment horizontal="center" vertical="center"/>
    </xf>
    <xf numFmtId="0" fontId="14" fillId="10" borderId="9" xfId="2" applyFont="1" applyFill="1" applyBorder="1" applyAlignment="1">
      <alignment horizontal="center" vertical="center"/>
    </xf>
    <xf numFmtId="0" fontId="14" fillId="27" borderId="50" xfId="2" applyFont="1" applyFill="1" applyBorder="1" applyAlignment="1">
      <alignment horizontal="center" vertical="center"/>
    </xf>
    <xf numFmtId="0" fontId="14" fillId="27" borderId="33" xfId="2" applyFont="1" applyFill="1" applyBorder="1" applyAlignment="1">
      <alignment horizontal="center" vertical="center"/>
    </xf>
    <xf numFmtId="0" fontId="17" fillId="25" borderId="40" xfId="5" applyFont="1" applyFill="1" applyBorder="1" applyAlignment="1">
      <alignment horizontal="center" vertical="center"/>
    </xf>
    <xf numFmtId="0" fontId="17" fillId="25" borderId="0" xfId="5" applyFont="1" applyFill="1" applyBorder="1" applyAlignment="1">
      <alignment horizontal="center" vertical="center"/>
    </xf>
    <xf numFmtId="0" fontId="17" fillId="25" borderId="75" xfId="5" applyFont="1" applyFill="1" applyBorder="1" applyAlignment="1">
      <alignment horizontal="center" vertical="center"/>
    </xf>
    <xf numFmtId="0" fontId="17" fillId="25" borderId="59" xfId="5" applyFont="1" applyFill="1" applyBorder="1" applyAlignment="1">
      <alignment horizontal="center" vertical="center"/>
    </xf>
    <xf numFmtId="0" fontId="17" fillId="25" borderId="36" xfId="5" applyFont="1" applyFill="1" applyBorder="1" applyAlignment="1">
      <alignment horizontal="center" vertical="center"/>
    </xf>
    <xf numFmtId="0" fontId="17" fillId="19" borderId="0" xfId="4" applyFont="1" applyFill="1" applyBorder="1" applyAlignment="1">
      <alignment horizontal="center" vertical="center" wrapText="1"/>
    </xf>
    <xf numFmtId="0" fontId="18" fillId="0" borderId="1" xfId="2" applyFont="1" applyBorder="1" applyAlignment="1">
      <alignment horizontal="center"/>
    </xf>
    <xf numFmtId="0" fontId="18" fillId="23" borderId="1" xfId="2" applyFont="1" applyFill="1" applyBorder="1" applyAlignment="1">
      <alignment horizontal="center"/>
    </xf>
    <xf numFmtId="0" fontId="18" fillId="0" borderId="1" xfId="2" applyFont="1" applyFill="1" applyBorder="1" applyAlignment="1">
      <alignment horizontal="center"/>
    </xf>
    <xf numFmtId="0" fontId="18" fillId="35" borderId="1" xfId="2" applyFont="1" applyFill="1" applyBorder="1" applyAlignment="1">
      <alignment horizontal="center"/>
    </xf>
    <xf numFmtId="0" fontId="18" fillId="16" borderId="1" xfId="2" applyFont="1" applyFill="1" applyBorder="1" applyAlignment="1">
      <alignment horizontal="center"/>
    </xf>
    <xf numFmtId="0" fontId="18" fillId="17" borderId="1" xfId="2" applyFont="1" applyFill="1" applyBorder="1" applyAlignment="1">
      <alignment horizontal="center"/>
    </xf>
    <xf numFmtId="0" fontId="14" fillId="7" borderId="50" xfId="2" applyFont="1" applyFill="1" applyBorder="1" applyAlignment="1">
      <alignment horizontal="center" vertical="center"/>
    </xf>
    <xf numFmtId="0" fontId="18" fillId="0" borderId="1" xfId="0" applyFont="1" applyBorder="1" applyAlignment="1">
      <alignment horizontal="left"/>
    </xf>
    <xf numFmtId="0" fontId="18" fillId="0" borderId="9" xfId="0" applyFont="1" applyBorder="1" applyAlignment="1">
      <alignment horizontal="center" vertical="center" wrapText="1"/>
    </xf>
    <xf numFmtId="0" fontId="18" fillId="0" borderId="0" xfId="0" applyFont="1" applyBorder="1" applyAlignment="1">
      <alignment horizontal="center" vertical="center" wrapText="1"/>
    </xf>
    <xf numFmtId="0" fontId="17" fillId="6" borderId="9" xfId="5" applyFont="1" applyFill="1" applyBorder="1" applyAlignment="1">
      <alignment horizontal="center" vertical="center"/>
    </xf>
    <xf numFmtId="0" fontId="17" fillId="6" borderId="0" xfId="5" applyFont="1" applyFill="1" applyBorder="1" applyAlignment="1">
      <alignment horizontal="center" vertical="center"/>
    </xf>
    <xf numFmtId="0" fontId="17" fillId="6" borderId="45" xfId="5" applyFont="1" applyFill="1" applyBorder="1" applyAlignment="1">
      <alignment horizontal="center" vertical="center"/>
    </xf>
    <xf numFmtId="0" fontId="17" fillId="6" borderId="47" xfId="5" applyFont="1" applyFill="1" applyBorder="1" applyAlignment="1">
      <alignment horizontal="center" vertical="center"/>
    </xf>
    <xf numFmtId="0" fontId="17" fillId="6" borderId="46" xfId="5" applyFont="1" applyFill="1" applyBorder="1" applyAlignment="1">
      <alignment horizontal="center" vertical="center"/>
    </xf>
    <xf numFmtId="0" fontId="17" fillId="6" borderId="32" xfId="5" applyFont="1" applyFill="1" applyBorder="1" applyAlignment="1">
      <alignment horizontal="center" vertical="center"/>
    </xf>
    <xf numFmtId="0" fontId="17" fillId="6" borderId="48" xfId="5" applyFont="1" applyFill="1" applyBorder="1" applyAlignment="1">
      <alignment horizontal="center" vertical="center"/>
    </xf>
    <xf numFmtId="0" fontId="17" fillId="6" borderId="49" xfId="5" applyFont="1" applyFill="1" applyBorder="1" applyAlignment="1">
      <alignment horizontal="center" vertical="center"/>
    </xf>
    <xf numFmtId="0" fontId="24" fillId="2" borderId="6" xfId="2" applyFont="1" applyFill="1" applyBorder="1" applyAlignment="1">
      <alignment horizontal="center" vertical="center" wrapText="1"/>
    </xf>
    <xf numFmtId="0" fontId="24" fillId="2" borderId="10" xfId="2" applyFont="1" applyFill="1" applyBorder="1" applyAlignment="1">
      <alignment horizontal="center" vertical="center" wrapText="1"/>
    </xf>
    <xf numFmtId="0" fontId="24" fillId="2" borderId="11" xfId="2" applyFont="1" applyFill="1" applyBorder="1" applyAlignment="1">
      <alignment horizontal="center" vertical="center" wrapText="1"/>
    </xf>
    <xf numFmtId="0" fontId="18" fillId="0" borderId="56" xfId="2" applyFont="1" applyFill="1" applyBorder="1" applyAlignment="1">
      <alignment horizontal="center" vertical="center" wrapText="1"/>
    </xf>
    <xf numFmtId="0" fontId="18" fillId="0" borderId="0" xfId="2" applyFont="1" applyFill="1" applyBorder="1" applyAlignment="1">
      <alignment horizontal="center" vertical="center" wrapText="1"/>
    </xf>
    <xf numFmtId="0" fontId="14" fillId="5" borderId="2" xfId="2" applyFont="1" applyFill="1" applyBorder="1" applyAlignment="1">
      <alignment horizontal="center" vertical="center"/>
    </xf>
    <xf numFmtId="0" fontId="14" fillId="5" borderId="8" xfId="2" applyFont="1" applyFill="1" applyBorder="1" applyAlignment="1">
      <alignment horizontal="center" vertical="center"/>
    </xf>
    <xf numFmtId="0" fontId="17" fillId="13" borderId="7" xfId="2" applyFont="1" applyFill="1" applyBorder="1" applyAlignment="1">
      <alignment horizontal="center" vertical="center"/>
    </xf>
    <xf numFmtId="0" fontId="17" fillId="13" borderId="7" xfId="2" applyFont="1" applyFill="1" applyBorder="1" applyAlignment="1">
      <alignment horizontal="center" vertical="center" wrapText="1"/>
    </xf>
    <xf numFmtId="0" fontId="34" fillId="18" borderId="44" xfId="2" applyFont="1" applyFill="1" applyBorder="1" applyAlignment="1">
      <alignment horizontal="center" vertical="center"/>
    </xf>
    <xf numFmtId="0" fontId="34" fillId="18" borderId="31" xfId="2" applyFont="1" applyFill="1" applyBorder="1" applyAlignment="1">
      <alignment horizontal="center" vertical="center"/>
    </xf>
    <xf numFmtId="0" fontId="26" fillId="13" borderId="26" xfId="2" applyFont="1" applyFill="1" applyBorder="1" applyAlignment="1">
      <alignment horizontal="left" vertical="center"/>
    </xf>
    <xf numFmtId="0" fontId="26" fillId="13" borderId="24" xfId="2" applyFont="1" applyFill="1" applyBorder="1" applyAlignment="1">
      <alignment horizontal="left" vertical="center"/>
    </xf>
    <xf numFmtId="0" fontId="26" fillId="13" borderId="25" xfId="2" applyFont="1" applyFill="1" applyBorder="1" applyAlignment="1">
      <alignment horizontal="left" vertical="center"/>
    </xf>
    <xf numFmtId="0" fontId="26" fillId="13" borderId="23" xfId="2" applyFont="1" applyFill="1" applyBorder="1" applyAlignment="1">
      <alignment horizontal="left" vertical="center"/>
    </xf>
    <xf numFmtId="15" fontId="20" fillId="15" borderId="1" xfId="2" applyNumberFormat="1" applyFont="1" applyFill="1" applyBorder="1" applyAlignment="1">
      <alignment horizontal="center" vertical="center"/>
    </xf>
    <xf numFmtId="0" fontId="41" fillId="2" borderId="0" xfId="2" applyFont="1" applyFill="1" applyBorder="1" applyAlignment="1">
      <alignment horizontal="center" vertical="center"/>
    </xf>
    <xf numFmtId="9" fontId="17" fillId="4" borderId="2" xfId="5" applyNumberFormat="1" applyFont="1" applyFill="1" applyBorder="1" applyAlignment="1" applyProtection="1">
      <alignment horizontal="center" vertical="center"/>
    </xf>
    <xf numFmtId="9" fontId="17" fillId="4" borderId="8" xfId="5" applyNumberFormat="1" applyFont="1" applyFill="1" applyBorder="1" applyAlignment="1" applyProtection="1">
      <alignment horizontal="center" vertical="center"/>
    </xf>
    <xf numFmtId="0" fontId="17" fillId="8" borderId="2" xfId="2" applyFont="1" applyFill="1" applyBorder="1" applyAlignment="1">
      <alignment horizontal="center"/>
    </xf>
    <xf numFmtId="0" fontId="17" fillId="8" borderId="8" xfId="2" applyFont="1" applyFill="1" applyBorder="1" applyAlignment="1">
      <alignment horizontal="center"/>
    </xf>
    <xf numFmtId="0" fontId="17" fillId="8" borderId="49" xfId="2" applyFont="1" applyFill="1" applyBorder="1" applyAlignment="1">
      <alignment horizontal="center" vertical="center"/>
    </xf>
    <xf numFmtId="0" fontId="17" fillId="8" borderId="43" xfId="2" applyFont="1" applyFill="1" applyBorder="1" applyAlignment="1">
      <alignment horizontal="center" vertical="center"/>
    </xf>
    <xf numFmtId="1" fontId="17" fillId="4" borderId="2" xfId="5" applyNumberFormat="1" applyFont="1" applyFill="1" applyBorder="1" applyAlignment="1" applyProtection="1">
      <alignment horizontal="center" vertical="center"/>
    </xf>
    <xf numFmtId="1" fontId="17" fillId="4" borderId="8" xfId="5" applyNumberFormat="1" applyFont="1" applyFill="1" applyBorder="1" applyAlignment="1" applyProtection="1">
      <alignment horizontal="center" vertical="center"/>
    </xf>
    <xf numFmtId="1" fontId="17" fillId="4" borderId="2" xfId="5" applyNumberFormat="1" applyFont="1" applyFill="1" applyBorder="1" applyAlignment="1" applyProtection="1">
      <alignment horizontal="center" vertical="top"/>
    </xf>
    <xf numFmtId="1" fontId="17" fillId="4" borderId="8" xfId="5" applyNumberFormat="1" applyFont="1" applyFill="1" applyBorder="1" applyAlignment="1" applyProtection="1">
      <alignment horizontal="center" vertical="top"/>
    </xf>
    <xf numFmtId="0" fontId="16" fillId="13" borderId="63" xfId="0" applyFont="1" applyFill="1" applyBorder="1" applyAlignment="1" applyProtection="1">
      <alignment horizontal="center" vertical="center" wrapText="1"/>
      <protection locked="0"/>
    </xf>
    <xf numFmtId="0" fontId="16" fillId="13" borderId="64" xfId="0" applyFont="1" applyFill="1" applyBorder="1" applyAlignment="1" applyProtection="1">
      <alignment horizontal="center" vertical="center" wrapText="1"/>
      <protection locked="0"/>
    </xf>
    <xf numFmtId="0" fontId="14" fillId="17" borderId="20" xfId="17" applyFont="1" applyFill="1" applyBorder="1" applyAlignment="1" applyProtection="1">
      <alignment horizontal="center" vertical="center" wrapText="1"/>
    </xf>
    <xf numFmtId="0" fontId="14" fillId="17" borderId="21" xfId="17" applyFont="1" applyFill="1" applyBorder="1" applyAlignment="1" applyProtection="1">
      <alignment horizontal="center" vertical="center" wrapText="1"/>
    </xf>
    <xf numFmtId="0" fontId="14" fillId="17" borderId="7" xfId="17" applyFont="1" applyFill="1" applyBorder="1" applyAlignment="1" applyProtection="1">
      <alignment horizontal="center" vertical="center" wrapText="1"/>
    </xf>
    <xf numFmtId="0" fontId="14" fillId="22" borderId="20" xfId="17" applyFont="1" applyFill="1" applyBorder="1" applyAlignment="1" applyProtection="1">
      <alignment horizontal="center" vertical="center" wrapText="1"/>
    </xf>
    <xf numFmtId="0" fontId="14" fillId="22" borderId="21" xfId="17" applyFont="1" applyFill="1" applyBorder="1" applyAlignment="1" applyProtection="1">
      <alignment horizontal="center" vertical="center" wrapText="1"/>
    </xf>
    <xf numFmtId="0" fontId="14" fillId="22" borderId="7" xfId="17" applyFont="1" applyFill="1" applyBorder="1" applyAlignment="1" applyProtection="1">
      <alignment horizontal="center" vertical="center" wrapText="1"/>
    </xf>
    <xf numFmtId="0" fontId="14" fillId="14" borderId="1" xfId="17" applyFont="1" applyFill="1" applyBorder="1" applyAlignment="1" applyProtection="1">
      <alignment horizontal="center" vertical="center" wrapText="1"/>
    </xf>
    <xf numFmtId="0" fontId="21" fillId="6" borderId="32" xfId="5" applyFont="1" applyFill="1" applyBorder="1" applyAlignment="1">
      <alignment horizontal="center" vertical="center"/>
    </xf>
    <xf numFmtId="0" fontId="21" fillId="6" borderId="48" xfId="5" applyFont="1" applyFill="1" applyBorder="1" applyAlignment="1">
      <alignment horizontal="center" vertical="center"/>
    </xf>
    <xf numFmtId="0" fontId="21" fillId="6" borderId="49" xfId="5" applyFont="1" applyFill="1" applyBorder="1" applyAlignment="1">
      <alignment horizontal="center" vertical="center"/>
    </xf>
    <xf numFmtId="1" fontId="0" fillId="26" borderId="1" xfId="0" applyNumberFormat="1" applyFont="1" applyFill="1" applyBorder="1" applyAlignment="1">
      <alignment horizontal="center" vertical="center"/>
    </xf>
  </cellXfs>
  <cellStyles count="20">
    <cellStyle name="%" xfId="1"/>
    <cellStyle name="Hyperlink" xfId="14" builtinId="8"/>
    <cellStyle name="Hyperlink 2" xfId="16"/>
    <cellStyle name="Normal" xfId="0" builtinId="0"/>
    <cellStyle name="Normal 10" xfId="9"/>
    <cellStyle name="Normal 12" xfId="7"/>
    <cellStyle name="Normal 17" xfId="8"/>
    <cellStyle name="Normal 2" xfId="2"/>
    <cellStyle name="Normal 23" xfId="10"/>
    <cellStyle name="Normal 3" xfId="12"/>
    <cellStyle name="Normal 4" xfId="3"/>
    <cellStyle name="Normal 4 2" xfId="11"/>
    <cellStyle name="Normal 5" xfId="15"/>
    <cellStyle name="Normal 6" xfId="18"/>
    <cellStyle name="Normal 7" xfId="19"/>
    <cellStyle name="Normal_GSO Issues log Template 2008 12 14" xfId="17"/>
    <cellStyle name="Normal_Sheet1" xfId="4"/>
    <cellStyle name="Percent" xfId="6" builtinId="5"/>
    <cellStyle name="Percent 2" xfId="13"/>
    <cellStyle name="Style 1" xfId="5"/>
  </cellStyles>
  <dxfs count="186">
    <dxf>
      <fill>
        <patternFill>
          <bgColor rgb="FF92D050"/>
        </patternFill>
      </fill>
    </dxf>
    <dxf>
      <font>
        <color rgb="FFFF0000"/>
      </font>
      <fill>
        <patternFill>
          <bgColor theme="9"/>
        </patternFill>
      </fill>
    </dxf>
    <dxf>
      <fill>
        <patternFill>
          <bgColor rgb="FF92D050"/>
        </patternFill>
      </fill>
    </dxf>
    <dxf>
      <font>
        <color rgb="FFFF0000"/>
      </font>
      <fill>
        <patternFill>
          <bgColor theme="9"/>
        </patternFill>
      </fill>
    </dxf>
    <dxf>
      <fill>
        <patternFill>
          <bgColor rgb="FF92D050"/>
        </patternFill>
      </fill>
    </dxf>
    <dxf>
      <font>
        <color rgb="FFFF0000"/>
      </font>
      <fill>
        <patternFill>
          <bgColor theme="9"/>
        </patternFill>
      </fill>
    </dxf>
    <dxf>
      <fill>
        <patternFill>
          <bgColor rgb="FF92D050"/>
        </patternFill>
      </fill>
    </dxf>
    <dxf>
      <font>
        <color rgb="FFFF0000"/>
      </font>
      <fill>
        <patternFill>
          <bgColor theme="9"/>
        </patternFill>
      </fill>
    </dxf>
    <dxf>
      <fill>
        <patternFill>
          <bgColor rgb="FF92D050"/>
        </patternFill>
      </fill>
    </dxf>
    <dxf>
      <font>
        <color rgb="FFFF0000"/>
      </font>
      <fill>
        <patternFill>
          <bgColor theme="9"/>
        </patternFill>
      </fill>
    </dxf>
    <dxf>
      <fill>
        <patternFill>
          <bgColor rgb="FF92D050"/>
        </patternFill>
      </fill>
    </dxf>
    <dxf>
      <font>
        <color rgb="FFFF0000"/>
      </font>
      <fill>
        <patternFill>
          <bgColor theme="9"/>
        </patternFill>
      </fill>
    </dxf>
    <dxf>
      <fill>
        <patternFill>
          <bgColor rgb="FF92D050"/>
        </patternFill>
      </fill>
    </dxf>
    <dxf>
      <font>
        <color rgb="FFFF0000"/>
      </font>
      <fill>
        <patternFill>
          <bgColor theme="9"/>
        </patternFill>
      </fill>
    </dxf>
    <dxf>
      <fill>
        <patternFill>
          <bgColor rgb="FF92D050"/>
        </patternFill>
      </fill>
    </dxf>
    <dxf>
      <font>
        <color rgb="FFFF0000"/>
      </font>
      <fill>
        <patternFill>
          <bgColor theme="9"/>
        </patternFill>
      </fill>
    </dxf>
    <dxf>
      <fill>
        <patternFill>
          <bgColor rgb="FF92D050"/>
        </patternFill>
      </fill>
    </dxf>
    <dxf>
      <font>
        <color rgb="FFFF0000"/>
      </font>
      <fill>
        <patternFill>
          <bgColor theme="9"/>
        </patternFill>
      </fill>
    </dxf>
    <dxf>
      <fill>
        <patternFill>
          <bgColor rgb="FF92D050"/>
        </patternFill>
      </fill>
    </dxf>
    <dxf>
      <font>
        <color rgb="FFFF0000"/>
      </font>
      <fill>
        <patternFill>
          <bgColor theme="9"/>
        </patternFill>
      </fill>
    </dxf>
    <dxf>
      <fill>
        <patternFill>
          <bgColor rgb="FF92D050"/>
        </patternFill>
      </fill>
    </dxf>
    <dxf>
      <font>
        <color rgb="FFFF0000"/>
      </font>
      <fill>
        <patternFill>
          <bgColor theme="9"/>
        </patternFill>
      </fill>
    </dxf>
    <dxf>
      <fill>
        <patternFill>
          <bgColor rgb="FF92D050"/>
        </patternFill>
      </fill>
    </dxf>
    <dxf>
      <font>
        <color rgb="FFFF0000"/>
      </font>
      <fill>
        <patternFill>
          <bgColor theme="9"/>
        </patternFill>
      </fill>
    </dxf>
    <dxf>
      <fill>
        <patternFill>
          <bgColor rgb="FF92D050"/>
        </patternFill>
      </fill>
    </dxf>
    <dxf>
      <font>
        <color rgb="FFFF0000"/>
      </font>
      <fill>
        <patternFill>
          <bgColor theme="9"/>
        </patternFill>
      </fill>
    </dxf>
    <dxf>
      <fill>
        <patternFill>
          <bgColor rgb="FF92D050"/>
        </patternFill>
      </fill>
    </dxf>
    <dxf>
      <font>
        <color rgb="FFFF0000"/>
      </font>
      <fill>
        <patternFill>
          <bgColor theme="9"/>
        </patternFill>
      </fill>
    </dxf>
    <dxf>
      <fill>
        <patternFill>
          <bgColor rgb="FF92D050"/>
        </patternFill>
      </fill>
    </dxf>
    <dxf>
      <font>
        <color rgb="FFFF0000"/>
      </font>
      <fill>
        <patternFill>
          <bgColor theme="9"/>
        </patternFill>
      </fill>
    </dxf>
    <dxf>
      <fill>
        <patternFill>
          <bgColor rgb="FF92D050"/>
        </patternFill>
      </fill>
    </dxf>
    <dxf>
      <font>
        <color rgb="FFFF0000"/>
      </font>
      <fill>
        <patternFill>
          <bgColor theme="9"/>
        </patternFill>
      </fill>
    </dxf>
    <dxf>
      <fill>
        <patternFill>
          <bgColor rgb="FF92D050"/>
        </patternFill>
      </fill>
    </dxf>
    <dxf>
      <font>
        <color rgb="FFFF0000"/>
      </font>
      <fill>
        <patternFill>
          <bgColor theme="9"/>
        </patternFill>
      </fill>
    </dxf>
    <dxf>
      <border>
        <left style="thin">
          <color indexed="64"/>
        </left>
        <right style="thin">
          <color indexed="64"/>
        </right>
        <top style="thin">
          <color indexed="64"/>
        </top>
        <bottom style="thin">
          <color indexed="64"/>
        </bottom>
      </border>
    </dxf>
    <dxf>
      <font>
        <b/>
        <i val="0"/>
        <color rgb="FF00B05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FF0000"/>
      </font>
    </dxf>
    <dxf>
      <font>
        <b/>
        <i val="0"/>
        <color rgb="FF92D050"/>
      </font>
      <fill>
        <patternFill>
          <bgColor theme="1" tint="4.9989318521683403E-2"/>
        </patternFill>
      </fill>
    </dxf>
    <dxf>
      <font>
        <b/>
        <i val="0"/>
        <color rgb="FFFF0000"/>
      </font>
      <fill>
        <patternFill patternType="solid">
          <bgColor theme="1" tint="4.9989318521683403E-2"/>
        </patternFill>
      </fill>
    </dxf>
    <dxf>
      <font>
        <b/>
        <i val="0"/>
        <color rgb="FF00B050"/>
      </font>
    </dxf>
    <dxf>
      <font>
        <b/>
        <i val="0"/>
        <color rgb="FFFF0000"/>
      </font>
    </dxf>
    <dxf>
      <font>
        <b/>
        <i val="0"/>
        <color rgb="FF00B050"/>
      </font>
    </dxf>
    <dxf>
      <font>
        <b/>
        <i val="0"/>
        <color rgb="FFFF0000"/>
      </font>
    </dxf>
    <dxf>
      <font>
        <b/>
        <i val="0"/>
        <color rgb="FF92D050"/>
      </font>
      <fill>
        <patternFill>
          <bgColor theme="1" tint="4.9989318521683403E-2"/>
        </patternFill>
      </fill>
    </dxf>
    <dxf>
      <font>
        <b/>
        <i val="0"/>
        <color rgb="FFFF0000"/>
      </font>
      <fill>
        <patternFill patternType="solid">
          <bgColor theme="1" tint="4.9989318521683403E-2"/>
        </patternFill>
      </fill>
    </dxf>
    <dxf>
      <font>
        <b/>
        <i val="0"/>
        <color rgb="FF00B050"/>
      </font>
    </dxf>
    <dxf>
      <font>
        <b/>
        <i val="0"/>
        <color rgb="FFFF0000"/>
      </font>
    </dxf>
    <dxf>
      <font>
        <b/>
        <i val="0"/>
        <color rgb="FF00B050"/>
      </font>
    </dxf>
    <dxf>
      <font>
        <b/>
        <i val="0"/>
        <color rgb="FFFF0000"/>
      </font>
    </dxf>
    <dxf>
      <font>
        <b/>
        <i val="0"/>
        <color rgb="FF92D050"/>
      </font>
      <fill>
        <patternFill>
          <bgColor theme="1" tint="4.9989318521683403E-2"/>
        </patternFill>
      </fill>
    </dxf>
    <dxf>
      <font>
        <b/>
        <i val="0"/>
        <color rgb="FFFF0000"/>
      </font>
      <fill>
        <patternFill patternType="solid">
          <bgColor theme="1" tint="4.9989318521683403E-2"/>
        </patternFill>
      </fill>
    </dxf>
    <dxf>
      <font>
        <b/>
        <i val="0"/>
        <color rgb="FF00B050"/>
      </font>
    </dxf>
    <dxf>
      <font>
        <b/>
        <i val="0"/>
        <color rgb="FFFF0000"/>
      </font>
    </dxf>
    <dxf>
      <font>
        <b/>
        <i val="0"/>
        <color rgb="FF00B050"/>
      </font>
    </dxf>
    <dxf>
      <font>
        <b/>
        <i val="0"/>
        <color rgb="FFFF0000"/>
      </font>
    </dxf>
    <dxf>
      <font>
        <b/>
        <i val="0"/>
        <color rgb="FF92D050"/>
      </font>
      <fill>
        <patternFill>
          <bgColor theme="1" tint="4.9989318521683403E-2"/>
        </patternFill>
      </fill>
    </dxf>
    <dxf>
      <font>
        <b/>
        <i val="0"/>
        <color rgb="FFFF0000"/>
      </font>
      <fill>
        <patternFill patternType="solid">
          <bgColor theme="1" tint="4.9989318521683403E-2"/>
        </patternFill>
      </fill>
    </dxf>
    <dxf>
      <font>
        <b/>
        <i val="0"/>
        <color rgb="FF00B050"/>
      </font>
    </dxf>
    <dxf>
      <font>
        <b/>
        <i val="0"/>
        <color rgb="FFFF0000"/>
      </font>
    </dxf>
    <dxf>
      <font>
        <b/>
        <i val="0"/>
        <color rgb="FF00B050"/>
      </font>
    </dxf>
    <dxf>
      <font>
        <b/>
        <i val="0"/>
        <color rgb="FFFF0000"/>
      </font>
    </dxf>
    <dxf>
      <font>
        <b/>
        <i val="0"/>
        <color rgb="FF92D050"/>
      </font>
      <fill>
        <patternFill>
          <bgColor theme="1" tint="4.9989318521683403E-2"/>
        </patternFill>
      </fill>
    </dxf>
    <dxf>
      <font>
        <b/>
        <i val="0"/>
        <color rgb="FFFF0000"/>
      </font>
      <fill>
        <patternFill patternType="solid">
          <bgColor theme="1" tint="4.9989318521683403E-2"/>
        </patternFill>
      </fill>
    </dxf>
    <dxf>
      <fill>
        <patternFill>
          <bgColor theme="9" tint="0.79998168889431442"/>
        </patternFill>
      </fill>
    </dxf>
    <dxf>
      <font>
        <color theme="0"/>
      </font>
      <fill>
        <patternFill>
          <bgColor rgb="FF00B050"/>
        </patternFill>
      </fill>
    </dxf>
    <dxf>
      <font>
        <color theme="0"/>
      </font>
      <fill>
        <patternFill>
          <bgColor rgb="FFFF0000"/>
        </patternFill>
      </fill>
    </dxf>
    <dxf>
      <fill>
        <patternFill>
          <bgColor theme="9" tint="0.79998168889431442"/>
        </patternFill>
      </fill>
    </dxf>
    <dxf>
      <font>
        <color theme="0"/>
      </font>
      <fill>
        <patternFill>
          <bgColor rgb="FF00B050"/>
        </patternFill>
      </fill>
    </dxf>
    <dxf>
      <font>
        <color theme="0"/>
      </font>
      <fill>
        <patternFill>
          <bgColor rgb="FFFF0000"/>
        </patternFill>
      </fill>
    </dxf>
    <dxf>
      <fill>
        <patternFill>
          <bgColor theme="9" tint="0.79998168889431442"/>
        </patternFill>
      </fill>
    </dxf>
    <dxf>
      <font>
        <color theme="0"/>
      </font>
      <fill>
        <patternFill>
          <bgColor rgb="FF00B050"/>
        </patternFill>
      </fill>
    </dxf>
    <dxf>
      <font>
        <color theme="0"/>
      </font>
      <fill>
        <patternFill>
          <bgColor rgb="FFFF0000"/>
        </patternFill>
      </fill>
    </dxf>
    <dxf>
      <fill>
        <patternFill>
          <bgColor theme="9" tint="0.79998168889431442"/>
        </patternFill>
      </fill>
    </dxf>
    <dxf>
      <font>
        <color theme="0"/>
      </font>
      <fill>
        <patternFill>
          <bgColor rgb="FF00B050"/>
        </patternFill>
      </fill>
    </dxf>
    <dxf>
      <font>
        <color theme="0"/>
      </font>
      <fill>
        <patternFill>
          <bgColor rgb="FFFF0000"/>
        </patternFill>
      </fill>
    </dxf>
    <dxf>
      <fill>
        <patternFill>
          <bgColor theme="9" tint="0.79998168889431442"/>
        </patternFill>
      </fill>
    </dxf>
    <dxf>
      <font>
        <color theme="0"/>
      </font>
      <fill>
        <patternFill>
          <bgColor rgb="FF00B050"/>
        </patternFill>
      </fill>
    </dxf>
    <dxf>
      <font>
        <color theme="0"/>
      </font>
      <fill>
        <patternFill>
          <bgColor rgb="FFFF0000"/>
        </patternFill>
      </fill>
    </dxf>
    <dxf>
      <fill>
        <patternFill>
          <bgColor theme="9" tint="0.79998168889431442"/>
        </patternFill>
      </fill>
    </dxf>
    <dxf>
      <font>
        <color theme="0"/>
      </font>
      <fill>
        <patternFill>
          <bgColor rgb="FF00B050"/>
        </patternFill>
      </fill>
    </dxf>
    <dxf>
      <font>
        <color theme="0"/>
      </font>
      <fill>
        <patternFill>
          <bgColor rgb="FFFF0000"/>
        </patternFill>
      </fill>
    </dxf>
    <dxf>
      <fill>
        <patternFill>
          <bgColor theme="9" tint="0.79998168889431442"/>
        </patternFill>
      </fill>
    </dxf>
    <dxf>
      <font>
        <color theme="0"/>
      </font>
      <fill>
        <patternFill>
          <bgColor rgb="FF00B050"/>
        </patternFill>
      </fill>
    </dxf>
    <dxf>
      <font>
        <color theme="0"/>
      </font>
      <fill>
        <patternFill>
          <bgColor rgb="FFFF0000"/>
        </patternFill>
      </fill>
    </dxf>
    <dxf>
      <fill>
        <patternFill>
          <bgColor theme="9" tint="0.79998168889431442"/>
        </patternFill>
      </fill>
    </dxf>
    <dxf>
      <font>
        <color theme="0"/>
      </font>
      <fill>
        <patternFill>
          <bgColor rgb="FF00B050"/>
        </patternFill>
      </fill>
    </dxf>
    <dxf>
      <font>
        <color theme="0"/>
      </font>
      <fill>
        <patternFill>
          <bgColor rgb="FFFF0000"/>
        </patternFill>
      </fill>
    </dxf>
    <dxf>
      <fill>
        <patternFill>
          <bgColor theme="9" tint="0.79998168889431442"/>
        </patternFill>
      </fill>
    </dxf>
    <dxf>
      <font>
        <color theme="0"/>
      </font>
      <fill>
        <patternFill>
          <bgColor rgb="FF00B050"/>
        </patternFill>
      </fill>
    </dxf>
    <dxf>
      <font>
        <color theme="0"/>
      </font>
      <fill>
        <patternFill>
          <bgColor rgb="FFFF0000"/>
        </patternFill>
      </fill>
    </dxf>
    <dxf>
      <fill>
        <patternFill>
          <bgColor theme="9" tint="0.79998168889431442"/>
        </patternFill>
      </fill>
    </dxf>
    <dxf>
      <font>
        <color theme="0"/>
      </font>
      <fill>
        <patternFill>
          <bgColor rgb="FF00B050"/>
        </patternFill>
      </fill>
    </dxf>
    <dxf>
      <font>
        <color theme="0"/>
      </font>
      <fill>
        <patternFill>
          <bgColor rgb="FFFF0000"/>
        </patternFill>
      </fill>
    </dxf>
    <dxf>
      <fill>
        <patternFill>
          <bgColor rgb="FF00B050"/>
        </patternFill>
      </fill>
    </dxf>
    <dxf>
      <fill>
        <patternFill>
          <bgColor rgb="FFFF0000"/>
        </patternFill>
      </fill>
    </dxf>
    <dxf>
      <fill>
        <patternFill>
          <bgColor theme="9" tint="0.39994506668294322"/>
        </patternFill>
      </fill>
    </dxf>
    <dxf>
      <fill>
        <patternFill>
          <bgColor rgb="FF92D050"/>
        </patternFill>
      </fill>
    </dxf>
    <dxf>
      <font>
        <color rgb="FFFF0000"/>
      </font>
      <fill>
        <patternFill>
          <bgColor theme="9"/>
        </patternFill>
      </fill>
    </dxf>
    <dxf>
      <fill>
        <patternFill>
          <bgColor rgb="FF92D050"/>
        </patternFill>
      </fill>
    </dxf>
    <dxf>
      <font>
        <color rgb="FFFF0000"/>
      </font>
      <fill>
        <patternFill>
          <bgColor theme="9"/>
        </patternFill>
      </fill>
    </dxf>
    <dxf>
      <fill>
        <patternFill>
          <bgColor rgb="FF92D050"/>
        </patternFill>
      </fill>
    </dxf>
    <dxf>
      <font>
        <color rgb="FFFF0000"/>
      </font>
      <fill>
        <patternFill>
          <bgColor theme="9"/>
        </patternFill>
      </fill>
    </dxf>
    <dxf>
      <fill>
        <patternFill>
          <bgColor rgb="FF92D050"/>
        </patternFill>
      </fill>
    </dxf>
    <dxf>
      <font>
        <color rgb="FFFF0000"/>
      </font>
      <fill>
        <patternFill>
          <bgColor theme="9"/>
        </patternFill>
      </fill>
    </dxf>
    <dxf>
      <fill>
        <patternFill>
          <bgColor rgb="FF92D050"/>
        </patternFill>
      </fill>
    </dxf>
    <dxf>
      <font>
        <color rgb="FFFF0000"/>
      </font>
      <fill>
        <patternFill>
          <bgColor theme="9"/>
        </patternFill>
      </fill>
    </dxf>
    <dxf>
      <fill>
        <patternFill>
          <bgColor rgb="FF92D050"/>
        </patternFill>
      </fill>
    </dxf>
    <dxf>
      <font>
        <color rgb="FFFF0000"/>
      </font>
      <fill>
        <patternFill>
          <bgColor theme="9"/>
        </patternFill>
      </fill>
    </dxf>
    <dxf>
      <fill>
        <patternFill>
          <bgColor rgb="FF92D050"/>
        </patternFill>
      </fill>
    </dxf>
    <dxf>
      <font>
        <color rgb="FFFF0000"/>
      </font>
      <fill>
        <patternFill>
          <bgColor theme="9"/>
        </patternFill>
      </fill>
    </dxf>
    <dxf>
      <fill>
        <patternFill>
          <bgColor rgb="FF92D050"/>
        </patternFill>
      </fill>
    </dxf>
    <dxf>
      <font>
        <color rgb="FFFF0000"/>
      </font>
      <fill>
        <patternFill>
          <bgColor theme="9"/>
        </patternFill>
      </fill>
    </dxf>
    <dxf>
      <fill>
        <patternFill>
          <bgColor rgb="FF92D050"/>
        </patternFill>
      </fill>
    </dxf>
    <dxf>
      <font>
        <color rgb="FFFF0000"/>
      </font>
      <fill>
        <patternFill>
          <bgColor theme="9"/>
        </patternFill>
      </fill>
    </dxf>
    <dxf>
      <fill>
        <patternFill>
          <bgColor rgb="FF92D050"/>
        </patternFill>
      </fill>
    </dxf>
    <dxf>
      <font>
        <color rgb="FFFF0000"/>
      </font>
      <fill>
        <patternFill>
          <bgColor theme="9"/>
        </patternFill>
      </fill>
    </dxf>
    <dxf>
      <fill>
        <patternFill>
          <bgColor rgb="FF92D050"/>
        </patternFill>
      </fill>
    </dxf>
    <dxf>
      <font>
        <color rgb="FFFF0000"/>
      </font>
      <fill>
        <patternFill>
          <bgColor theme="9"/>
        </patternFill>
      </fill>
    </dxf>
    <dxf>
      <fill>
        <patternFill>
          <bgColor rgb="FF92D050"/>
        </patternFill>
      </fill>
    </dxf>
    <dxf>
      <font>
        <color rgb="FFFF0000"/>
      </font>
      <fill>
        <patternFill>
          <bgColor theme="9"/>
        </patternFill>
      </fill>
    </dxf>
    <dxf>
      <fill>
        <patternFill>
          <bgColor rgb="FF92D050"/>
        </patternFill>
      </fill>
    </dxf>
    <dxf>
      <font>
        <color rgb="FFFF0000"/>
      </font>
      <fill>
        <patternFill>
          <bgColor theme="9"/>
        </patternFill>
      </fill>
    </dxf>
    <dxf>
      <fill>
        <patternFill>
          <bgColor rgb="FF92D050"/>
        </patternFill>
      </fill>
    </dxf>
    <dxf>
      <font>
        <color rgb="FFFF0000"/>
      </font>
      <fill>
        <patternFill>
          <bgColor theme="9"/>
        </patternFill>
      </fill>
    </dxf>
    <dxf>
      <fill>
        <patternFill>
          <bgColor rgb="FF92D050"/>
        </patternFill>
      </fill>
    </dxf>
    <dxf>
      <font>
        <color rgb="FFFF0000"/>
      </font>
      <fill>
        <patternFill>
          <bgColor theme="9"/>
        </patternFill>
      </fill>
    </dxf>
    <dxf>
      <fill>
        <patternFill>
          <bgColor rgb="FF92D050"/>
        </patternFill>
      </fill>
    </dxf>
    <dxf>
      <font>
        <color rgb="FFFF0000"/>
      </font>
      <fill>
        <patternFill>
          <bgColor theme="9"/>
        </patternFill>
      </fill>
    </dxf>
    <dxf>
      <fill>
        <patternFill>
          <bgColor rgb="FF92D050"/>
        </patternFill>
      </fill>
    </dxf>
    <dxf>
      <font>
        <color rgb="FFFF0000"/>
      </font>
      <fill>
        <patternFill>
          <bgColor theme="9"/>
        </patternFill>
      </fill>
    </dxf>
    <dxf>
      <fill>
        <patternFill>
          <bgColor rgb="FF92D050"/>
        </patternFill>
      </fill>
    </dxf>
    <dxf>
      <font>
        <color rgb="FFFF0000"/>
      </font>
      <fill>
        <patternFill>
          <bgColor theme="9"/>
        </patternFill>
      </fill>
    </dxf>
    <dxf>
      <fill>
        <patternFill>
          <bgColor rgb="FF92D050"/>
        </patternFill>
      </fill>
    </dxf>
    <dxf>
      <font>
        <color rgb="FFFF0000"/>
      </font>
      <fill>
        <patternFill>
          <bgColor theme="9"/>
        </patternFill>
      </fill>
    </dxf>
    <dxf>
      <fill>
        <patternFill>
          <bgColor rgb="FF92D050"/>
        </patternFill>
      </fill>
    </dxf>
    <dxf>
      <font>
        <color rgb="FFFF0000"/>
      </font>
      <fill>
        <patternFill>
          <bgColor theme="9"/>
        </patternFill>
      </fill>
    </dxf>
    <dxf>
      <fill>
        <patternFill>
          <bgColor rgb="FF92D050"/>
        </patternFill>
      </fill>
    </dxf>
    <dxf>
      <font>
        <color rgb="FFFF0000"/>
      </font>
      <fill>
        <patternFill>
          <bgColor theme="9"/>
        </patternFill>
      </fill>
    </dxf>
    <dxf>
      <fill>
        <patternFill>
          <bgColor rgb="FF92D050"/>
        </patternFill>
      </fill>
    </dxf>
    <dxf>
      <font>
        <color rgb="FFFF0000"/>
      </font>
      <fill>
        <patternFill>
          <bgColor theme="9"/>
        </patternFill>
      </fill>
    </dxf>
    <dxf>
      <fill>
        <patternFill>
          <bgColor rgb="FF92D050"/>
        </patternFill>
      </fill>
    </dxf>
    <dxf>
      <font>
        <color rgb="FFFF0000"/>
      </font>
      <fill>
        <patternFill>
          <bgColor theme="9"/>
        </patternFill>
      </fill>
    </dxf>
    <dxf>
      <fill>
        <patternFill>
          <bgColor rgb="FF92D050"/>
        </patternFill>
      </fill>
    </dxf>
    <dxf>
      <font>
        <color rgb="FFFF0000"/>
      </font>
      <fill>
        <patternFill>
          <bgColor theme="9"/>
        </patternFill>
      </fill>
    </dxf>
    <dxf>
      <font>
        <b/>
        <i val="0"/>
        <color rgb="FF00B050"/>
      </font>
    </dxf>
    <dxf>
      <font>
        <color rgb="FFFF0000"/>
      </font>
    </dxf>
    <dxf>
      <font>
        <b/>
        <i val="0"/>
        <color rgb="FF00B050"/>
      </font>
    </dxf>
    <dxf>
      <font>
        <color rgb="FFFF0000"/>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hyperlink" Target="#'Attendance Tracker'!A1"/><Relationship Id="rId2" Type="http://schemas.openxmlformats.org/officeDocument/2006/relationships/hyperlink" Target="#'Systems Login'!A1"/><Relationship Id="rId1" Type="http://schemas.openxmlformats.org/officeDocument/2006/relationships/hyperlink" Target="#'Issue Concerns'!A1"/><Relationship Id="rId6" Type="http://schemas.openxmlformats.org/officeDocument/2006/relationships/hyperlink" Target="#'Schedule &amp; Status'!A1"/><Relationship Id="rId5" Type="http://schemas.openxmlformats.org/officeDocument/2006/relationships/hyperlink" Target="#Summary!A1"/><Relationship Id="rId4" Type="http://schemas.openxmlformats.org/officeDocument/2006/relationships/hyperlink" Target="#'Assessment - Report Card'!A1"/></Relationships>
</file>

<file path=xl/drawings/drawing1.xml><?xml version="1.0" encoding="utf-8"?>
<xdr:wsDr xmlns:xdr="http://schemas.openxmlformats.org/drawingml/2006/spreadsheetDrawing" xmlns:a="http://schemas.openxmlformats.org/drawingml/2006/main">
  <xdr:twoCellAnchor>
    <xdr:from>
      <xdr:col>7</xdr:col>
      <xdr:colOff>785995</xdr:colOff>
      <xdr:row>13</xdr:row>
      <xdr:rowOff>190560</xdr:rowOff>
    </xdr:from>
    <xdr:to>
      <xdr:col>10</xdr:col>
      <xdr:colOff>319270</xdr:colOff>
      <xdr:row>14</xdr:row>
      <xdr:rowOff>190560</xdr:rowOff>
    </xdr:to>
    <xdr:sp macro="" textlink="">
      <xdr:nvSpPr>
        <xdr:cNvPr id="2" name="Rounded Rectangle 1">
          <a:hlinkClick xmlns:r="http://schemas.openxmlformats.org/officeDocument/2006/relationships" r:id="rId1"/>
        </xdr:cNvPr>
        <xdr:cNvSpPr/>
      </xdr:nvSpPr>
      <xdr:spPr>
        <a:xfrm>
          <a:off x="6596245" y="3309998"/>
          <a:ext cx="2676525" cy="238125"/>
        </a:xfrm>
        <a:prstGeom prst="roundRect">
          <a:avLst/>
        </a:prstGeom>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US" sz="1200">
              <a:latin typeface="+mn-lt"/>
              <a:cs typeface="Arial" pitchFamily="34" charset="0"/>
            </a:rPr>
            <a:t>Issue Concerns</a:t>
          </a:r>
        </a:p>
      </xdr:txBody>
    </xdr:sp>
    <xdr:clientData/>
  </xdr:twoCellAnchor>
  <xdr:twoCellAnchor>
    <xdr:from>
      <xdr:col>7</xdr:col>
      <xdr:colOff>785995</xdr:colOff>
      <xdr:row>15</xdr:row>
      <xdr:rowOff>86394</xdr:rowOff>
    </xdr:from>
    <xdr:to>
      <xdr:col>10</xdr:col>
      <xdr:colOff>319270</xdr:colOff>
      <xdr:row>16</xdr:row>
      <xdr:rowOff>86394</xdr:rowOff>
    </xdr:to>
    <xdr:sp macro="" textlink="">
      <xdr:nvSpPr>
        <xdr:cNvPr id="3" name="Rounded Rectangle 2">
          <a:hlinkClick xmlns:r="http://schemas.openxmlformats.org/officeDocument/2006/relationships" r:id="rId2"/>
        </xdr:cNvPr>
        <xdr:cNvSpPr/>
      </xdr:nvSpPr>
      <xdr:spPr>
        <a:xfrm>
          <a:off x="6596245" y="3682082"/>
          <a:ext cx="2676525" cy="238125"/>
        </a:xfrm>
        <a:prstGeom prst="roundRect">
          <a:avLst/>
        </a:prstGeom>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US" sz="1200">
              <a:latin typeface="+mn-lt"/>
              <a:cs typeface="Arial" pitchFamily="34" charset="0"/>
            </a:rPr>
            <a:t>Systems Login</a:t>
          </a:r>
        </a:p>
      </xdr:txBody>
    </xdr:sp>
    <xdr:clientData/>
  </xdr:twoCellAnchor>
  <xdr:twoCellAnchor>
    <xdr:from>
      <xdr:col>7</xdr:col>
      <xdr:colOff>785995</xdr:colOff>
      <xdr:row>12</xdr:row>
      <xdr:rowOff>56599</xdr:rowOff>
    </xdr:from>
    <xdr:to>
      <xdr:col>10</xdr:col>
      <xdr:colOff>319270</xdr:colOff>
      <xdr:row>13</xdr:row>
      <xdr:rowOff>56599</xdr:rowOff>
    </xdr:to>
    <xdr:sp macro="" textlink="">
      <xdr:nvSpPr>
        <xdr:cNvPr id="4" name="Rounded Rectangle 3">
          <a:hlinkClick xmlns:r="http://schemas.openxmlformats.org/officeDocument/2006/relationships" r:id="rId3"/>
        </xdr:cNvPr>
        <xdr:cNvSpPr/>
      </xdr:nvSpPr>
      <xdr:spPr>
        <a:xfrm>
          <a:off x="6596245" y="2937912"/>
          <a:ext cx="2676525" cy="238125"/>
        </a:xfrm>
        <a:prstGeom prst="roundRect">
          <a:avLst/>
        </a:prstGeom>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US" sz="1200">
              <a:latin typeface="+mn-lt"/>
              <a:cs typeface="Arial" pitchFamily="34" charset="0"/>
            </a:rPr>
            <a:t>Attendance Tracker</a:t>
          </a:r>
        </a:p>
      </xdr:txBody>
    </xdr:sp>
    <xdr:clientData/>
  </xdr:twoCellAnchor>
  <xdr:twoCellAnchor>
    <xdr:from>
      <xdr:col>7</xdr:col>
      <xdr:colOff>784661</xdr:colOff>
      <xdr:row>10</xdr:row>
      <xdr:rowOff>160763</xdr:rowOff>
    </xdr:from>
    <xdr:to>
      <xdr:col>10</xdr:col>
      <xdr:colOff>320603</xdr:colOff>
      <xdr:row>11</xdr:row>
      <xdr:rowOff>160763</xdr:rowOff>
    </xdr:to>
    <xdr:sp macro="" textlink="">
      <xdr:nvSpPr>
        <xdr:cNvPr id="11" name="Rounded Rectangle 10">
          <a:hlinkClick xmlns:r="http://schemas.openxmlformats.org/officeDocument/2006/relationships" r:id="rId4"/>
        </xdr:cNvPr>
        <xdr:cNvSpPr/>
      </xdr:nvSpPr>
      <xdr:spPr>
        <a:xfrm>
          <a:off x="6594911" y="2565826"/>
          <a:ext cx="2679192" cy="238125"/>
        </a:xfrm>
        <a:prstGeom prst="roundRect">
          <a:avLst/>
        </a:prstGeom>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US" sz="1200">
              <a:latin typeface="+mn-lt"/>
              <a:cs typeface="Arial" pitchFamily="34" charset="0"/>
            </a:rPr>
            <a:t>Assessment - Report Card</a:t>
          </a:r>
        </a:p>
      </xdr:txBody>
    </xdr:sp>
    <xdr:clientData/>
  </xdr:twoCellAnchor>
  <xdr:twoCellAnchor>
    <xdr:from>
      <xdr:col>7</xdr:col>
      <xdr:colOff>784661</xdr:colOff>
      <xdr:row>7</xdr:row>
      <xdr:rowOff>130966</xdr:rowOff>
    </xdr:from>
    <xdr:to>
      <xdr:col>10</xdr:col>
      <xdr:colOff>320603</xdr:colOff>
      <xdr:row>8</xdr:row>
      <xdr:rowOff>130966</xdr:rowOff>
    </xdr:to>
    <xdr:sp macro="" textlink="">
      <xdr:nvSpPr>
        <xdr:cNvPr id="12" name="Rounded Rectangle 11">
          <a:hlinkClick xmlns:r="http://schemas.openxmlformats.org/officeDocument/2006/relationships" r:id="rId5"/>
        </xdr:cNvPr>
        <xdr:cNvSpPr/>
      </xdr:nvSpPr>
      <xdr:spPr>
        <a:xfrm>
          <a:off x="6594911" y="1797841"/>
          <a:ext cx="2679192" cy="238125"/>
        </a:xfrm>
        <a:prstGeom prst="roundRect">
          <a:avLst/>
        </a:prstGeom>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US" sz="1200">
              <a:latin typeface="+mn-lt"/>
              <a:cs typeface="Arial" pitchFamily="34" charset="0"/>
            </a:rPr>
            <a:t>Summary</a:t>
          </a:r>
        </a:p>
      </xdr:txBody>
    </xdr:sp>
    <xdr:clientData/>
  </xdr:twoCellAnchor>
  <xdr:twoCellAnchor>
    <xdr:from>
      <xdr:col>7</xdr:col>
      <xdr:colOff>782281</xdr:colOff>
      <xdr:row>9</xdr:row>
      <xdr:rowOff>26802</xdr:rowOff>
    </xdr:from>
    <xdr:to>
      <xdr:col>10</xdr:col>
      <xdr:colOff>318223</xdr:colOff>
      <xdr:row>10</xdr:row>
      <xdr:rowOff>26802</xdr:rowOff>
    </xdr:to>
    <xdr:sp macro="" textlink="">
      <xdr:nvSpPr>
        <xdr:cNvPr id="13" name="Rounded Rectangle 12">
          <a:hlinkClick xmlns:r="http://schemas.openxmlformats.org/officeDocument/2006/relationships" r:id="rId6"/>
        </xdr:cNvPr>
        <xdr:cNvSpPr/>
      </xdr:nvSpPr>
      <xdr:spPr>
        <a:xfrm>
          <a:off x="6592531" y="2193740"/>
          <a:ext cx="2679192" cy="238125"/>
        </a:xfrm>
        <a:prstGeom prst="roundRect">
          <a:avLst/>
        </a:prstGeom>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US" sz="1200">
              <a:latin typeface="+mn-lt"/>
              <a:cs typeface="Arial" pitchFamily="34" charset="0"/>
            </a:rPr>
            <a:t>Schedule &amp; Status</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prod.travp.net\ent_dfs\Documents%20and%20Settings\rsgolden\Local%20Settings\Temporary%20Internet%20Files\OLKF\KX%20Docs\Copy%20of%20TPMM%20Risk%20Management%20Workbook%20Templat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Page"/>
      <sheetName val="RevisionSignoff"/>
      <sheetName val="Rsk Mgmt Process Flow"/>
      <sheetName val="Risk Log Lite"/>
      <sheetName val="Risk Log"/>
      <sheetName val="Risk Ranking Process (2)"/>
      <sheetName val="Data Precision Ranking Chart"/>
      <sheetName val="Rsk Id Forms"/>
      <sheetName val="DataSheet"/>
    </sheetNames>
    <sheetDataSet>
      <sheetData sheetId="0">
        <row r="11">
          <cell r="A11" t="str">
            <v>[DIVISION NAME]</v>
          </cell>
        </row>
        <row r="15">
          <cell r="A15" t="str">
            <v>Version: [Version Number]</v>
          </cell>
          <cell r="C15" t="str">
            <v>Revision Date: [MM/DD/YYYY]</v>
          </cell>
        </row>
      </sheetData>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G1:M22"/>
  <sheetViews>
    <sheetView showGridLines="0" zoomScale="80" zoomScaleNormal="80" workbookViewId="0">
      <selection activeCell="O12" sqref="O12"/>
    </sheetView>
  </sheetViews>
  <sheetFormatPr defaultRowHeight="18.75" x14ac:dyDescent="0.3"/>
  <cols>
    <col min="1" max="5" width="9.140625" style="22"/>
    <col min="6" max="6" width="32.42578125" style="22" customWidth="1"/>
    <col min="7" max="7" width="9.140625" style="22"/>
    <col min="8" max="11" width="15.7109375" style="22" customWidth="1"/>
    <col min="12" max="16384" width="9.140625" style="22"/>
  </cols>
  <sheetData>
    <row r="1" spans="7:13" ht="19.5" customHeight="1" x14ac:dyDescent="0.3">
      <c r="H1" s="23"/>
      <c r="I1" s="23"/>
      <c r="J1" s="23"/>
      <c r="K1" s="23"/>
    </row>
    <row r="2" spans="7:13" ht="19.5" thickBot="1" x14ac:dyDescent="0.35">
      <c r="H2" s="23"/>
      <c r="I2" s="23"/>
      <c r="J2" s="23"/>
      <c r="K2" s="23"/>
    </row>
    <row r="3" spans="7:13" ht="19.5" thickTop="1" x14ac:dyDescent="0.3">
      <c r="G3" s="25"/>
      <c r="H3" s="26"/>
      <c r="I3" s="26"/>
      <c r="J3" s="26"/>
      <c r="K3" s="26"/>
      <c r="L3" s="27"/>
    </row>
    <row r="4" spans="7:13" x14ac:dyDescent="0.3">
      <c r="G4" s="28"/>
      <c r="H4" s="318" t="s">
        <v>69</v>
      </c>
      <c r="I4" s="318"/>
      <c r="J4" s="318"/>
      <c r="K4" s="318"/>
      <c r="L4" s="29"/>
    </row>
    <row r="5" spans="7:13" ht="18" customHeight="1" x14ac:dyDescent="0.3">
      <c r="G5" s="28"/>
      <c r="H5" s="318"/>
      <c r="I5" s="318"/>
      <c r="J5" s="318"/>
      <c r="K5" s="318"/>
      <c r="L5" s="29"/>
    </row>
    <row r="6" spans="7:13" x14ac:dyDescent="0.3">
      <c r="G6" s="28"/>
      <c r="H6" s="317" t="s">
        <v>38</v>
      </c>
      <c r="I6" s="317"/>
      <c r="J6" s="317"/>
      <c r="K6" s="317"/>
      <c r="L6" s="29"/>
    </row>
    <row r="7" spans="7:13" x14ac:dyDescent="0.3">
      <c r="G7" s="28"/>
      <c r="H7" s="24"/>
      <c r="I7" s="24"/>
      <c r="J7" s="24"/>
      <c r="K7" s="24"/>
      <c r="L7" s="29"/>
    </row>
    <row r="8" spans="7:13" x14ac:dyDescent="0.3">
      <c r="G8" s="28"/>
      <c r="H8" s="24"/>
      <c r="I8" s="24"/>
      <c r="J8" s="24"/>
      <c r="K8" s="24"/>
      <c r="L8" s="29"/>
    </row>
    <row r="9" spans="7:13" x14ac:dyDescent="0.3">
      <c r="G9" s="28"/>
      <c r="H9" s="24"/>
      <c r="I9" s="24"/>
      <c r="J9" s="24"/>
      <c r="K9" s="24"/>
      <c r="L9" s="29"/>
      <c r="M9" s="48"/>
    </row>
    <row r="10" spans="7:13" x14ac:dyDescent="0.3">
      <c r="G10" s="28"/>
      <c r="H10" s="24"/>
      <c r="I10" s="24"/>
      <c r="J10" s="24"/>
      <c r="K10" s="24"/>
      <c r="L10" s="29"/>
    </row>
    <row r="11" spans="7:13" x14ac:dyDescent="0.3">
      <c r="G11" s="28"/>
      <c r="H11" s="24"/>
      <c r="I11" s="24"/>
      <c r="J11" s="24"/>
      <c r="K11" s="24"/>
      <c r="L11" s="29"/>
    </row>
    <row r="12" spans="7:13" x14ac:dyDescent="0.3">
      <c r="G12" s="28"/>
      <c r="H12" s="24"/>
      <c r="I12" s="24"/>
      <c r="J12" s="24"/>
      <c r="K12" s="24"/>
      <c r="L12" s="29"/>
    </row>
    <row r="13" spans="7:13" x14ac:dyDescent="0.3">
      <c r="G13" s="28"/>
      <c r="H13" s="24"/>
      <c r="I13" s="24"/>
      <c r="J13" s="24"/>
      <c r="K13" s="24"/>
      <c r="L13" s="29"/>
    </row>
    <row r="14" spans="7:13" x14ac:dyDescent="0.3">
      <c r="G14" s="28"/>
      <c r="H14" s="24"/>
      <c r="I14" s="24"/>
      <c r="J14" s="24"/>
      <c r="K14" s="24"/>
      <c r="L14" s="29"/>
    </row>
    <row r="15" spans="7:13" x14ac:dyDescent="0.3">
      <c r="G15" s="28"/>
      <c r="H15" s="24"/>
      <c r="I15" s="24"/>
      <c r="J15" s="24"/>
      <c r="K15" s="24"/>
      <c r="L15" s="29"/>
    </row>
    <row r="16" spans="7:13" x14ac:dyDescent="0.3">
      <c r="G16" s="28"/>
      <c r="H16" s="24"/>
      <c r="I16" s="24"/>
      <c r="J16" s="24"/>
      <c r="K16" s="24"/>
      <c r="L16" s="29"/>
    </row>
    <row r="17" spans="7:12" x14ac:dyDescent="0.3">
      <c r="G17" s="28"/>
      <c r="H17" s="24"/>
      <c r="I17" s="24"/>
      <c r="J17" s="24"/>
      <c r="K17" s="24"/>
      <c r="L17" s="29"/>
    </row>
    <row r="18" spans="7:12" x14ac:dyDescent="0.3">
      <c r="G18" s="28"/>
      <c r="H18" s="24"/>
      <c r="I18" s="24"/>
      <c r="J18" s="24"/>
      <c r="K18" s="24"/>
      <c r="L18" s="29"/>
    </row>
    <row r="19" spans="7:12" x14ac:dyDescent="0.3">
      <c r="G19" s="28"/>
      <c r="H19" s="24"/>
      <c r="I19" s="24"/>
      <c r="J19" s="24"/>
      <c r="K19" s="24"/>
      <c r="L19" s="29"/>
    </row>
    <row r="20" spans="7:12" x14ac:dyDescent="0.3">
      <c r="G20" s="28"/>
      <c r="L20" s="29"/>
    </row>
    <row r="21" spans="7:12" ht="19.5" thickBot="1" x14ac:dyDescent="0.35">
      <c r="G21" s="30"/>
      <c r="H21" s="31"/>
      <c r="I21" s="31"/>
      <c r="J21" s="31"/>
      <c r="K21" s="31"/>
      <c r="L21" s="32"/>
    </row>
    <row r="22" spans="7:12" ht="19.5" thickTop="1" x14ac:dyDescent="0.3"/>
  </sheetData>
  <mergeCells count="2">
    <mergeCell ref="H6:K6"/>
    <mergeCell ref="H4:K5"/>
  </mergeCells>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T9"/>
  <sheetViews>
    <sheetView showGridLines="0" zoomScale="80" zoomScaleNormal="80" workbookViewId="0">
      <pane xSplit="2" ySplit="2" topLeftCell="C3" activePane="bottomRight" state="frozen"/>
      <selection pane="topRight" activeCell="D1" sqref="D1"/>
      <selection pane="bottomLeft" activeCell="A3" sqref="A3"/>
      <selection pane="bottomRight" activeCell="J3" sqref="J3"/>
    </sheetView>
  </sheetViews>
  <sheetFormatPr defaultRowHeight="12.75" x14ac:dyDescent="0.2"/>
  <cols>
    <col min="1" max="1" width="7.7109375" style="66" customWidth="1"/>
    <col min="2" max="2" width="17.28515625" style="185" customWidth="1"/>
    <col min="3" max="3" width="48" style="66" customWidth="1"/>
    <col min="4" max="4" width="9.140625" style="66"/>
    <col min="5" max="5" width="15.5703125" style="66" customWidth="1"/>
    <col min="6" max="6" width="33.42578125" style="66" customWidth="1"/>
    <col min="7" max="7" width="49.7109375" style="66" customWidth="1"/>
    <col min="8" max="8" width="13.28515625" style="66" customWidth="1"/>
    <col min="9" max="9" width="18.42578125" style="66" customWidth="1"/>
    <col min="10" max="10" width="19" style="66" customWidth="1"/>
    <col min="11" max="256" width="9.140625" style="66"/>
    <col min="257" max="257" width="7.7109375" style="66" customWidth="1"/>
    <col min="258" max="258" width="17.28515625" style="66" customWidth="1"/>
    <col min="259" max="259" width="48" style="66" customWidth="1"/>
    <col min="260" max="260" width="9.140625" style="66"/>
    <col min="261" max="261" width="15.5703125" style="66" customWidth="1"/>
    <col min="262" max="262" width="33.42578125" style="66" customWidth="1"/>
    <col min="263" max="263" width="49.7109375" style="66" customWidth="1"/>
    <col min="264" max="264" width="13.28515625" style="66" customWidth="1"/>
    <col min="265" max="265" width="18.42578125" style="66" customWidth="1"/>
    <col min="266" max="266" width="19" style="66" customWidth="1"/>
    <col min="267" max="512" width="9.140625" style="66"/>
    <col min="513" max="513" width="7.7109375" style="66" customWidth="1"/>
    <col min="514" max="514" width="17.28515625" style="66" customWidth="1"/>
    <col min="515" max="515" width="48" style="66" customWidth="1"/>
    <col min="516" max="516" width="9.140625" style="66"/>
    <col min="517" max="517" width="15.5703125" style="66" customWidth="1"/>
    <col min="518" max="518" width="33.42578125" style="66" customWidth="1"/>
    <col min="519" max="519" width="49.7109375" style="66" customWidth="1"/>
    <col min="520" max="520" width="13.28515625" style="66" customWidth="1"/>
    <col min="521" max="521" width="18.42578125" style="66" customWidth="1"/>
    <col min="522" max="522" width="19" style="66" customWidth="1"/>
    <col min="523" max="768" width="9.140625" style="66"/>
    <col min="769" max="769" width="7.7109375" style="66" customWidth="1"/>
    <col min="770" max="770" width="17.28515625" style="66" customWidth="1"/>
    <col min="771" max="771" width="48" style="66" customWidth="1"/>
    <col min="772" max="772" width="9.140625" style="66"/>
    <col min="773" max="773" width="15.5703125" style="66" customWidth="1"/>
    <col min="774" max="774" width="33.42578125" style="66" customWidth="1"/>
    <col min="775" max="775" width="49.7109375" style="66" customWidth="1"/>
    <col min="776" max="776" width="13.28515625" style="66" customWidth="1"/>
    <col min="777" max="777" width="18.42578125" style="66" customWidth="1"/>
    <col min="778" max="778" width="19" style="66" customWidth="1"/>
    <col min="779" max="1024" width="9.140625" style="66"/>
    <col min="1025" max="1025" width="7.7109375" style="66" customWidth="1"/>
    <col min="1026" max="1026" width="17.28515625" style="66" customWidth="1"/>
    <col min="1027" max="1027" width="48" style="66" customWidth="1"/>
    <col min="1028" max="1028" width="9.140625" style="66"/>
    <col min="1029" max="1029" width="15.5703125" style="66" customWidth="1"/>
    <col min="1030" max="1030" width="33.42578125" style="66" customWidth="1"/>
    <col min="1031" max="1031" width="49.7109375" style="66" customWidth="1"/>
    <col min="1032" max="1032" width="13.28515625" style="66" customWidth="1"/>
    <col min="1033" max="1033" width="18.42578125" style="66" customWidth="1"/>
    <col min="1034" max="1034" width="19" style="66" customWidth="1"/>
    <col min="1035" max="1280" width="9.140625" style="66"/>
    <col min="1281" max="1281" width="7.7109375" style="66" customWidth="1"/>
    <col min="1282" max="1282" width="17.28515625" style="66" customWidth="1"/>
    <col min="1283" max="1283" width="48" style="66" customWidth="1"/>
    <col min="1284" max="1284" width="9.140625" style="66"/>
    <col min="1285" max="1285" width="15.5703125" style="66" customWidth="1"/>
    <col min="1286" max="1286" width="33.42578125" style="66" customWidth="1"/>
    <col min="1287" max="1287" width="49.7109375" style="66" customWidth="1"/>
    <col min="1288" max="1288" width="13.28515625" style="66" customWidth="1"/>
    <col min="1289" max="1289" width="18.42578125" style="66" customWidth="1"/>
    <col min="1290" max="1290" width="19" style="66" customWidth="1"/>
    <col min="1291" max="1536" width="9.140625" style="66"/>
    <col min="1537" max="1537" width="7.7109375" style="66" customWidth="1"/>
    <col min="1538" max="1538" width="17.28515625" style="66" customWidth="1"/>
    <col min="1539" max="1539" width="48" style="66" customWidth="1"/>
    <col min="1540" max="1540" width="9.140625" style="66"/>
    <col min="1541" max="1541" width="15.5703125" style="66" customWidth="1"/>
    <col min="1542" max="1542" width="33.42578125" style="66" customWidth="1"/>
    <col min="1543" max="1543" width="49.7109375" style="66" customWidth="1"/>
    <col min="1544" max="1544" width="13.28515625" style="66" customWidth="1"/>
    <col min="1545" max="1545" width="18.42578125" style="66" customWidth="1"/>
    <col min="1546" max="1546" width="19" style="66" customWidth="1"/>
    <col min="1547" max="1792" width="9.140625" style="66"/>
    <col min="1793" max="1793" width="7.7109375" style="66" customWidth="1"/>
    <col min="1794" max="1794" width="17.28515625" style="66" customWidth="1"/>
    <col min="1795" max="1795" width="48" style="66" customWidth="1"/>
    <col min="1796" max="1796" width="9.140625" style="66"/>
    <col min="1797" max="1797" width="15.5703125" style="66" customWidth="1"/>
    <col min="1798" max="1798" width="33.42578125" style="66" customWidth="1"/>
    <col min="1799" max="1799" width="49.7109375" style="66" customWidth="1"/>
    <col min="1800" max="1800" width="13.28515625" style="66" customWidth="1"/>
    <col min="1801" max="1801" width="18.42578125" style="66" customWidth="1"/>
    <col min="1802" max="1802" width="19" style="66" customWidth="1"/>
    <col min="1803" max="2048" width="9.140625" style="66"/>
    <col min="2049" max="2049" width="7.7109375" style="66" customWidth="1"/>
    <col min="2050" max="2050" width="17.28515625" style="66" customWidth="1"/>
    <col min="2051" max="2051" width="48" style="66" customWidth="1"/>
    <col min="2052" max="2052" width="9.140625" style="66"/>
    <col min="2053" max="2053" width="15.5703125" style="66" customWidth="1"/>
    <col min="2054" max="2054" width="33.42578125" style="66" customWidth="1"/>
    <col min="2055" max="2055" width="49.7109375" style="66" customWidth="1"/>
    <col min="2056" max="2056" width="13.28515625" style="66" customWidth="1"/>
    <col min="2057" max="2057" width="18.42578125" style="66" customWidth="1"/>
    <col min="2058" max="2058" width="19" style="66" customWidth="1"/>
    <col min="2059" max="2304" width="9.140625" style="66"/>
    <col min="2305" max="2305" width="7.7109375" style="66" customWidth="1"/>
    <col min="2306" max="2306" width="17.28515625" style="66" customWidth="1"/>
    <col min="2307" max="2307" width="48" style="66" customWidth="1"/>
    <col min="2308" max="2308" width="9.140625" style="66"/>
    <col min="2309" max="2309" width="15.5703125" style="66" customWidth="1"/>
    <col min="2310" max="2310" width="33.42578125" style="66" customWidth="1"/>
    <col min="2311" max="2311" width="49.7109375" style="66" customWidth="1"/>
    <col min="2312" max="2312" width="13.28515625" style="66" customWidth="1"/>
    <col min="2313" max="2313" width="18.42578125" style="66" customWidth="1"/>
    <col min="2314" max="2314" width="19" style="66" customWidth="1"/>
    <col min="2315" max="2560" width="9.140625" style="66"/>
    <col min="2561" max="2561" width="7.7109375" style="66" customWidth="1"/>
    <col min="2562" max="2562" width="17.28515625" style="66" customWidth="1"/>
    <col min="2563" max="2563" width="48" style="66" customWidth="1"/>
    <col min="2564" max="2564" width="9.140625" style="66"/>
    <col min="2565" max="2565" width="15.5703125" style="66" customWidth="1"/>
    <col min="2566" max="2566" width="33.42578125" style="66" customWidth="1"/>
    <col min="2567" max="2567" width="49.7109375" style="66" customWidth="1"/>
    <col min="2568" max="2568" width="13.28515625" style="66" customWidth="1"/>
    <col min="2569" max="2569" width="18.42578125" style="66" customWidth="1"/>
    <col min="2570" max="2570" width="19" style="66" customWidth="1"/>
    <col min="2571" max="2816" width="9.140625" style="66"/>
    <col min="2817" max="2817" width="7.7109375" style="66" customWidth="1"/>
    <col min="2818" max="2818" width="17.28515625" style="66" customWidth="1"/>
    <col min="2819" max="2819" width="48" style="66" customWidth="1"/>
    <col min="2820" max="2820" width="9.140625" style="66"/>
    <col min="2821" max="2821" width="15.5703125" style="66" customWidth="1"/>
    <col min="2822" max="2822" width="33.42578125" style="66" customWidth="1"/>
    <col min="2823" max="2823" width="49.7109375" style="66" customWidth="1"/>
    <col min="2824" max="2824" width="13.28515625" style="66" customWidth="1"/>
    <col min="2825" max="2825" width="18.42578125" style="66" customWidth="1"/>
    <col min="2826" max="2826" width="19" style="66" customWidth="1"/>
    <col min="2827" max="3072" width="9.140625" style="66"/>
    <col min="3073" max="3073" width="7.7109375" style="66" customWidth="1"/>
    <col min="3074" max="3074" width="17.28515625" style="66" customWidth="1"/>
    <col min="3075" max="3075" width="48" style="66" customWidth="1"/>
    <col min="3076" max="3076" width="9.140625" style="66"/>
    <col min="3077" max="3077" width="15.5703125" style="66" customWidth="1"/>
    <col min="3078" max="3078" width="33.42578125" style="66" customWidth="1"/>
    <col min="3079" max="3079" width="49.7109375" style="66" customWidth="1"/>
    <col min="3080" max="3080" width="13.28515625" style="66" customWidth="1"/>
    <col min="3081" max="3081" width="18.42578125" style="66" customWidth="1"/>
    <col min="3082" max="3082" width="19" style="66" customWidth="1"/>
    <col min="3083" max="3328" width="9.140625" style="66"/>
    <col min="3329" max="3329" width="7.7109375" style="66" customWidth="1"/>
    <col min="3330" max="3330" width="17.28515625" style="66" customWidth="1"/>
    <col min="3331" max="3331" width="48" style="66" customWidth="1"/>
    <col min="3332" max="3332" width="9.140625" style="66"/>
    <col min="3333" max="3333" width="15.5703125" style="66" customWidth="1"/>
    <col min="3334" max="3334" width="33.42578125" style="66" customWidth="1"/>
    <col min="3335" max="3335" width="49.7109375" style="66" customWidth="1"/>
    <col min="3336" max="3336" width="13.28515625" style="66" customWidth="1"/>
    <col min="3337" max="3337" width="18.42578125" style="66" customWidth="1"/>
    <col min="3338" max="3338" width="19" style="66" customWidth="1"/>
    <col min="3339" max="3584" width="9.140625" style="66"/>
    <col min="3585" max="3585" width="7.7109375" style="66" customWidth="1"/>
    <col min="3586" max="3586" width="17.28515625" style="66" customWidth="1"/>
    <col min="3587" max="3587" width="48" style="66" customWidth="1"/>
    <col min="3588" max="3588" width="9.140625" style="66"/>
    <col min="3589" max="3589" width="15.5703125" style="66" customWidth="1"/>
    <col min="3590" max="3590" width="33.42578125" style="66" customWidth="1"/>
    <col min="3591" max="3591" width="49.7109375" style="66" customWidth="1"/>
    <col min="3592" max="3592" width="13.28515625" style="66" customWidth="1"/>
    <col min="3593" max="3593" width="18.42578125" style="66" customWidth="1"/>
    <col min="3594" max="3594" width="19" style="66" customWidth="1"/>
    <col min="3595" max="3840" width="9.140625" style="66"/>
    <col min="3841" max="3841" width="7.7109375" style="66" customWidth="1"/>
    <col min="3842" max="3842" width="17.28515625" style="66" customWidth="1"/>
    <col min="3843" max="3843" width="48" style="66" customWidth="1"/>
    <col min="3844" max="3844" width="9.140625" style="66"/>
    <col min="3845" max="3845" width="15.5703125" style="66" customWidth="1"/>
    <col min="3846" max="3846" width="33.42578125" style="66" customWidth="1"/>
    <col min="3847" max="3847" width="49.7109375" style="66" customWidth="1"/>
    <col min="3848" max="3848" width="13.28515625" style="66" customWidth="1"/>
    <col min="3849" max="3849" width="18.42578125" style="66" customWidth="1"/>
    <col min="3850" max="3850" width="19" style="66" customWidth="1"/>
    <col min="3851" max="4096" width="9.140625" style="66"/>
    <col min="4097" max="4097" width="7.7109375" style="66" customWidth="1"/>
    <col min="4098" max="4098" width="17.28515625" style="66" customWidth="1"/>
    <col min="4099" max="4099" width="48" style="66" customWidth="1"/>
    <col min="4100" max="4100" width="9.140625" style="66"/>
    <col min="4101" max="4101" width="15.5703125" style="66" customWidth="1"/>
    <col min="4102" max="4102" width="33.42578125" style="66" customWidth="1"/>
    <col min="4103" max="4103" width="49.7109375" style="66" customWidth="1"/>
    <col min="4104" max="4104" width="13.28515625" style="66" customWidth="1"/>
    <col min="4105" max="4105" width="18.42578125" style="66" customWidth="1"/>
    <col min="4106" max="4106" width="19" style="66" customWidth="1"/>
    <col min="4107" max="4352" width="9.140625" style="66"/>
    <col min="4353" max="4353" width="7.7109375" style="66" customWidth="1"/>
    <col min="4354" max="4354" width="17.28515625" style="66" customWidth="1"/>
    <col min="4355" max="4355" width="48" style="66" customWidth="1"/>
    <col min="4356" max="4356" width="9.140625" style="66"/>
    <col min="4357" max="4357" width="15.5703125" style="66" customWidth="1"/>
    <col min="4358" max="4358" width="33.42578125" style="66" customWidth="1"/>
    <col min="4359" max="4359" width="49.7109375" style="66" customWidth="1"/>
    <col min="4360" max="4360" width="13.28515625" style="66" customWidth="1"/>
    <col min="4361" max="4361" width="18.42578125" style="66" customWidth="1"/>
    <col min="4362" max="4362" width="19" style="66" customWidth="1"/>
    <col min="4363" max="4608" width="9.140625" style="66"/>
    <col min="4609" max="4609" width="7.7109375" style="66" customWidth="1"/>
    <col min="4610" max="4610" width="17.28515625" style="66" customWidth="1"/>
    <col min="4611" max="4611" width="48" style="66" customWidth="1"/>
    <col min="4612" max="4612" width="9.140625" style="66"/>
    <col min="4613" max="4613" width="15.5703125" style="66" customWidth="1"/>
    <col min="4614" max="4614" width="33.42578125" style="66" customWidth="1"/>
    <col min="4615" max="4615" width="49.7109375" style="66" customWidth="1"/>
    <col min="4616" max="4616" width="13.28515625" style="66" customWidth="1"/>
    <col min="4617" max="4617" width="18.42578125" style="66" customWidth="1"/>
    <col min="4618" max="4618" width="19" style="66" customWidth="1"/>
    <col min="4619" max="4864" width="9.140625" style="66"/>
    <col min="4865" max="4865" width="7.7109375" style="66" customWidth="1"/>
    <col min="4866" max="4866" width="17.28515625" style="66" customWidth="1"/>
    <col min="4867" max="4867" width="48" style="66" customWidth="1"/>
    <col min="4868" max="4868" width="9.140625" style="66"/>
    <col min="4869" max="4869" width="15.5703125" style="66" customWidth="1"/>
    <col min="4870" max="4870" width="33.42578125" style="66" customWidth="1"/>
    <col min="4871" max="4871" width="49.7109375" style="66" customWidth="1"/>
    <col min="4872" max="4872" width="13.28515625" style="66" customWidth="1"/>
    <col min="4873" max="4873" width="18.42578125" style="66" customWidth="1"/>
    <col min="4874" max="4874" width="19" style="66" customWidth="1"/>
    <col min="4875" max="5120" width="9.140625" style="66"/>
    <col min="5121" max="5121" width="7.7109375" style="66" customWidth="1"/>
    <col min="5122" max="5122" width="17.28515625" style="66" customWidth="1"/>
    <col min="5123" max="5123" width="48" style="66" customWidth="1"/>
    <col min="5124" max="5124" width="9.140625" style="66"/>
    <col min="5125" max="5125" width="15.5703125" style="66" customWidth="1"/>
    <col min="5126" max="5126" width="33.42578125" style="66" customWidth="1"/>
    <col min="5127" max="5127" width="49.7109375" style="66" customWidth="1"/>
    <col min="5128" max="5128" width="13.28515625" style="66" customWidth="1"/>
    <col min="5129" max="5129" width="18.42578125" style="66" customWidth="1"/>
    <col min="5130" max="5130" width="19" style="66" customWidth="1"/>
    <col min="5131" max="5376" width="9.140625" style="66"/>
    <col min="5377" max="5377" width="7.7109375" style="66" customWidth="1"/>
    <col min="5378" max="5378" width="17.28515625" style="66" customWidth="1"/>
    <col min="5379" max="5379" width="48" style="66" customWidth="1"/>
    <col min="5380" max="5380" width="9.140625" style="66"/>
    <col min="5381" max="5381" width="15.5703125" style="66" customWidth="1"/>
    <col min="5382" max="5382" width="33.42578125" style="66" customWidth="1"/>
    <col min="5383" max="5383" width="49.7109375" style="66" customWidth="1"/>
    <col min="5384" max="5384" width="13.28515625" style="66" customWidth="1"/>
    <col min="5385" max="5385" width="18.42578125" style="66" customWidth="1"/>
    <col min="5386" max="5386" width="19" style="66" customWidth="1"/>
    <col min="5387" max="5632" width="9.140625" style="66"/>
    <col min="5633" max="5633" width="7.7109375" style="66" customWidth="1"/>
    <col min="5634" max="5634" width="17.28515625" style="66" customWidth="1"/>
    <col min="5635" max="5635" width="48" style="66" customWidth="1"/>
    <col min="5636" max="5636" width="9.140625" style="66"/>
    <col min="5637" max="5637" width="15.5703125" style="66" customWidth="1"/>
    <col min="5638" max="5638" width="33.42578125" style="66" customWidth="1"/>
    <col min="5639" max="5639" width="49.7109375" style="66" customWidth="1"/>
    <col min="5640" max="5640" width="13.28515625" style="66" customWidth="1"/>
    <col min="5641" max="5641" width="18.42578125" style="66" customWidth="1"/>
    <col min="5642" max="5642" width="19" style="66" customWidth="1"/>
    <col min="5643" max="5888" width="9.140625" style="66"/>
    <col min="5889" max="5889" width="7.7109375" style="66" customWidth="1"/>
    <col min="5890" max="5890" width="17.28515625" style="66" customWidth="1"/>
    <col min="5891" max="5891" width="48" style="66" customWidth="1"/>
    <col min="5892" max="5892" width="9.140625" style="66"/>
    <col min="5893" max="5893" width="15.5703125" style="66" customWidth="1"/>
    <col min="5894" max="5894" width="33.42578125" style="66" customWidth="1"/>
    <col min="5895" max="5895" width="49.7109375" style="66" customWidth="1"/>
    <col min="5896" max="5896" width="13.28515625" style="66" customWidth="1"/>
    <col min="5897" max="5897" width="18.42578125" style="66" customWidth="1"/>
    <col min="5898" max="5898" width="19" style="66" customWidth="1"/>
    <col min="5899" max="6144" width="9.140625" style="66"/>
    <col min="6145" max="6145" width="7.7109375" style="66" customWidth="1"/>
    <col min="6146" max="6146" width="17.28515625" style="66" customWidth="1"/>
    <col min="6147" max="6147" width="48" style="66" customWidth="1"/>
    <col min="6148" max="6148" width="9.140625" style="66"/>
    <col min="6149" max="6149" width="15.5703125" style="66" customWidth="1"/>
    <col min="6150" max="6150" width="33.42578125" style="66" customWidth="1"/>
    <col min="6151" max="6151" width="49.7109375" style="66" customWidth="1"/>
    <col min="6152" max="6152" width="13.28515625" style="66" customWidth="1"/>
    <col min="6153" max="6153" width="18.42578125" style="66" customWidth="1"/>
    <col min="6154" max="6154" width="19" style="66" customWidth="1"/>
    <col min="6155" max="6400" width="9.140625" style="66"/>
    <col min="6401" max="6401" width="7.7109375" style="66" customWidth="1"/>
    <col min="6402" max="6402" width="17.28515625" style="66" customWidth="1"/>
    <col min="6403" max="6403" width="48" style="66" customWidth="1"/>
    <col min="6404" max="6404" width="9.140625" style="66"/>
    <col min="6405" max="6405" width="15.5703125" style="66" customWidth="1"/>
    <col min="6406" max="6406" width="33.42578125" style="66" customWidth="1"/>
    <col min="6407" max="6407" width="49.7109375" style="66" customWidth="1"/>
    <col min="6408" max="6408" width="13.28515625" style="66" customWidth="1"/>
    <col min="6409" max="6409" width="18.42578125" style="66" customWidth="1"/>
    <col min="6410" max="6410" width="19" style="66" customWidth="1"/>
    <col min="6411" max="6656" width="9.140625" style="66"/>
    <col min="6657" max="6657" width="7.7109375" style="66" customWidth="1"/>
    <col min="6658" max="6658" width="17.28515625" style="66" customWidth="1"/>
    <col min="6659" max="6659" width="48" style="66" customWidth="1"/>
    <col min="6660" max="6660" width="9.140625" style="66"/>
    <col min="6661" max="6661" width="15.5703125" style="66" customWidth="1"/>
    <col min="6662" max="6662" width="33.42578125" style="66" customWidth="1"/>
    <col min="6663" max="6663" width="49.7109375" style="66" customWidth="1"/>
    <col min="6664" max="6664" width="13.28515625" style="66" customWidth="1"/>
    <col min="6665" max="6665" width="18.42578125" style="66" customWidth="1"/>
    <col min="6666" max="6666" width="19" style="66" customWidth="1"/>
    <col min="6667" max="6912" width="9.140625" style="66"/>
    <col min="6913" max="6913" width="7.7109375" style="66" customWidth="1"/>
    <col min="6914" max="6914" width="17.28515625" style="66" customWidth="1"/>
    <col min="6915" max="6915" width="48" style="66" customWidth="1"/>
    <col min="6916" max="6916" width="9.140625" style="66"/>
    <col min="6917" max="6917" width="15.5703125" style="66" customWidth="1"/>
    <col min="6918" max="6918" width="33.42578125" style="66" customWidth="1"/>
    <col min="6919" max="6919" width="49.7109375" style="66" customWidth="1"/>
    <col min="6920" max="6920" width="13.28515625" style="66" customWidth="1"/>
    <col min="6921" max="6921" width="18.42578125" style="66" customWidth="1"/>
    <col min="6922" max="6922" width="19" style="66" customWidth="1"/>
    <col min="6923" max="7168" width="9.140625" style="66"/>
    <col min="7169" max="7169" width="7.7109375" style="66" customWidth="1"/>
    <col min="7170" max="7170" width="17.28515625" style="66" customWidth="1"/>
    <col min="7171" max="7171" width="48" style="66" customWidth="1"/>
    <col min="7172" max="7172" width="9.140625" style="66"/>
    <col min="7173" max="7173" width="15.5703125" style="66" customWidth="1"/>
    <col min="7174" max="7174" width="33.42578125" style="66" customWidth="1"/>
    <col min="7175" max="7175" width="49.7109375" style="66" customWidth="1"/>
    <col min="7176" max="7176" width="13.28515625" style="66" customWidth="1"/>
    <col min="7177" max="7177" width="18.42578125" style="66" customWidth="1"/>
    <col min="7178" max="7178" width="19" style="66" customWidth="1"/>
    <col min="7179" max="7424" width="9.140625" style="66"/>
    <col min="7425" max="7425" width="7.7109375" style="66" customWidth="1"/>
    <col min="7426" max="7426" width="17.28515625" style="66" customWidth="1"/>
    <col min="7427" max="7427" width="48" style="66" customWidth="1"/>
    <col min="7428" max="7428" width="9.140625" style="66"/>
    <col min="7429" max="7429" width="15.5703125" style="66" customWidth="1"/>
    <col min="7430" max="7430" width="33.42578125" style="66" customWidth="1"/>
    <col min="7431" max="7431" width="49.7109375" style="66" customWidth="1"/>
    <col min="7432" max="7432" width="13.28515625" style="66" customWidth="1"/>
    <col min="7433" max="7433" width="18.42578125" style="66" customWidth="1"/>
    <col min="7434" max="7434" width="19" style="66" customWidth="1"/>
    <col min="7435" max="7680" width="9.140625" style="66"/>
    <col min="7681" max="7681" width="7.7109375" style="66" customWidth="1"/>
    <col min="7682" max="7682" width="17.28515625" style="66" customWidth="1"/>
    <col min="7683" max="7683" width="48" style="66" customWidth="1"/>
    <col min="7684" max="7684" width="9.140625" style="66"/>
    <col min="7685" max="7685" width="15.5703125" style="66" customWidth="1"/>
    <col min="7686" max="7686" width="33.42578125" style="66" customWidth="1"/>
    <col min="7687" max="7687" width="49.7109375" style="66" customWidth="1"/>
    <col min="7688" max="7688" width="13.28515625" style="66" customWidth="1"/>
    <col min="7689" max="7689" width="18.42578125" style="66" customWidth="1"/>
    <col min="7690" max="7690" width="19" style="66" customWidth="1"/>
    <col min="7691" max="7936" width="9.140625" style="66"/>
    <col min="7937" max="7937" width="7.7109375" style="66" customWidth="1"/>
    <col min="7938" max="7938" width="17.28515625" style="66" customWidth="1"/>
    <col min="7939" max="7939" width="48" style="66" customWidth="1"/>
    <col min="7940" max="7940" width="9.140625" style="66"/>
    <col min="7941" max="7941" width="15.5703125" style="66" customWidth="1"/>
    <col min="7942" max="7942" width="33.42578125" style="66" customWidth="1"/>
    <col min="7943" max="7943" width="49.7109375" style="66" customWidth="1"/>
    <col min="7944" max="7944" width="13.28515625" style="66" customWidth="1"/>
    <col min="7945" max="7945" width="18.42578125" style="66" customWidth="1"/>
    <col min="7946" max="7946" width="19" style="66" customWidth="1"/>
    <col min="7947" max="8192" width="9.140625" style="66"/>
    <col min="8193" max="8193" width="7.7109375" style="66" customWidth="1"/>
    <col min="8194" max="8194" width="17.28515625" style="66" customWidth="1"/>
    <col min="8195" max="8195" width="48" style="66" customWidth="1"/>
    <col min="8196" max="8196" width="9.140625" style="66"/>
    <col min="8197" max="8197" width="15.5703125" style="66" customWidth="1"/>
    <col min="8198" max="8198" width="33.42578125" style="66" customWidth="1"/>
    <col min="8199" max="8199" width="49.7109375" style="66" customWidth="1"/>
    <col min="8200" max="8200" width="13.28515625" style="66" customWidth="1"/>
    <col min="8201" max="8201" width="18.42578125" style="66" customWidth="1"/>
    <col min="8202" max="8202" width="19" style="66" customWidth="1"/>
    <col min="8203" max="8448" width="9.140625" style="66"/>
    <col min="8449" max="8449" width="7.7109375" style="66" customWidth="1"/>
    <col min="8450" max="8450" width="17.28515625" style="66" customWidth="1"/>
    <col min="8451" max="8451" width="48" style="66" customWidth="1"/>
    <col min="8452" max="8452" width="9.140625" style="66"/>
    <col min="8453" max="8453" width="15.5703125" style="66" customWidth="1"/>
    <col min="8454" max="8454" width="33.42578125" style="66" customWidth="1"/>
    <col min="8455" max="8455" width="49.7109375" style="66" customWidth="1"/>
    <col min="8456" max="8456" width="13.28515625" style="66" customWidth="1"/>
    <col min="8457" max="8457" width="18.42578125" style="66" customWidth="1"/>
    <col min="8458" max="8458" width="19" style="66" customWidth="1"/>
    <col min="8459" max="8704" width="9.140625" style="66"/>
    <col min="8705" max="8705" width="7.7109375" style="66" customWidth="1"/>
    <col min="8706" max="8706" width="17.28515625" style="66" customWidth="1"/>
    <col min="8707" max="8707" width="48" style="66" customWidth="1"/>
    <col min="8708" max="8708" width="9.140625" style="66"/>
    <col min="8709" max="8709" width="15.5703125" style="66" customWidth="1"/>
    <col min="8710" max="8710" width="33.42578125" style="66" customWidth="1"/>
    <col min="8711" max="8711" width="49.7109375" style="66" customWidth="1"/>
    <col min="8712" max="8712" width="13.28515625" style="66" customWidth="1"/>
    <col min="8713" max="8713" width="18.42578125" style="66" customWidth="1"/>
    <col min="8714" max="8714" width="19" style="66" customWidth="1"/>
    <col min="8715" max="8960" width="9.140625" style="66"/>
    <col min="8961" max="8961" width="7.7109375" style="66" customWidth="1"/>
    <col min="8962" max="8962" width="17.28515625" style="66" customWidth="1"/>
    <col min="8963" max="8963" width="48" style="66" customWidth="1"/>
    <col min="8964" max="8964" width="9.140625" style="66"/>
    <col min="8965" max="8965" width="15.5703125" style="66" customWidth="1"/>
    <col min="8966" max="8966" width="33.42578125" style="66" customWidth="1"/>
    <col min="8967" max="8967" width="49.7109375" style="66" customWidth="1"/>
    <col min="8968" max="8968" width="13.28515625" style="66" customWidth="1"/>
    <col min="8969" max="8969" width="18.42578125" style="66" customWidth="1"/>
    <col min="8970" max="8970" width="19" style="66" customWidth="1"/>
    <col min="8971" max="9216" width="9.140625" style="66"/>
    <col min="9217" max="9217" width="7.7109375" style="66" customWidth="1"/>
    <col min="9218" max="9218" width="17.28515625" style="66" customWidth="1"/>
    <col min="9219" max="9219" width="48" style="66" customWidth="1"/>
    <col min="9220" max="9220" width="9.140625" style="66"/>
    <col min="9221" max="9221" width="15.5703125" style="66" customWidth="1"/>
    <col min="9222" max="9222" width="33.42578125" style="66" customWidth="1"/>
    <col min="9223" max="9223" width="49.7109375" style="66" customWidth="1"/>
    <col min="9224" max="9224" width="13.28515625" style="66" customWidth="1"/>
    <col min="9225" max="9225" width="18.42578125" style="66" customWidth="1"/>
    <col min="9226" max="9226" width="19" style="66" customWidth="1"/>
    <col min="9227" max="9472" width="9.140625" style="66"/>
    <col min="9473" max="9473" width="7.7109375" style="66" customWidth="1"/>
    <col min="9474" max="9474" width="17.28515625" style="66" customWidth="1"/>
    <col min="9475" max="9475" width="48" style="66" customWidth="1"/>
    <col min="9476" max="9476" width="9.140625" style="66"/>
    <col min="9477" max="9477" width="15.5703125" style="66" customWidth="1"/>
    <col min="9478" max="9478" width="33.42578125" style="66" customWidth="1"/>
    <col min="9479" max="9479" width="49.7109375" style="66" customWidth="1"/>
    <col min="9480" max="9480" width="13.28515625" style="66" customWidth="1"/>
    <col min="9481" max="9481" width="18.42578125" style="66" customWidth="1"/>
    <col min="9482" max="9482" width="19" style="66" customWidth="1"/>
    <col min="9483" max="9728" width="9.140625" style="66"/>
    <col min="9729" max="9729" width="7.7109375" style="66" customWidth="1"/>
    <col min="9730" max="9730" width="17.28515625" style="66" customWidth="1"/>
    <col min="9731" max="9731" width="48" style="66" customWidth="1"/>
    <col min="9732" max="9732" width="9.140625" style="66"/>
    <col min="9733" max="9733" width="15.5703125" style="66" customWidth="1"/>
    <col min="9734" max="9734" width="33.42578125" style="66" customWidth="1"/>
    <col min="9735" max="9735" width="49.7109375" style="66" customWidth="1"/>
    <col min="9736" max="9736" width="13.28515625" style="66" customWidth="1"/>
    <col min="9737" max="9737" width="18.42578125" style="66" customWidth="1"/>
    <col min="9738" max="9738" width="19" style="66" customWidth="1"/>
    <col min="9739" max="9984" width="9.140625" style="66"/>
    <col min="9985" max="9985" width="7.7109375" style="66" customWidth="1"/>
    <col min="9986" max="9986" width="17.28515625" style="66" customWidth="1"/>
    <col min="9987" max="9987" width="48" style="66" customWidth="1"/>
    <col min="9988" max="9988" width="9.140625" style="66"/>
    <col min="9989" max="9989" width="15.5703125" style="66" customWidth="1"/>
    <col min="9990" max="9990" width="33.42578125" style="66" customWidth="1"/>
    <col min="9991" max="9991" width="49.7109375" style="66" customWidth="1"/>
    <col min="9992" max="9992" width="13.28515625" style="66" customWidth="1"/>
    <col min="9993" max="9993" width="18.42578125" style="66" customWidth="1"/>
    <col min="9994" max="9994" width="19" style="66" customWidth="1"/>
    <col min="9995" max="10240" width="9.140625" style="66"/>
    <col min="10241" max="10241" width="7.7109375" style="66" customWidth="1"/>
    <col min="10242" max="10242" width="17.28515625" style="66" customWidth="1"/>
    <col min="10243" max="10243" width="48" style="66" customWidth="1"/>
    <col min="10244" max="10244" width="9.140625" style="66"/>
    <col min="10245" max="10245" width="15.5703125" style="66" customWidth="1"/>
    <col min="10246" max="10246" width="33.42578125" style="66" customWidth="1"/>
    <col min="10247" max="10247" width="49.7109375" style="66" customWidth="1"/>
    <col min="10248" max="10248" width="13.28515625" style="66" customWidth="1"/>
    <col min="10249" max="10249" width="18.42578125" style="66" customWidth="1"/>
    <col min="10250" max="10250" width="19" style="66" customWidth="1"/>
    <col min="10251" max="10496" width="9.140625" style="66"/>
    <col min="10497" max="10497" width="7.7109375" style="66" customWidth="1"/>
    <col min="10498" max="10498" width="17.28515625" style="66" customWidth="1"/>
    <col min="10499" max="10499" width="48" style="66" customWidth="1"/>
    <col min="10500" max="10500" width="9.140625" style="66"/>
    <col min="10501" max="10501" width="15.5703125" style="66" customWidth="1"/>
    <col min="10502" max="10502" width="33.42578125" style="66" customWidth="1"/>
    <col min="10503" max="10503" width="49.7109375" style="66" customWidth="1"/>
    <col min="10504" max="10504" width="13.28515625" style="66" customWidth="1"/>
    <col min="10505" max="10505" width="18.42578125" style="66" customWidth="1"/>
    <col min="10506" max="10506" width="19" style="66" customWidth="1"/>
    <col min="10507" max="10752" width="9.140625" style="66"/>
    <col min="10753" max="10753" width="7.7109375" style="66" customWidth="1"/>
    <col min="10754" max="10754" width="17.28515625" style="66" customWidth="1"/>
    <col min="10755" max="10755" width="48" style="66" customWidth="1"/>
    <col min="10756" max="10756" width="9.140625" style="66"/>
    <col min="10757" max="10757" width="15.5703125" style="66" customWidth="1"/>
    <col min="10758" max="10758" width="33.42578125" style="66" customWidth="1"/>
    <col min="10759" max="10759" width="49.7109375" style="66" customWidth="1"/>
    <col min="10760" max="10760" width="13.28515625" style="66" customWidth="1"/>
    <col min="10761" max="10761" width="18.42578125" style="66" customWidth="1"/>
    <col min="10762" max="10762" width="19" style="66" customWidth="1"/>
    <col min="10763" max="11008" width="9.140625" style="66"/>
    <col min="11009" max="11009" width="7.7109375" style="66" customWidth="1"/>
    <col min="11010" max="11010" width="17.28515625" style="66" customWidth="1"/>
    <col min="11011" max="11011" width="48" style="66" customWidth="1"/>
    <col min="11012" max="11012" width="9.140625" style="66"/>
    <col min="11013" max="11013" width="15.5703125" style="66" customWidth="1"/>
    <col min="11014" max="11014" width="33.42578125" style="66" customWidth="1"/>
    <col min="11015" max="11015" width="49.7109375" style="66" customWidth="1"/>
    <col min="11016" max="11016" width="13.28515625" style="66" customWidth="1"/>
    <col min="11017" max="11017" width="18.42578125" style="66" customWidth="1"/>
    <col min="11018" max="11018" width="19" style="66" customWidth="1"/>
    <col min="11019" max="11264" width="9.140625" style="66"/>
    <col min="11265" max="11265" width="7.7109375" style="66" customWidth="1"/>
    <col min="11266" max="11266" width="17.28515625" style="66" customWidth="1"/>
    <col min="11267" max="11267" width="48" style="66" customWidth="1"/>
    <col min="11268" max="11268" width="9.140625" style="66"/>
    <col min="11269" max="11269" width="15.5703125" style="66" customWidth="1"/>
    <col min="11270" max="11270" width="33.42578125" style="66" customWidth="1"/>
    <col min="11271" max="11271" width="49.7109375" style="66" customWidth="1"/>
    <col min="11272" max="11272" width="13.28515625" style="66" customWidth="1"/>
    <col min="11273" max="11273" width="18.42578125" style="66" customWidth="1"/>
    <col min="11274" max="11274" width="19" style="66" customWidth="1"/>
    <col min="11275" max="11520" width="9.140625" style="66"/>
    <col min="11521" max="11521" width="7.7109375" style="66" customWidth="1"/>
    <col min="11522" max="11522" width="17.28515625" style="66" customWidth="1"/>
    <col min="11523" max="11523" width="48" style="66" customWidth="1"/>
    <col min="11524" max="11524" width="9.140625" style="66"/>
    <col min="11525" max="11525" width="15.5703125" style="66" customWidth="1"/>
    <col min="11526" max="11526" width="33.42578125" style="66" customWidth="1"/>
    <col min="11527" max="11527" width="49.7109375" style="66" customWidth="1"/>
    <col min="11528" max="11528" width="13.28515625" style="66" customWidth="1"/>
    <col min="11529" max="11529" width="18.42578125" style="66" customWidth="1"/>
    <col min="11530" max="11530" width="19" style="66" customWidth="1"/>
    <col min="11531" max="11776" width="9.140625" style="66"/>
    <col min="11777" max="11777" width="7.7109375" style="66" customWidth="1"/>
    <col min="11778" max="11778" width="17.28515625" style="66" customWidth="1"/>
    <col min="11779" max="11779" width="48" style="66" customWidth="1"/>
    <col min="11780" max="11780" width="9.140625" style="66"/>
    <col min="11781" max="11781" width="15.5703125" style="66" customWidth="1"/>
    <col min="11782" max="11782" width="33.42578125" style="66" customWidth="1"/>
    <col min="11783" max="11783" width="49.7109375" style="66" customWidth="1"/>
    <col min="11784" max="11784" width="13.28515625" style="66" customWidth="1"/>
    <col min="11785" max="11785" width="18.42578125" style="66" customWidth="1"/>
    <col min="11786" max="11786" width="19" style="66" customWidth="1"/>
    <col min="11787" max="12032" width="9.140625" style="66"/>
    <col min="12033" max="12033" width="7.7109375" style="66" customWidth="1"/>
    <col min="12034" max="12034" width="17.28515625" style="66" customWidth="1"/>
    <col min="12035" max="12035" width="48" style="66" customWidth="1"/>
    <col min="12036" max="12036" width="9.140625" style="66"/>
    <col min="12037" max="12037" width="15.5703125" style="66" customWidth="1"/>
    <col min="12038" max="12038" width="33.42578125" style="66" customWidth="1"/>
    <col min="12039" max="12039" width="49.7109375" style="66" customWidth="1"/>
    <col min="12040" max="12040" width="13.28515625" style="66" customWidth="1"/>
    <col min="12041" max="12041" width="18.42578125" style="66" customWidth="1"/>
    <col min="12042" max="12042" width="19" style="66" customWidth="1"/>
    <col min="12043" max="12288" width="9.140625" style="66"/>
    <col min="12289" max="12289" width="7.7109375" style="66" customWidth="1"/>
    <col min="12290" max="12290" width="17.28515625" style="66" customWidth="1"/>
    <col min="12291" max="12291" width="48" style="66" customWidth="1"/>
    <col min="12292" max="12292" width="9.140625" style="66"/>
    <col min="12293" max="12293" width="15.5703125" style="66" customWidth="1"/>
    <col min="12294" max="12294" width="33.42578125" style="66" customWidth="1"/>
    <col min="12295" max="12295" width="49.7109375" style="66" customWidth="1"/>
    <col min="12296" max="12296" width="13.28515625" style="66" customWidth="1"/>
    <col min="12297" max="12297" width="18.42578125" style="66" customWidth="1"/>
    <col min="12298" max="12298" width="19" style="66" customWidth="1"/>
    <col min="12299" max="12544" width="9.140625" style="66"/>
    <col min="12545" max="12545" width="7.7109375" style="66" customWidth="1"/>
    <col min="12546" max="12546" width="17.28515625" style="66" customWidth="1"/>
    <col min="12547" max="12547" width="48" style="66" customWidth="1"/>
    <col min="12548" max="12548" width="9.140625" style="66"/>
    <col min="12549" max="12549" width="15.5703125" style="66" customWidth="1"/>
    <col min="12550" max="12550" width="33.42578125" style="66" customWidth="1"/>
    <col min="12551" max="12551" width="49.7109375" style="66" customWidth="1"/>
    <col min="12552" max="12552" width="13.28515625" style="66" customWidth="1"/>
    <col min="12553" max="12553" width="18.42578125" style="66" customWidth="1"/>
    <col min="12554" max="12554" width="19" style="66" customWidth="1"/>
    <col min="12555" max="12800" width="9.140625" style="66"/>
    <col min="12801" max="12801" width="7.7109375" style="66" customWidth="1"/>
    <col min="12802" max="12802" width="17.28515625" style="66" customWidth="1"/>
    <col min="12803" max="12803" width="48" style="66" customWidth="1"/>
    <col min="12804" max="12804" width="9.140625" style="66"/>
    <col min="12805" max="12805" width="15.5703125" style="66" customWidth="1"/>
    <col min="12806" max="12806" width="33.42578125" style="66" customWidth="1"/>
    <col min="12807" max="12807" width="49.7109375" style="66" customWidth="1"/>
    <col min="12808" max="12808" width="13.28515625" style="66" customWidth="1"/>
    <col min="12809" max="12809" width="18.42578125" style="66" customWidth="1"/>
    <col min="12810" max="12810" width="19" style="66" customWidth="1"/>
    <col min="12811" max="13056" width="9.140625" style="66"/>
    <col min="13057" max="13057" width="7.7109375" style="66" customWidth="1"/>
    <col min="13058" max="13058" width="17.28515625" style="66" customWidth="1"/>
    <col min="13059" max="13059" width="48" style="66" customWidth="1"/>
    <col min="13060" max="13060" width="9.140625" style="66"/>
    <col min="13061" max="13061" width="15.5703125" style="66" customWidth="1"/>
    <col min="13062" max="13062" width="33.42578125" style="66" customWidth="1"/>
    <col min="13063" max="13063" width="49.7109375" style="66" customWidth="1"/>
    <col min="13064" max="13064" width="13.28515625" style="66" customWidth="1"/>
    <col min="13065" max="13065" width="18.42578125" style="66" customWidth="1"/>
    <col min="13066" max="13066" width="19" style="66" customWidth="1"/>
    <col min="13067" max="13312" width="9.140625" style="66"/>
    <col min="13313" max="13313" width="7.7109375" style="66" customWidth="1"/>
    <col min="13314" max="13314" width="17.28515625" style="66" customWidth="1"/>
    <col min="13315" max="13315" width="48" style="66" customWidth="1"/>
    <col min="13316" max="13316" width="9.140625" style="66"/>
    <col min="13317" max="13317" width="15.5703125" style="66" customWidth="1"/>
    <col min="13318" max="13318" width="33.42578125" style="66" customWidth="1"/>
    <col min="13319" max="13319" width="49.7109375" style="66" customWidth="1"/>
    <col min="13320" max="13320" width="13.28515625" style="66" customWidth="1"/>
    <col min="13321" max="13321" width="18.42578125" style="66" customWidth="1"/>
    <col min="13322" max="13322" width="19" style="66" customWidth="1"/>
    <col min="13323" max="13568" width="9.140625" style="66"/>
    <col min="13569" max="13569" width="7.7109375" style="66" customWidth="1"/>
    <col min="13570" max="13570" width="17.28515625" style="66" customWidth="1"/>
    <col min="13571" max="13571" width="48" style="66" customWidth="1"/>
    <col min="13572" max="13572" width="9.140625" style="66"/>
    <col min="13573" max="13573" width="15.5703125" style="66" customWidth="1"/>
    <col min="13574" max="13574" width="33.42578125" style="66" customWidth="1"/>
    <col min="13575" max="13575" width="49.7109375" style="66" customWidth="1"/>
    <col min="13576" max="13576" width="13.28515625" style="66" customWidth="1"/>
    <col min="13577" max="13577" width="18.42578125" style="66" customWidth="1"/>
    <col min="13578" max="13578" width="19" style="66" customWidth="1"/>
    <col min="13579" max="13824" width="9.140625" style="66"/>
    <col min="13825" max="13825" width="7.7109375" style="66" customWidth="1"/>
    <col min="13826" max="13826" width="17.28515625" style="66" customWidth="1"/>
    <col min="13827" max="13827" width="48" style="66" customWidth="1"/>
    <col min="13828" max="13828" width="9.140625" style="66"/>
    <col min="13829" max="13829" width="15.5703125" style="66" customWidth="1"/>
    <col min="13830" max="13830" width="33.42578125" style="66" customWidth="1"/>
    <col min="13831" max="13831" width="49.7109375" style="66" customWidth="1"/>
    <col min="13832" max="13832" width="13.28515625" style="66" customWidth="1"/>
    <col min="13833" max="13833" width="18.42578125" style="66" customWidth="1"/>
    <col min="13834" max="13834" width="19" style="66" customWidth="1"/>
    <col min="13835" max="14080" width="9.140625" style="66"/>
    <col min="14081" max="14081" width="7.7109375" style="66" customWidth="1"/>
    <col min="14082" max="14082" width="17.28515625" style="66" customWidth="1"/>
    <col min="14083" max="14083" width="48" style="66" customWidth="1"/>
    <col min="14084" max="14084" width="9.140625" style="66"/>
    <col min="14085" max="14085" width="15.5703125" style="66" customWidth="1"/>
    <col min="14086" max="14086" width="33.42578125" style="66" customWidth="1"/>
    <col min="14087" max="14087" width="49.7109375" style="66" customWidth="1"/>
    <col min="14088" max="14088" width="13.28515625" style="66" customWidth="1"/>
    <col min="14089" max="14089" width="18.42578125" style="66" customWidth="1"/>
    <col min="14090" max="14090" width="19" style="66" customWidth="1"/>
    <col min="14091" max="14336" width="9.140625" style="66"/>
    <col min="14337" max="14337" width="7.7109375" style="66" customWidth="1"/>
    <col min="14338" max="14338" width="17.28515625" style="66" customWidth="1"/>
    <col min="14339" max="14339" width="48" style="66" customWidth="1"/>
    <col min="14340" max="14340" width="9.140625" style="66"/>
    <col min="14341" max="14341" width="15.5703125" style="66" customWidth="1"/>
    <col min="14342" max="14342" width="33.42578125" style="66" customWidth="1"/>
    <col min="14343" max="14343" width="49.7109375" style="66" customWidth="1"/>
    <col min="14344" max="14344" width="13.28515625" style="66" customWidth="1"/>
    <col min="14345" max="14345" width="18.42578125" style="66" customWidth="1"/>
    <col min="14346" max="14346" width="19" style="66" customWidth="1"/>
    <col min="14347" max="14592" width="9.140625" style="66"/>
    <col min="14593" max="14593" width="7.7109375" style="66" customWidth="1"/>
    <col min="14594" max="14594" width="17.28515625" style="66" customWidth="1"/>
    <col min="14595" max="14595" width="48" style="66" customWidth="1"/>
    <col min="14596" max="14596" width="9.140625" style="66"/>
    <col min="14597" max="14597" width="15.5703125" style="66" customWidth="1"/>
    <col min="14598" max="14598" width="33.42578125" style="66" customWidth="1"/>
    <col min="14599" max="14599" width="49.7109375" style="66" customWidth="1"/>
    <col min="14600" max="14600" width="13.28515625" style="66" customWidth="1"/>
    <col min="14601" max="14601" width="18.42578125" style="66" customWidth="1"/>
    <col min="14602" max="14602" width="19" style="66" customWidth="1"/>
    <col min="14603" max="14848" width="9.140625" style="66"/>
    <col min="14849" max="14849" width="7.7109375" style="66" customWidth="1"/>
    <col min="14850" max="14850" width="17.28515625" style="66" customWidth="1"/>
    <col min="14851" max="14851" width="48" style="66" customWidth="1"/>
    <col min="14852" max="14852" width="9.140625" style="66"/>
    <col min="14853" max="14853" width="15.5703125" style="66" customWidth="1"/>
    <col min="14854" max="14854" width="33.42578125" style="66" customWidth="1"/>
    <col min="14855" max="14855" width="49.7109375" style="66" customWidth="1"/>
    <col min="14856" max="14856" width="13.28515625" style="66" customWidth="1"/>
    <col min="14857" max="14857" width="18.42578125" style="66" customWidth="1"/>
    <col min="14858" max="14858" width="19" style="66" customWidth="1"/>
    <col min="14859" max="15104" width="9.140625" style="66"/>
    <col min="15105" max="15105" width="7.7109375" style="66" customWidth="1"/>
    <col min="15106" max="15106" width="17.28515625" style="66" customWidth="1"/>
    <col min="15107" max="15107" width="48" style="66" customWidth="1"/>
    <col min="15108" max="15108" width="9.140625" style="66"/>
    <col min="15109" max="15109" width="15.5703125" style="66" customWidth="1"/>
    <col min="15110" max="15110" width="33.42578125" style="66" customWidth="1"/>
    <col min="15111" max="15111" width="49.7109375" style="66" customWidth="1"/>
    <col min="15112" max="15112" width="13.28515625" style="66" customWidth="1"/>
    <col min="15113" max="15113" width="18.42578125" style="66" customWidth="1"/>
    <col min="15114" max="15114" width="19" style="66" customWidth="1"/>
    <col min="15115" max="15360" width="9.140625" style="66"/>
    <col min="15361" max="15361" width="7.7109375" style="66" customWidth="1"/>
    <col min="15362" max="15362" width="17.28515625" style="66" customWidth="1"/>
    <col min="15363" max="15363" width="48" style="66" customWidth="1"/>
    <col min="15364" max="15364" width="9.140625" style="66"/>
    <col min="15365" max="15365" width="15.5703125" style="66" customWidth="1"/>
    <col min="15366" max="15366" width="33.42578125" style="66" customWidth="1"/>
    <col min="15367" max="15367" width="49.7109375" style="66" customWidth="1"/>
    <col min="15368" max="15368" width="13.28515625" style="66" customWidth="1"/>
    <col min="15369" max="15369" width="18.42578125" style="66" customWidth="1"/>
    <col min="15370" max="15370" width="19" style="66" customWidth="1"/>
    <col min="15371" max="15616" width="9.140625" style="66"/>
    <col min="15617" max="15617" width="7.7109375" style="66" customWidth="1"/>
    <col min="15618" max="15618" width="17.28515625" style="66" customWidth="1"/>
    <col min="15619" max="15619" width="48" style="66" customWidth="1"/>
    <col min="15620" max="15620" width="9.140625" style="66"/>
    <col min="15621" max="15621" width="15.5703125" style="66" customWidth="1"/>
    <col min="15622" max="15622" width="33.42578125" style="66" customWidth="1"/>
    <col min="15623" max="15623" width="49.7109375" style="66" customWidth="1"/>
    <col min="15624" max="15624" width="13.28515625" style="66" customWidth="1"/>
    <col min="15625" max="15625" width="18.42578125" style="66" customWidth="1"/>
    <col min="15626" max="15626" width="19" style="66" customWidth="1"/>
    <col min="15627" max="15872" width="9.140625" style="66"/>
    <col min="15873" max="15873" width="7.7109375" style="66" customWidth="1"/>
    <col min="15874" max="15874" width="17.28515625" style="66" customWidth="1"/>
    <col min="15875" max="15875" width="48" style="66" customWidth="1"/>
    <col min="15876" max="15876" width="9.140625" style="66"/>
    <col min="15877" max="15877" width="15.5703125" style="66" customWidth="1"/>
    <col min="15878" max="15878" width="33.42578125" style="66" customWidth="1"/>
    <col min="15879" max="15879" width="49.7109375" style="66" customWidth="1"/>
    <col min="15880" max="15880" width="13.28515625" style="66" customWidth="1"/>
    <col min="15881" max="15881" width="18.42578125" style="66" customWidth="1"/>
    <col min="15882" max="15882" width="19" style="66" customWidth="1"/>
    <col min="15883" max="16128" width="9.140625" style="66"/>
    <col min="16129" max="16129" width="7.7109375" style="66" customWidth="1"/>
    <col min="16130" max="16130" width="17.28515625" style="66" customWidth="1"/>
    <col min="16131" max="16131" width="48" style="66" customWidth="1"/>
    <col min="16132" max="16132" width="9.140625" style="66"/>
    <col min="16133" max="16133" width="15.5703125" style="66" customWidth="1"/>
    <col min="16134" max="16134" width="33.42578125" style="66" customWidth="1"/>
    <col min="16135" max="16135" width="49.7109375" style="66" customWidth="1"/>
    <col min="16136" max="16136" width="13.28515625" style="66" customWidth="1"/>
    <col min="16137" max="16137" width="18.42578125" style="66" customWidth="1"/>
    <col min="16138" max="16138" width="19" style="66" customWidth="1"/>
    <col min="16139" max="16384" width="9.140625" style="66"/>
  </cols>
  <sheetData>
    <row r="1" spans="1:254" ht="37.5" customHeight="1" x14ac:dyDescent="0.2">
      <c r="A1" s="213" t="s">
        <v>87</v>
      </c>
      <c r="B1" s="213" t="s">
        <v>88</v>
      </c>
      <c r="C1" s="213" t="s">
        <v>89</v>
      </c>
      <c r="D1" s="213" t="s">
        <v>90</v>
      </c>
      <c r="E1" s="213" t="s">
        <v>91</v>
      </c>
      <c r="F1" s="213" t="s">
        <v>92</v>
      </c>
      <c r="G1" s="213" t="s">
        <v>93</v>
      </c>
      <c r="H1" s="214" t="s">
        <v>76</v>
      </c>
      <c r="I1" s="215" t="s">
        <v>94</v>
      </c>
      <c r="J1" s="216" t="s">
        <v>95</v>
      </c>
      <c r="K1" s="217"/>
      <c r="L1" s="217"/>
      <c r="M1" s="217"/>
      <c r="N1" s="217"/>
      <c r="O1" s="217"/>
      <c r="P1" s="217"/>
      <c r="Q1" s="217"/>
      <c r="R1" s="217"/>
      <c r="S1" s="217"/>
      <c r="T1" s="217"/>
      <c r="U1" s="217"/>
      <c r="V1" s="217"/>
      <c r="W1" s="217"/>
      <c r="X1" s="217"/>
      <c r="Y1" s="217"/>
      <c r="Z1" s="217"/>
      <c r="AA1" s="217"/>
      <c r="AB1" s="217"/>
      <c r="AC1" s="217"/>
      <c r="AD1" s="217"/>
      <c r="AE1" s="217"/>
      <c r="AF1" s="217"/>
      <c r="AG1" s="217"/>
      <c r="AH1" s="217"/>
      <c r="AI1" s="217"/>
      <c r="AJ1" s="217"/>
      <c r="AK1" s="217"/>
      <c r="AL1" s="217"/>
      <c r="AM1" s="217"/>
      <c r="AN1" s="217"/>
      <c r="AO1" s="217"/>
      <c r="AP1" s="217"/>
      <c r="AQ1" s="217"/>
      <c r="AR1" s="217"/>
      <c r="AS1" s="217"/>
      <c r="AT1" s="217"/>
      <c r="AU1" s="217"/>
      <c r="AV1" s="217"/>
      <c r="AW1" s="217"/>
      <c r="AX1" s="217"/>
      <c r="AY1" s="217"/>
      <c r="AZ1" s="217"/>
      <c r="BA1" s="217"/>
      <c r="BB1" s="217"/>
      <c r="BC1" s="217"/>
      <c r="BD1" s="217"/>
      <c r="BE1" s="217"/>
      <c r="BF1" s="217"/>
      <c r="BG1" s="217"/>
      <c r="BH1" s="217"/>
      <c r="BI1" s="217"/>
      <c r="BJ1" s="217"/>
      <c r="BK1" s="217"/>
      <c r="BL1" s="217"/>
      <c r="BM1" s="217"/>
      <c r="BN1" s="217"/>
      <c r="BO1" s="217"/>
      <c r="BP1" s="217"/>
      <c r="BQ1" s="217"/>
      <c r="BR1" s="217"/>
      <c r="BS1" s="217"/>
      <c r="BT1" s="217"/>
      <c r="BU1" s="217"/>
      <c r="BV1" s="217"/>
      <c r="BW1" s="217"/>
      <c r="BX1" s="217"/>
      <c r="BY1" s="217"/>
      <c r="BZ1" s="217"/>
      <c r="CA1" s="217"/>
      <c r="CB1" s="217"/>
      <c r="CC1" s="217"/>
      <c r="CD1" s="217"/>
      <c r="CE1" s="217"/>
      <c r="CF1" s="217"/>
      <c r="CG1" s="217"/>
      <c r="CH1" s="217"/>
      <c r="CI1" s="217"/>
      <c r="CJ1" s="217"/>
      <c r="CK1" s="217"/>
      <c r="CL1" s="217"/>
      <c r="CM1" s="217"/>
      <c r="CN1" s="217"/>
      <c r="CO1" s="217"/>
      <c r="CP1" s="217"/>
      <c r="CQ1" s="217"/>
      <c r="CR1" s="217"/>
      <c r="CS1" s="217"/>
      <c r="CT1" s="217"/>
      <c r="CU1" s="217"/>
      <c r="CV1" s="217"/>
      <c r="CW1" s="217"/>
      <c r="CX1" s="217"/>
      <c r="CY1" s="217"/>
      <c r="CZ1" s="217"/>
      <c r="DA1" s="217"/>
      <c r="DB1" s="217"/>
      <c r="DC1" s="217"/>
      <c r="DD1" s="217"/>
      <c r="DE1" s="217"/>
      <c r="DF1" s="217"/>
      <c r="DG1" s="217"/>
      <c r="DH1" s="217"/>
      <c r="DI1" s="217"/>
      <c r="DJ1" s="217"/>
      <c r="DK1" s="217"/>
      <c r="DL1" s="217"/>
      <c r="DM1" s="217"/>
      <c r="DN1" s="217"/>
      <c r="DO1" s="217"/>
      <c r="DP1" s="217"/>
      <c r="DQ1" s="217"/>
      <c r="DR1" s="217"/>
      <c r="DS1" s="217"/>
      <c r="DT1" s="217"/>
      <c r="DU1" s="217"/>
      <c r="DV1" s="217"/>
      <c r="DW1" s="217"/>
      <c r="DX1" s="217"/>
      <c r="DY1" s="217"/>
      <c r="DZ1" s="217"/>
      <c r="EA1" s="217"/>
      <c r="EB1" s="217"/>
      <c r="EC1" s="217"/>
      <c r="ED1" s="217"/>
      <c r="EE1" s="217"/>
      <c r="EF1" s="217"/>
      <c r="EG1" s="217"/>
      <c r="EH1" s="217"/>
      <c r="EI1" s="217"/>
      <c r="EJ1" s="217"/>
      <c r="EK1" s="217"/>
      <c r="EL1" s="217"/>
      <c r="EM1" s="217"/>
      <c r="EN1" s="217"/>
      <c r="EO1" s="217"/>
      <c r="EP1" s="217"/>
      <c r="EQ1" s="217"/>
      <c r="ER1" s="217"/>
      <c r="ES1" s="217"/>
      <c r="ET1" s="217"/>
      <c r="EU1" s="217"/>
      <c r="EV1" s="217"/>
      <c r="EW1" s="217"/>
      <c r="EX1" s="217"/>
      <c r="EY1" s="217"/>
      <c r="EZ1" s="217"/>
      <c r="FA1" s="217"/>
      <c r="FB1" s="217"/>
      <c r="FC1" s="217"/>
      <c r="FD1" s="217"/>
      <c r="FE1" s="217"/>
      <c r="FF1" s="217"/>
      <c r="FG1" s="217"/>
      <c r="FH1" s="217"/>
      <c r="FI1" s="217"/>
      <c r="FJ1" s="217"/>
      <c r="FK1" s="217"/>
      <c r="FL1" s="217"/>
      <c r="FM1" s="217"/>
      <c r="FN1" s="217"/>
      <c r="FO1" s="217"/>
      <c r="FP1" s="217"/>
      <c r="FQ1" s="217"/>
      <c r="FR1" s="217"/>
      <c r="FS1" s="217"/>
      <c r="FT1" s="217"/>
      <c r="FU1" s="217"/>
      <c r="FV1" s="217"/>
      <c r="FW1" s="217"/>
      <c r="FX1" s="217"/>
      <c r="FY1" s="217"/>
      <c r="FZ1" s="217"/>
      <c r="GA1" s="217"/>
      <c r="GB1" s="217"/>
      <c r="GC1" s="217"/>
      <c r="GD1" s="217"/>
      <c r="GE1" s="217"/>
      <c r="GF1" s="217"/>
      <c r="GG1" s="217"/>
      <c r="GH1" s="217"/>
      <c r="GI1" s="217"/>
      <c r="GJ1" s="217"/>
      <c r="GK1" s="217"/>
      <c r="GL1" s="217"/>
      <c r="GM1" s="217"/>
      <c r="GN1" s="217"/>
      <c r="GO1" s="217"/>
      <c r="GP1" s="217"/>
      <c r="GQ1" s="217"/>
      <c r="GR1" s="217"/>
      <c r="GS1" s="217"/>
      <c r="GT1" s="217"/>
      <c r="GU1" s="217"/>
      <c r="GV1" s="217"/>
      <c r="GW1" s="217"/>
      <c r="GX1" s="217"/>
      <c r="GY1" s="217"/>
      <c r="GZ1" s="217"/>
      <c r="HA1" s="217"/>
      <c r="HB1" s="217"/>
      <c r="HC1" s="217"/>
      <c r="HD1" s="217"/>
      <c r="HE1" s="217"/>
      <c r="HF1" s="217"/>
      <c r="HG1" s="217"/>
      <c r="HH1" s="217"/>
      <c r="HI1" s="217"/>
      <c r="HJ1" s="217"/>
      <c r="HK1" s="217"/>
      <c r="HL1" s="217"/>
      <c r="HM1" s="217"/>
      <c r="HN1" s="217"/>
      <c r="HO1" s="217"/>
      <c r="HP1" s="217"/>
      <c r="HQ1" s="217"/>
      <c r="HR1" s="217"/>
      <c r="HS1" s="217"/>
      <c r="HT1" s="217"/>
      <c r="HU1" s="217"/>
      <c r="HV1" s="217"/>
      <c r="HW1" s="217"/>
      <c r="HX1" s="217"/>
      <c r="HY1" s="217"/>
      <c r="HZ1" s="217"/>
      <c r="IA1" s="217"/>
      <c r="IB1" s="217"/>
      <c r="IC1" s="217"/>
      <c r="ID1" s="217"/>
      <c r="IE1" s="217"/>
      <c r="IF1" s="217"/>
      <c r="IG1" s="217"/>
      <c r="IH1" s="217"/>
      <c r="II1" s="217"/>
      <c r="IJ1" s="217"/>
      <c r="IK1" s="217"/>
      <c r="IL1" s="217"/>
      <c r="IM1" s="217"/>
      <c r="IN1" s="217"/>
      <c r="IO1" s="217"/>
      <c r="IP1" s="217"/>
      <c r="IQ1" s="217"/>
      <c r="IR1" s="217"/>
      <c r="IS1" s="217"/>
      <c r="IT1" s="217"/>
    </row>
    <row r="2" spans="1:254" ht="21" customHeight="1" x14ac:dyDescent="0.2">
      <c r="A2" s="410" t="s">
        <v>96</v>
      </c>
      <c r="B2" s="411"/>
      <c r="C2" s="411"/>
      <c r="D2" s="411"/>
      <c r="E2" s="411"/>
      <c r="F2" s="411"/>
      <c r="G2" s="411"/>
      <c r="H2" s="411"/>
      <c r="I2" s="411"/>
      <c r="J2" s="412"/>
      <c r="K2" s="218"/>
      <c r="L2" s="218"/>
      <c r="M2" s="218"/>
      <c r="N2" s="218"/>
      <c r="O2" s="218"/>
      <c r="P2" s="218"/>
      <c r="Q2" s="218"/>
      <c r="R2" s="218"/>
      <c r="S2" s="218"/>
      <c r="T2" s="218"/>
      <c r="U2" s="218"/>
      <c r="V2" s="218"/>
      <c r="W2" s="218"/>
      <c r="X2" s="218"/>
      <c r="Y2" s="218"/>
      <c r="Z2" s="218"/>
      <c r="AA2" s="218"/>
      <c r="AB2" s="218"/>
      <c r="AC2" s="218"/>
      <c r="AD2" s="218"/>
      <c r="AE2" s="218"/>
      <c r="AF2" s="218"/>
      <c r="AG2" s="218"/>
      <c r="AH2" s="218"/>
      <c r="AI2" s="218"/>
      <c r="AJ2" s="218"/>
      <c r="AK2" s="218"/>
      <c r="AL2" s="218"/>
      <c r="AM2" s="218"/>
      <c r="AN2" s="218"/>
      <c r="AO2" s="218"/>
      <c r="AP2" s="218"/>
      <c r="AQ2" s="218"/>
      <c r="AR2" s="218"/>
      <c r="AS2" s="218"/>
      <c r="AT2" s="218"/>
      <c r="AU2" s="218"/>
      <c r="AV2" s="218"/>
      <c r="AW2" s="218"/>
      <c r="AX2" s="218"/>
      <c r="AY2" s="218"/>
      <c r="AZ2" s="218"/>
      <c r="BA2" s="218"/>
      <c r="BB2" s="218"/>
      <c r="BC2" s="218"/>
      <c r="BD2" s="218"/>
      <c r="BE2" s="218"/>
      <c r="BF2" s="218"/>
      <c r="BG2" s="218"/>
      <c r="BH2" s="218"/>
      <c r="BI2" s="218"/>
      <c r="BJ2" s="218"/>
      <c r="BK2" s="218"/>
      <c r="BL2" s="218"/>
      <c r="BM2" s="218"/>
      <c r="BN2" s="218"/>
      <c r="BO2" s="218"/>
      <c r="BP2" s="218"/>
      <c r="BQ2" s="218"/>
      <c r="BR2" s="218"/>
      <c r="BS2" s="218"/>
      <c r="BT2" s="218"/>
      <c r="BU2" s="218"/>
      <c r="BV2" s="218"/>
      <c r="BW2" s="218"/>
      <c r="BX2" s="218"/>
      <c r="BY2" s="218"/>
      <c r="BZ2" s="218"/>
      <c r="CA2" s="218"/>
      <c r="CB2" s="218"/>
      <c r="CC2" s="218"/>
      <c r="CD2" s="218"/>
      <c r="CE2" s="218"/>
      <c r="CF2" s="218"/>
      <c r="CG2" s="218"/>
      <c r="CH2" s="218"/>
      <c r="CI2" s="218"/>
      <c r="CJ2" s="218"/>
      <c r="CK2" s="218"/>
      <c r="CL2" s="218"/>
      <c r="CM2" s="218"/>
      <c r="CN2" s="218"/>
      <c r="CO2" s="218"/>
      <c r="CP2" s="218"/>
      <c r="CQ2" s="218"/>
      <c r="CR2" s="218"/>
      <c r="CS2" s="218"/>
      <c r="CT2" s="218"/>
      <c r="CU2" s="218"/>
      <c r="CV2" s="218"/>
      <c r="CW2" s="218"/>
      <c r="CX2" s="218"/>
      <c r="CY2" s="218"/>
      <c r="CZ2" s="218"/>
      <c r="DA2" s="218"/>
      <c r="DB2" s="218"/>
      <c r="DC2" s="218"/>
      <c r="DD2" s="218"/>
      <c r="DE2" s="218"/>
      <c r="DF2" s="218"/>
      <c r="DG2" s="218"/>
      <c r="DH2" s="218"/>
      <c r="DI2" s="218"/>
      <c r="DJ2" s="218"/>
      <c r="DK2" s="218"/>
      <c r="DL2" s="218"/>
      <c r="DM2" s="218"/>
      <c r="DN2" s="218"/>
      <c r="DO2" s="218"/>
      <c r="DP2" s="218"/>
      <c r="DQ2" s="218"/>
      <c r="DR2" s="218"/>
      <c r="DS2" s="218"/>
      <c r="DT2" s="218"/>
      <c r="DU2" s="218"/>
      <c r="DV2" s="218"/>
      <c r="DW2" s="218"/>
      <c r="DX2" s="218"/>
      <c r="DY2" s="218"/>
      <c r="DZ2" s="218"/>
      <c r="EA2" s="218"/>
      <c r="EB2" s="218"/>
      <c r="EC2" s="218"/>
      <c r="ED2" s="218"/>
      <c r="EE2" s="218"/>
      <c r="EF2" s="218"/>
      <c r="EG2" s="218"/>
      <c r="EH2" s="218"/>
      <c r="EI2" s="218"/>
      <c r="EJ2" s="218"/>
      <c r="EK2" s="218"/>
      <c r="EL2" s="218"/>
      <c r="EM2" s="218"/>
      <c r="EN2" s="218"/>
      <c r="EO2" s="218"/>
      <c r="EP2" s="218"/>
      <c r="EQ2" s="218"/>
      <c r="ER2" s="218"/>
      <c r="ES2" s="218"/>
      <c r="ET2" s="218"/>
      <c r="EU2" s="218"/>
      <c r="EV2" s="218"/>
      <c r="EW2" s="218"/>
      <c r="EX2" s="218"/>
      <c r="EY2" s="218"/>
      <c r="EZ2" s="218"/>
      <c r="FA2" s="218"/>
      <c r="FB2" s="218"/>
      <c r="FC2" s="218"/>
      <c r="FD2" s="218"/>
      <c r="FE2" s="218"/>
      <c r="FF2" s="218"/>
      <c r="FG2" s="218"/>
      <c r="FH2" s="218"/>
      <c r="FI2" s="218"/>
      <c r="FJ2" s="218"/>
      <c r="FK2" s="218"/>
      <c r="FL2" s="218"/>
      <c r="FM2" s="218"/>
      <c r="FN2" s="218"/>
      <c r="FO2" s="218"/>
      <c r="FP2" s="218"/>
      <c r="FQ2" s="218"/>
      <c r="FR2" s="218"/>
      <c r="FS2" s="218"/>
      <c r="FT2" s="218"/>
      <c r="FU2" s="218"/>
      <c r="FV2" s="218"/>
      <c r="FW2" s="218"/>
      <c r="FX2" s="218"/>
      <c r="FY2" s="218"/>
      <c r="FZ2" s="218"/>
      <c r="GA2" s="218"/>
      <c r="GB2" s="218"/>
      <c r="GC2" s="218"/>
      <c r="GD2" s="218"/>
      <c r="GE2" s="218"/>
      <c r="GF2" s="218"/>
      <c r="GG2" s="218"/>
      <c r="GH2" s="218"/>
      <c r="GI2" s="218"/>
      <c r="GJ2" s="218"/>
      <c r="GK2" s="218"/>
      <c r="GL2" s="218"/>
      <c r="GM2" s="218"/>
      <c r="GN2" s="218"/>
      <c r="GO2" s="218"/>
      <c r="GP2" s="218"/>
      <c r="GQ2" s="218"/>
      <c r="GR2" s="218"/>
      <c r="GS2" s="218"/>
      <c r="GT2" s="218"/>
      <c r="GU2" s="218"/>
      <c r="GV2" s="218"/>
      <c r="GW2" s="218"/>
      <c r="GX2" s="218"/>
      <c r="GY2" s="218"/>
      <c r="GZ2" s="218"/>
      <c r="HA2" s="218"/>
      <c r="HB2" s="218"/>
      <c r="HC2" s="218"/>
      <c r="HD2" s="218"/>
      <c r="HE2" s="218"/>
      <c r="HF2" s="218"/>
      <c r="HG2" s="218"/>
      <c r="HH2" s="218"/>
      <c r="HI2" s="218"/>
      <c r="HJ2" s="218"/>
      <c r="HK2" s="218"/>
      <c r="HL2" s="218"/>
      <c r="HM2" s="218"/>
      <c r="HN2" s="218"/>
      <c r="HO2" s="218"/>
      <c r="HP2" s="218"/>
      <c r="HQ2" s="218"/>
      <c r="HR2" s="218"/>
      <c r="HS2" s="218"/>
      <c r="HT2" s="218"/>
      <c r="HU2" s="218"/>
      <c r="HV2" s="218"/>
      <c r="HW2" s="218"/>
      <c r="HX2" s="218"/>
      <c r="HY2" s="218"/>
      <c r="HZ2" s="218"/>
      <c r="IA2" s="218"/>
      <c r="IB2" s="218"/>
      <c r="IC2" s="218"/>
      <c r="ID2" s="218"/>
      <c r="IE2" s="218"/>
      <c r="IF2" s="218"/>
      <c r="IG2" s="218"/>
      <c r="IH2" s="218"/>
      <c r="II2" s="218"/>
      <c r="IJ2" s="218"/>
      <c r="IK2" s="218"/>
      <c r="IL2" s="218"/>
      <c r="IM2" s="218"/>
      <c r="IN2" s="218"/>
      <c r="IO2" s="218"/>
      <c r="IP2" s="218"/>
      <c r="IQ2" s="218"/>
      <c r="IR2" s="218"/>
      <c r="IS2" s="218"/>
      <c r="IT2" s="218"/>
    </row>
    <row r="3" spans="1:254" ht="45.75" customHeight="1" x14ac:dyDescent="0.2">
      <c r="A3" s="219">
        <v>1</v>
      </c>
      <c r="B3" s="220" t="s">
        <v>308</v>
      </c>
      <c r="C3" s="221" t="s">
        <v>309</v>
      </c>
      <c r="D3" s="222" t="s">
        <v>234</v>
      </c>
      <c r="E3" s="222" t="s">
        <v>310</v>
      </c>
      <c r="F3" s="223" t="s">
        <v>311</v>
      </c>
      <c r="G3" s="224"/>
      <c r="H3" s="226">
        <v>44435</v>
      </c>
      <c r="I3" s="226" t="s">
        <v>322</v>
      </c>
      <c r="J3" s="226"/>
      <c r="K3" s="225"/>
      <c r="L3" s="225"/>
      <c r="M3" s="225"/>
      <c r="N3" s="225"/>
      <c r="O3" s="225"/>
      <c r="P3" s="225"/>
      <c r="Q3" s="225"/>
      <c r="R3" s="225"/>
      <c r="S3" s="225"/>
      <c r="T3" s="225"/>
      <c r="U3" s="225"/>
      <c r="V3" s="225"/>
      <c r="W3" s="225"/>
      <c r="X3" s="225"/>
      <c r="Y3" s="225"/>
      <c r="Z3" s="225"/>
      <c r="AA3" s="225"/>
      <c r="AB3" s="225"/>
      <c r="AC3" s="225"/>
      <c r="AD3" s="225"/>
      <c r="AE3" s="225"/>
      <c r="AF3" s="225"/>
      <c r="AG3" s="225"/>
      <c r="AH3" s="225"/>
      <c r="AI3" s="225"/>
      <c r="AJ3" s="225"/>
      <c r="AK3" s="225"/>
      <c r="AL3" s="225"/>
      <c r="AM3" s="225"/>
      <c r="AN3" s="225"/>
      <c r="AO3" s="225"/>
      <c r="AP3" s="225"/>
      <c r="AQ3" s="225"/>
      <c r="AR3" s="225"/>
      <c r="AS3" s="225"/>
      <c r="AT3" s="225"/>
      <c r="AU3" s="225"/>
      <c r="AV3" s="225"/>
      <c r="AW3" s="225"/>
      <c r="AX3" s="225"/>
      <c r="AY3" s="225"/>
      <c r="AZ3" s="225"/>
      <c r="BA3" s="225"/>
      <c r="BB3" s="225"/>
      <c r="BC3" s="225"/>
      <c r="BD3" s="225"/>
      <c r="BE3" s="225"/>
      <c r="BF3" s="225"/>
      <c r="BG3" s="225"/>
      <c r="BH3" s="225"/>
      <c r="BI3" s="225"/>
      <c r="BJ3" s="225"/>
      <c r="BK3" s="225"/>
      <c r="BL3" s="225"/>
      <c r="BM3" s="225"/>
      <c r="BN3" s="225"/>
      <c r="BO3" s="225"/>
      <c r="BP3" s="225"/>
      <c r="BQ3" s="225"/>
      <c r="BR3" s="225"/>
      <c r="BS3" s="225"/>
      <c r="BT3" s="225"/>
      <c r="BU3" s="225"/>
      <c r="BV3" s="225"/>
      <c r="BW3" s="225"/>
      <c r="BX3" s="225"/>
      <c r="BY3" s="225"/>
      <c r="BZ3" s="225"/>
      <c r="CA3" s="225"/>
      <c r="CB3" s="225"/>
      <c r="CC3" s="225"/>
      <c r="CD3" s="225"/>
      <c r="CE3" s="225"/>
      <c r="CF3" s="225"/>
      <c r="CG3" s="225"/>
      <c r="CH3" s="225"/>
      <c r="CI3" s="225"/>
      <c r="CJ3" s="225"/>
      <c r="CK3" s="225"/>
      <c r="CL3" s="225"/>
      <c r="CM3" s="225"/>
      <c r="CN3" s="225"/>
      <c r="CO3" s="225"/>
      <c r="CP3" s="225"/>
      <c r="CQ3" s="225"/>
      <c r="CR3" s="225"/>
      <c r="CS3" s="225"/>
      <c r="CT3" s="225"/>
      <c r="CU3" s="225"/>
      <c r="CV3" s="225"/>
      <c r="CW3" s="225"/>
      <c r="CX3" s="225"/>
      <c r="CY3" s="225"/>
      <c r="CZ3" s="225"/>
      <c r="DA3" s="225"/>
      <c r="DB3" s="225"/>
      <c r="DC3" s="225"/>
      <c r="DD3" s="225"/>
      <c r="DE3" s="225"/>
      <c r="DF3" s="225"/>
      <c r="DG3" s="225"/>
      <c r="DH3" s="225"/>
      <c r="DI3" s="225"/>
      <c r="DJ3" s="225"/>
      <c r="DK3" s="225"/>
      <c r="DL3" s="225"/>
      <c r="DM3" s="225"/>
      <c r="DN3" s="225"/>
      <c r="DO3" s="225"/>
      <c r="DP3" s="225"/>
      <c r="DQ3" s="225"/>
      <c r="DR3" s="225"/>
      <c r="DS3" s="225"/>
      <c r="DT3" s="225"/>
      <c r="DU3" s="225"/>
      <c r="DV3" s="225"/>
      <c r="DW3" s="225"/>
      <c r="DX3" s="225"/>
      <c r="DY3" s="225"/>
      <c r="DZ3" s="225"/>
      <c r="EA3" s="225"/>
      <c r="EB3" s="225"/>
      <c r="EC3" s="225"/>
      <c r="ED3" s="225"/>
      <c r="EE3" s="225"/>
      <c r="EF3" s="225"/>
      <c r="EG3" s="225"/>
      <c r="EH3" s="225"/>
      <c r="EI3" s="225"/>
      <c r="EJ3" s="225"/>
      <c r="EK3" s="225"/>
      <c r="EL3" s="225"/>
      <c r="EM3" s="225"/>
      <c r="EN3" s="225"/>
      <c r="EO3" s="225"/>
      <c r="EP3" s="225"/>
      <c r="EQ3" s="225"/>
      <c r="ER3" s="225"/>
      <c r="ES3" s="225"/>
      <c r="ET3" s="225"/>
      <c r="EU3" s="225"/>
      <c r="EV3" s="225"/>
      <c r="EW3" s="225"/>
      <c r="EX3" s="225"/>
      <c r="EY3" s="225"/>
      <c r="EZ3" s="225"/>
      <c r="FA3" s="225"/>
      <c r="FB3" s="225"/>
      <c r="FC3" s="225"/>
      <c r="FD3" s="225"/>
      <c r="FE3" s="225"/>
      <c r="FF3" s="225"/>
      <c r="FG3" s="225"/>
      <c r="FH3" s="225"/>
      <c r="FI3" s="225"/>
      <c r="FJ3" s="225"/>
      <c r="FK3" s="225"/>
      <c r="FL3" s="225"/>
      <c r="FM3" s="225"/>
      <c r="FN3" s="225"/>
      <c r="FO3" s="225"/>
      <c r="FP3" s="225"/>
      <c r="FQ3" s="225"/>
      <c r="FR3" s="225"/>
      <c r="FS3" s="225"/>
      <c r="FT3" s="225"/>
      <c r="FU3" s="225"/>
      <c r="FV3" s="225"/>
      <c r="FW3" s="225"/>
      <c r="FX3" s="225"/>
      <c r="FY3" s="225"/>
      <c r="FZ3" s="225"/>
      <c r="GA3" s="225"/>
      <c r="GB3" s="225"/>
      <c r="GC3" s="225"/>
      <c r="GD3" s="225"/>
      <c r="GE3" s="225"/>
      <c r="GF3" s="225"/>
      <c r="GG3" s="225"/>
      <c r="GH3" s="225"/>
      <c r="GI3" s="225"/>
      <c r="GJ3" s="225"/>
      <c r="GK3" s="225"/>
      <c r="GL3" s="225"/>
      <c r="GM3" s="225"/>
      <c r="GN3" s="225"/>
      <c r="GO3" s="225"/>
      <c r="GP3" s="225"/>
      <c r="GQ3" s="225"/>
      <c r="GR3" s="225"/>
      <c r="GS3" s="225"/>
      <c r="GT3" s="225"/>
      <c r="GU3" s="225"/>
      <c r="GV3" s="225"/>
      <c r="GW3" s="225"/>
      <c r="GX3" s="225"/>
      <c r="GY3" s="225"/>
      <c r="GZ3" s="225"/>
      <c r="HA3" s="225"/>
      <c r="HB3" s="225"/>
      <c r="HC3" s="225"/>
      <c r="HD3" s="225"/>
      <c r="HE3" s="225"/>
      <c r="HF3" s="225"/>
      <c r="HG3" s="225"/>
      <c r="HH3" s="225"/>
      <c r="HI3" s="225"/>
      <c r="HJ3" s="225"/>
      <c r="HK3" s="225"/>
      <c r="HL3" s="225"/>
      <c r="HM3" s="225"/>
      <c r="HN3" s="225"/>
      <c r="HO3" s="225"/>
      <c r="HP3" s="225"/>
      <c r="HQ3" s="225"/>
      <c r="HR3" s="225"/>
      <c r="HS3" s="225"/>
      <c r="HT3" s="225"/>
      <c r="HU3" s="225"/>
      <c r="HV3" s="225"/>
      <c r="HW3" s="225"/>
      <c r="HX3" s="225"/>
      <c r="HY3" s="225"/>
      <c r="HZ3" s="225"/>
      <c r="IA3" s="225"/>
      <c r="IB3" s="225"/>
      <c r="IC3" s="225"/>
      <c r="ID3" s="225"/>
      <c r="IE3" s="225"/>
      <c r="IF3" s="225"/>
      <c r="IG3" s="225"/>
      <c r="IH3" s="225"/>
      <c r="II3" s="225"/>
      <c r="IJ3" s="225"/>
      <c r="IK3" s="225"/>
      <c r="IL3" s="225"/>
      <c r="IM3" s="225"/>
      <c r="IN3" s="225"/>
      <c r="IO3" s="225"/>
      <c r="IP3" s="225"/>
      <c r="IQ3" s="225"/>
      <c r="IR3" s="225"/>
      <c r="IS3" s="225"/>
      <c r="IT3" s="225"/>
    </row>
    <row r="4" spans="1:254" ht="55.5" customHeight="1" x14ac:dyDescent="0.2">
      <c r="A4" s="219">
        <v>2</v>
      </c>
      <c r="K4" s="225"/>
      <c r="L4" s="225"/>
      <c r="M4" s="225"/>
      <c r="N4" s="225"/>
      <c r="O4" s="225"/>
      <c r="P4" s="225"/>
      <c r="Q4" s="225"/>
      <c r="R4" s="225"/>
      <c r="S4" s="225"/>
      <c r="T4" s="225"/>
      <c r="U4" s="225"/>
      <c r="V4" s="225"/>
      <c r="W4" s="225"/>
      <c r="X4" s="225"/>
      <c r="Y4" s="225"/>
      <c r="Z4" s="225"/>
      <c r="AA4" s="225"/>
      <c r="AB4" s="225"/>
      <c r="AC4" s="225"/>
      <c r="AD4" s="225"/>
      <c r="AE4" s="225"/>
      <c r="AF4" s="225"/>
      <c r="AG4" s="225"/>
      <c r="AH4" s="225"/>
      <c r="AI4" s="225"/>
      <c r="AJ4" s="225"/>
      <c r="AK4" s="225"/>
      <c r="AL4" s="225"/>
      <c r="AM4" s="225"/>
      <c r="AN4" s="225"/>
      <c r="AO4" s="225"/>
      <c r="AP4" s="225"/>
      <c r="AQ4" s="225"/>
      <c r="AR4" s="225"/>
      <c r="AS4" s="225"/>
      <c r="AT4" s="225"/>
      <c r="AU4" s="225"/>
      <c r="AV4" s="225"/>
      <c r="AW4" s="225"/>
      <c r="AX4" s="225"/>
      <c r="AY4" s="225"/>
      <c r="AZ4" s="225"/>
      <c r="BA4" s="225"/>
      <c r="BB4" s="225"/>
      <c r="BC4" s="225"/>
      <c r="BD4" s="225"/>
      <c r="BE4" s="225"/>
      <c r="BF4" s="225"/>
      <c r="BG4" s="225"/>
      <c r="BH4" s="225"/>
      <c r="BI4" s="225"/>
      <c r="BJ4" s="225"/>
      <c r="BK4" s="225"/>
      <c r="BL4" s="225"/>
      <c r="BM4" s="225"/>
      <c r="BN4" s="225"/>
      <c r="BO4" s="225"/>
      <c r="BP4" s="225"/>
      <c r="BQ4" s="225"/>
      <c r="BR4" s="225"/>
      <c r="BS4" s="225"/>
      <c r="BT4" s="225"/>
      <c r="BU4" s="225"/>
      <c r="BV4" s="225"/>
      <c r="BW4" s="225"/>
      <c r="BX4" s="225"/>
      <c r="BY4" s="225"/>
      <c r="BZ4" s="225"/>
      <c r="CA4" s="225"/>
      <c r="CB4" s="225"/>
      <c r="CC4" s="225"/>
      <c r="CD4" s="225"/>
      <c r="CE4" s="225"/>
      <c r="CF4" s="225"/>
      <c r="CG4" s="225"/>
      <c r="CH4" s="225"/>
      <c r="CI4" s="225"/>
      <c r="CJ4" s="225"/>
      <c r="CK4" s="225"/>
      <c r="CL4" s="225"/>
      <c r="CM4" s="225"/>
      <c r="CN4" s="225"/>
      <c r="CO4" s="225"/>
      <c r="CP4" s="225"/>
      <c r="CQ4" s="225"/>
      <c r="CR4" s="225"/>
      <c r="CS4" s="225"/>
      <c r="CT4" s="225"/>
      <c r="CU4" s="225"/>
      <c r="CV4" s="225"/>
      <c r="CW4" s="225"/>
      <c r="CX4" s="225"/>
      <c r="CY4" s="225"/>
      <c r="CZ4" s="225"/>
      <c r="DA4" s="225"/>
      <c r="DB4" s="225"/>
      <c r="DC4" s="225"/>
      <c r="DD4" s="225"/>
      <c r="DE4" s="225"/>
      <c r="DF4" s="225"/>
      <c r="DG4" s="225"/>
      <c r="DH4" s="225"/>
      <c r="DI4" s="225"/>
      <c r="DJ4" s="225"/>
      <c r="DK4" s="225"/>
      <c r="DL4" s="225"/>
      <c r="DM4" s="225"/>
      <c r="DN4" s="225"/>
      <c r="DO4" s="225"/>
      <c r="DP4" s="225"/>
      <c r="DQ4" s="225"/>
      <c r="DR4" s="225"/>
      <c r="DS4" s="225"/>
      <c r="DT4" s="225"/>
      <c r="DU4" s="225"/>
      <c r="DV4" s="225"/>
      <c r="DW4" s="225"/>
      <c r="DX4" s="225"/>
      <c r="DY4" s="225"/>
      <c r="DZ4" s="225"/>
      <c r="EA4" s="225"/>
      <c r="EB4" s="225"/>
      <c r="EC4" s="225"/>
      <c r="ED4" s="225"/>
      <c r="EE4" s="225"/>
      <c r="EF4" s="225"/>
      <c r="EG4" s="225"/>
      <c r="EH4" s="225"/>
      <c r="EI4" s="225"/>
      <c r="EJ4" s="225"/>
      <c r="EK4" s="225"/>
      <c r="EL4" s="225"/>
      <c r="EM4" s="225"/>
      <c r="EN4" s="225"/>
      <c r="EO4" s="225"/>
      <c r="EP4" s="225"/>
      <c r="EQ4" s="225"/>
      <c r="ER4" s="225"/>
      <c r="ES4" s="225"/>
      <c r="ET4" s="225"/>
      <c r="EU4" s="225"/>
      <c r="EV4" s="225"/>
      <c r="EW4" s="225"/>
      <c r="EX4" s="225"/>
      <c r="EY4" s="225"/>
      <c r="EZ4" s="225"/>
      <c r="FA4" s="225"/>
      <c r="FB4" s="225"/>
      <c r="FC4" s="225"/>
      <c r="FD4" s="225"/>
      <c r="FE4" s="225"/>
      <c r="FF4" s="225"/>
      <c r="FG4" s="225"/>
      <c r="FH4" s="225"/>
      <c r="FI4" s="225"/>
      <c r="FJ4" s="225"/>
      <c r="FK4" s="225"/>
      <c r="FL4" s="225"/>
      <c r="FM4" s="225"/>
      <c r="FN4" s="225"/>
      <c r="FO4" s="225"/>
      <c r="FP4" s="225"/>
      <c r="FQ4" s="225"/>
      <c r="FR4" s="225"/>
      <c r="FS4" s="225"/>
      <c r="FT4" s="225"/>
      <c r="FU4" s="225"/>
      <c r="FV4" s="225"/>
      <c r="FW4" s="225"/>
      <c r="FX4" s="225"/>
      <c r="FY4" s="225"/>
      <c r="FZ4" s="225"/>
      <c r="GA4" s="225"/>
      <c r="GB4" s="225"/>
      <c r="GC4" s="225"/>
      <c r="GD4" s="225"/>
      <c r="GE4" s="225"/>
      <c r="GF4" s="225"/>
      <c r="GG4" s="225"/>
      <c r="GH4" s="225"/>
      <c r="GI4" s="225"/>
      <c r="GJ4" s="225"/>
      <c r="GK4" s="225"/>
      <c r="GL4" s="225"/>
      <c r="GM4" s="225"/>
      <c r="GN4" s="225"/>
      <c r="GO4" s="225"/>
      <c r="GP4" s="225"/>
      <c r="GQ4" s="225"/>
      <c r="GR4" s="225"/>
      <c r="GS4" s="225"/>
      <c r="GT4" s="225"/>
      <c r="GU4" s="225"/>
      <c r="GV4" s="225"/>
      <c r="GW4" s="225"/>
      <c r="GX4" s="225"/>
      <c r="GY4" s="225"/>
      <c r="GZ4" s="225"/>
      <c r="HA4" s="225"/>
      <c r="HB4" s="225"/>
      <c r="HC4" s="225"/>
      <c r="HD4" s="225"/>
      <c r="HE4" s="225"/>
      <c r="HF4" s="225"/>
      <c r="HG4" s="225"/>
      <c r="HH4" s="225"/>
      <c r="HI4" s="225"/>
      <c r="HJ4" s="225"/>
      <c r="HK4" s="225"/>
      <c r="HL4" s="225"/>
      <c r="HM4" s="225"/>
      <c r="HN4" s="225"/>
      <c r="HO4" s="225"/>
      <c r="HP4" s="225"/>
      <c r="HQ4" s="225"/>
      <c r="HR4" s="225"/>
      <c r="HS4" s="225"/>
      <c r="HT4" s="225"/>
      <c r="HU4" s="225"/>
      <c r="HV4" s="225"/>
      <c r="HW4" s="225"/>
      <c r="HX4" s="225"/>
      <c r="HY4" s="225"/>
      <c r="HZ4" s="225"/>
      <c r="IA4" s="225"/>
      <c r="IB4" s="225"/>
      <c r="IC4" s="225"/>
      <c r="ID4" s="225"/>
      <c r="IE4" s="225"/>
      <c r="IF4" s="225"/>
      <c r="IG4" s="225"/>
      <c r="IH4" s="225"/>
      <c r="II4" s="225"/>
      <c r="IJ4" s="225"/>
      <c r="IK4" s="225"/>
      <c r="IL4" s="225"/>
      <c r="IM4" s="225"/>
      <c r="IN4" s="225"/>
      <c r="IO4" s="225"/>
      <c r="IP4" s="225"/>
      <c r="IQ4" s="225"/>
      <c r="IR4" s="225"/>
      <c r="IS4" s="225"/>
      <c r="IT4" s="225"/>
    </row>
    <row r="5" spans="1:254" ht="21" customHeight="1" x14ac:dyDescent="0.2">
      <c r="A5" s="413" t="s">
        <v>97</v>
      </c>
      <c r="B5" s="414"/>
      <c r="C5" s="414"/>
      <c r="D5" s="414"/>
      <c r="E5" s="414"/>
      <c r="F5" s="414"/>
      <c r="G5" s="414"/>
      <c r="H5" s="414"/>
      <c r="I5" s="414"/>
      <c r="J5" s="415"/>
      <c r="K5" s="218"/>
      <c r="L5" s="218"/>
      <c r="M5" s="218"/>
      <c r="N5" s="218"/>
      <c r="O5" s="218"/>
      <c r="P5" s="218"/>
      <c r="Q5" s="218"/>
      <c r="R5" s="218"/>
      <c r="S5" s="218"/>
      <c r="T5" s="218"/>
      <c r="U5" s="218"/>
      <c r="V5" s="218"/>
      <c r="W5" s="218"/>
      <c r="X5" s="218"/>
      <c r="Y5" s="218"/>
      <c r="Z5" s="218"/>
      <c r="AA5" s="218"/>
      <c r="AB5" s="218"/>
      <c r="AC5" s="218"/>
      <c r="AD5" s="218"/>
      <c r="AE5" s="218"/>
      <c r="AF5" s="218"/>
      <c r="AG5" s="218"/>
      <c r="AH5" s="218"/>
      <c r="AI5" s="218"/>
      <c r="AJ5" s="218"/>
      <c r="AK5" s="218"/>
      <c r="AL5" s="218"/>
      <c r="AM5" s="218"/>
      <c r="AN5" s="218"/>
      <c r="AO5" s="218"/>
      <c r="AP5" s="218"/>
      <c r="AQ5" s="218"/>
      <c r="AR5" s="218"/>
      <c r="AS5" s="218"/>
      <c r="AT5" s="218"/>
      <c r="AU5" s="218"/>
      <c r="AV5" s="218"/>
      <c r="AW5" s="218"/>
      <c r="AX5" s="218"/>
      <c r="AY5" s="218"/>
      <c r="AZ5" s="218"/>
      <c r="BA5" s="218"/>
      <c r="BB5" s="218"/>
      <c r="BC5" s="218"/>
      <c r="BD5" s="218"/>
      <c r="BE5" s="218"/>
      <c r="BF5" s="218"/>
      <c r="BG5" s="218"/>
      <c r="BH5" s="218"/>
      <c r="BI5" s="218"/>
      <c r="BJ5" s="218"/>
      <c r="BK5" s="218"/>
      <c r="BL5" s="218"/>
      <c r="BM5" s="218"/>
      <c r="BN5" s="218"/>
      <c r="BO5" s="218"/>
      <c r="BP5" s="218"/>
      <c r="BQ5" s="218"/>
      <c r="BR5" s="218"/>
      <c r="BS5" s="218"/>
      <c r="BT5" s="218"/>
      <c r="BU5" s="218"/>
      <c r="BV5" s="218"/>
      <c r="BW5" s="218"/>
      <c r="BX5" s="218"/>
      <c r="BY5" s="218"/>
      <c r="BZ5" s="218"/>
      <c r="CA5" s="218"/>
      <c r="CB5" s="218"/>
      <c r="CC5" s="218"/>
      <c r="CD5" s="218"/>
      <c r="CE5" s="218"/>
      <c r="CF5" s="218"/>
      <c r="CG5" s="218"/>
      <c r="CH5" s="218"/>
      <c r="CI5" s="218"/>
      <c r="CJ5" s="218"/>
      <c r="CK5" s="218"/>
      <c r="CL5" s="218"/>
      <c r="CM5" s="218"/>
      <c r="CN5" s="218"/>
      <c r="CO5" s="218"/>
      <c r="CP5" s="218"/>
      <c r="CQ5" s="218"/>
      <c r="CR5" s="218"/>
      <c r="CS5" s="218"/>
      <c r="CT5" s="218"/>
      <c r="CU5" s="218"/>
      <c r="CV5" s="218"/>
      <c r="CW5" s="218"/>
      <c r="CX5" s="218"/>
      <c r="CY5" s="218"/>
      <c r="CZ5" s="218"/>
      <c r="DA5" s="218"/>
      <c r="DB5" s="218"/>
      <c r="DC5" s="218"/>
      <c r="DD5" s="218"/>
      <c r="DE5" s="218"/>
      <c r="DF5" s="218"/>
      <c r="DG5" s="218"/>
      <c r="DH5" s="218"/>
      <c r="DI5" s="218"/>
      <c r="DJ5" s="218"/>
      <c r="DK5" s="218"/>
      <c r="DL5" s="218"/>
      <c r="DM5" s="218"/>
      <c r="DN5" s="218"/>
      <c r="DO5" s="218"/>
      <c r="DP5" s="218"/>
      <c r="DQ5" s="218"/>
      <c r="DR5" s="218"/>
      <c r="DS5" s="218"/>
      <c r="DT5" s="218"/>
      <c r="DU5" s="218"/>
      <c r="DV5" s="218"/>
      <c r="DW5" s="218"/>
      <c r="DX5" s="218"/>
      <c r="DY5" s="218"/>
      <c r="DZ5" s="218"/>
      <c r="EA5" s="218"/>
      <c r="EB5" s="218"/>
      <c r="EC5" s="218"/>
      <c r="ED5" s="218"/>
      <c r="EE5" s="218"/>
      <c r="EF5" s="218"/>
      <c r="EG5" s="218"/>
      <c r="EH5" s="218"/>
      <c r="EI5" s="218"/>
      <c r="EJ5" s="218"/>
      <c r="EK5" s="218"/>
      <c r="EL5" s="218"/>
      <c r="EM5" s="218"/>
      <c r="EN5" s="218"/>
      <c r="EO5" s="218"/>
      <c r="EP5" s="218"/>
      <c r="EQ5" s="218"/>
      <c r="ER5" s="218"/>
      <c r="ES5" s="218"/>
      <c r="ET5" s="218"/>
      <c r="EU5" s="218"/>
      <c r="EV5" s="218"/>
      <c r="EW5" s="218"/>
      <c r="EX5" s="218"/>
      <c r="EY5" s="218"/>
      <c r="EZ5" s="218"/>
      <c r="FA5" s="218"/>
      <c r="FB5" s="218"/>
      <c r="FC5" s="218"/>
      <c r="FD5" s="218"/>
      <c r="FE5" s="218"/>
      <c r="FF5" s="218"/>
      <c r="FG5" s="218"/>
      <c r="FH5" s="218"/>
      <c r="FI5" s="218"/>
      <c r="FJ5" s="218"/>
      <c r="FK5" s="218"/>
      <c r="FL5" s="218"/>
      <c r="FM5" s="218"/>
      <c r="FN5" s="218"/>
      <c r="FO5" s="218"/>
      <c r="FP5" s="218"/>
      <c r="FQ5" s="218"/>
      <c r="FR5" s="218"/>
      <c r="FS5" s="218"/>
      <c r="FT5" s="218"/>
      <c r="FU5" s="218"/>
      <c r="FV5" s="218"/>
      <c r="FW5" s="218"/>
      <c r="FX5" s="218"/>
      <c r="FY5" s="218"/>
      <c r="FZ5" s="218"/>
      <c r="GA5" s="218"/>
      <c r="GB5" s="218"/>
      <c r="GC5" s="218"/>
      <c r="GD5" s="218"/>
      <c r="GE5" s="218"/>
      <c r="GF5" s="218"/>
      <c r="GG5" s="218"/>
      <c r="GH5" s="218"/>
      <c r="GI5" s="218"/>
      <c r="GJ5" s="218"/>
      <c r="GK5" s="218"/>
      <c r="GL5" s="218"/>
      <c r="GM5" s="218"/>
      <c r="GN5" s="218"/>
      <c r="GO5" s="218"/>
      <c r="GP5" s="218"/>
      <c r="GQ5" s="218"/>
      <c r="GR5" s="218"/>
      <c r="GS5" s="218"/>
      <c r="GT5" s="218"/>
      <c r="GU5" s="218"/>
      <c r="GV5" s="218"/>
      <c r="GW5" s="218"/>
      <c r="GX5" s="218"/>
      <c r="GY5" s="218"/>
      <c r="GZ5" s="218"/>
      <c r="HA5" s="218"/>
      <c r="HB5" s="218"/>
      <c r="HC5" s="218"/>
      <c r="HD5" s="218"/>
      <c r="HE5" s="218"/>
      <c r="HF5" s="218"/>
      <c r="HG5" s="218"/>
      <c r="HH5" s="218"/>
      <c r="HI5" s="218"/>
      <c r="HJ5" s="218"/>
      <c r="HK5" s="218"/>
      <c r="HL5" s="218"/>
      <c r="HM5" s="218"/>
      <c r="HN5" s="218"/>
      <c r="HO5" s="218"/>
      <c r="HP5" s="218"/>
      <c r="HQ5" s="218"/>
      <c r="HR5" s="218"/>
      <c r="HS5" s="218"/>
      <c r="HT5" s="218"/>
      <c r="HU5" s="218"/>
      <c r="HV5" s="218"/>
      <c r="HW5" s="218"/>
      <c r="HX5" s="218"/>
      <c r="HY5" s="218"/>
      <c r="HZ5" s="218"/>
      <c r="IA5" s="218"/>
      <c r="IB5" s="218"/>
      <c r="IC5" s="218"/>
      <c r="ID5" s="218"/>
      <c r="IE5" s="218"/>
      <c r="IF5" s="218"/>
      <c r="IG5" s="218"/>
      <c r="IH5" s="218"/>
      <c r="II5" s="218"/>
      <c r="IJ5" s="218"/>
      <c r="IK5" s="218"/>
      <c r="IL5" s="218"/>
      <c r="IM5" s="218"/>
      <c r="IN5" s="218"/>
      <c r="IO5" s="218"/>
      <c r="IP5" s="218"/>
      <c r="IQ5" s="218"/>
      <c r="IR5" s="218"/>
      <c r="IS5" s="218"/>
      <c r="IT5" s="218"/>
    </row>
    <row r="6" spans="1:254" ht="90.75" customHeight="1" x14ac:dyDescent="0.2">
      <c r="A6" s="219">
        <v>1</v>
      </c>
      <c r="B6" s="220" t="s">
        <v>233</v>
      </c>
      <c r="C6" s="221" t="s">
        <v>240</v>
      </c>
      <c r="D6" s="222" t="s">
        <v>234</v>
      </c>
      <c r="E6" s="222" t="s">
        <v>235</v>
      </c>
      <c r="F6" s="223" t="s">
        <v>241</v>
      </c>
      <c r="G6" s="224" t="s">
        <v>252</v>
      </c>
      <c r="H6" s="201">
        <v>44355</v>
      </c>
      <c r="I6" s="201">
        <v>44358</v>
      </c>
      <c r="J6" s="201">
        <v>44369</v>
      </c>
    </row>
    <row r="7" spans="1:254" ht="83.25" customHeight="1" x14ac:dyDescent="0.2">
      <c r="A7" s="219">
        <v>2</v>
      </c>
      <c r="B7" s="220" t="s">
        <v>269</v>
      </c>
      <c r="C7" s="221" t="s">
        <v>266</v>
      </c>
      <c r="D7" s="222" t="s">
        <v>234</v>
      </c>
      <c r="E7" s="222" t="s">
        <v>235</v>
      </c>
      <c r="F7" s="223" t="s">
        <v>268</v>
      </c>
      <c r="G7" s="224" t="s">
        <v>267</v>
      </c>
      <c r="H7" s="226">
        <v>44378</v>
      </c>
      <c r="I7" s="226">
        <v>44400</v>
      </c>
      <c r="J7" s="226">
        <v>44400</v>
      </c>
      <c r="K7" s="225"/>
      <c r="L7" s="225"/>
      <c r="M7" s="225"/>
      <c r="N7" s="225"/>
      <c r="O7" s="225"/>
      <c r="P7" s="225"/>
      <c r="Q7" s="225"/>
      <c r="R7" s="225"/>
      <c r="S7" s="225"/>
      <c r="T7" s="225"/>
      <c r="U7" s="225"/>
      <c r="V7" s="225"/>
      <c r="W7" s="225"/>
      <c r="X7" s="225"/>
      <c r="Y7" s="225"/>
      <c r="Z7" s="225"/>
      <c r="AA7" s="225"/>
      <c r="AB7" s="225"/>
      <c r="AC7" s="225"/>
      <c r="AD7" s="225"/>
      <c r="AE7" s="225"/>
      <c r="AF7" s="225"/>
      <c r="AG7" s="225"/>
      <c r="AH7" s="225"/>
      <c r="AI7" s="225"/>
      <c r="AJ7" s="225"/>
      <c r="AK7" s="225"/>
      <c r="AL7" s="225"/>
      <c r="AM7" s="225"/>
      <c r="AN7" s="225"/>
      <c r="AO7" s="225"/>
      <c r="AP7" s="225"/>
      <c r="AQ7" s="225"/>
      <c r="AR7" s="225"/>
      <c r="AS7" s="225"/>
      <c r="AT7" s="225"/>
      <c r="AU7" s="225"/>
      <c r="AV7" s="225"/>
      <c r="AW7" s="225"/>
      <c r="AX7" s="225"/>
      <c r="AY7" s="225"/>
      <c r="AZ7" s="225"/>
      <c r="BA7" s="225"/>
      <c r="BB7" s="225"/>
      <c r="BC7" s="225"/>
      <c r="BD7" s="225"/>
      <c r="BE7" s="225"/>
      <c r="BF7" s="225"/>
      <c r="BG7" s="225"/>
      <c r="BH7" s="225"/>
      <c r="BI7" s="225"/>
      <c r="BJ7" s="225"/>
      <c r="BK7" s="225"/>
      <c r="BL7" s="225"/>
      <c r="BM7" s="225"/>
      <c r="BN7" s="225"/>
      <c r="BO7" s="225"/>
      <c r="BP7" s="225"/>
      <c r="BQ7" s="225"/>
      <c r="BR7" s="225"/>
      <c r="BS7" s="225"/>
      <c r="BT7" s="225"/>
      <c r="BU7" s="225"/>
      <c r="BV7" s="225"/>
      <c r="BW7" s="225"/>
      <c r="BX7" s="225"/>
      <c r="BY7" s="225"/>
      <c r="BZ7" s="225"/>
      <c r="CA7" s="225"/>
      <c r="CB7" s="225"/>
      <c r="CC7" s="225"/>
      <c r="CD7" s="225"/>
      <c r="CE7" s="225"/>
      <c r="CF7" s="225"/>
      <c r="CG7" s="225"/>
      <c r="CH7" s="225"/>
      <c r="CI7" s="225"/>
      <c r="CJ7" s="225"/>
      <c r="CK7" s="225"/>
      <c r="CL7" s="225"/>
      <c r="CM7" s="225"/>
      <c r="CN7" s="225"/>
      <c r="CO7" s="225"/>
      <c r="CP7" s="225"/>
      <c r="CQ7" s="225"/>
      <c r="CR7" s="225"/>
      <c r="CS7" s="225"/>
      <c r="CT7" s="225"/>
      <c r="CU7" s="225"/>
      <c r="CV7" s="225"/>
      <c r="CW7" s="225"/>
      <c r="CX7" s="225"/>
      <c r="CY7" s="225"/>
      <c r="CZ7" s="225"/>
      <c r="DA7" s="225"/>
      <c r="DB7" s="225"/>
      <c r="DC7" s="225"/>
      <c r="DD7" s="225"/>
      <c r="DE7" s="225"/>
      <c r="DF7" s="225"/>
      <c r="DG7" s="225"/>
      <c r="DH7" s="225"/>
      <c r="DI7" s="225"/>
      <c r="DJ7" s="225"/>
      <c r="DK7" s="225"/>
      <c r="DL7" s="225"/>
      <c r="DM7" s="225"/>
      <c r="DN7" s="225"/>
      <c r="DO7" s="225"/>
      <c r="DP7" s="225"/>
      <c r="DQ7" s="225"/>
      <c r="DR7" s="225"/>
      <c r="DS7" s="225"/>
      <c r="DT7" s="225"/>
      <c r="DU7" s="225"/>
      <c r="DV7" s="225"/>
      <c r="DW7" s="225"/>
      <c r="DX7" s="225"/>
      <c r="DY7" s="225"/>
      <c r="DZ7" s="225"/>
      <c r="EA7" s="225"/>
      <c r="EB7" s="225"/>
      <c r="EC7" s="225"/>
      <c r="ED7" s="225"/>
      <c r="EE7" s="225"/>
      <c r="EF7" s="225"/>
      <c r="EG7" s="225"/>
      <c r="EH7" s="225"/>
      <c r="EI7" s="225"/>
      <c r="EJ7" s="225"/>
      <c r="EK7" s="225"/>
      <c r="EL7" s="225"/>
      <c r="EM7" s="225"/>
      <c r="EN7" s="225"/>
      <c r="EO7" s="225"/>
      <c r="EP7" s="225"/>
      <c r="EQ7" s="225"/>
      <c r="ER7" s="225"/>
      <c r="ES7" s="225"/>
      <c r="ET7" s="225"/>
      <c r="EU7" s="225"/>
      <c r="EV7" s="225"/>
      <c r="EW7" s="225"/>
      <c r="EX7" s="225"/>
      <c r="EY7" s="225"/>
      <c r="EZ7" s="225"/>
      <c r="FA7" s="225"/>
      <c r="FB7" s="225"/>
      <c r="FC7" s="225"/>
      <c r="FD7" s="225"/>
      <c r="FE7" s="225"/>
      <c r="FF7" s="225"/>
      <c r="FG7" s="225"/>
      <c r="FH7" s="225"/>
      <c r="FI7" s="225"/>
      <c r="FJ7" s="225"/>
      <c r="FK7" s="225"/>
      <c r="FL7" s="225"/>
      <c r="FM7" s="225"/>
      <c r="FN7" s="225"/>
      <c r="FO7" s="225"/>
      <c r="FP7" s="225"/>
      <c r="FQ7" s="225"/>
      <c r="FR7" s="225"/>
      <c r="FS7" s="225"/>
      <c r="FT7" s="225"/>
      <c r="FU7" s="225"/>
      <c r="FV7" s="225"/>
      <c r="FW7" s="225"/>
      <c r="FX7" s="225"/>
      <c r="FY7" s="225"/>
      <c r="FZ7" s="225"/>
      <c r="GA7" s="225"/>
      <c r="GB7" s="225"/>
      <c r="GC7" s="225"/>
      <c r="GD7" s="225"/>
      <c r="GE7" s="225"/>
      <c r="GF7" s="225"/>
      <c r="GG7" s="225"/>
      <c r="GH7" s="225"/>
      <c r="GI7" s="225"/>
      <c r="GJ7" s="225"/>
      <c r="GK7" s="225"/>
      <c r="GL7" s="225"/>
      <c r="GM7" s="225"/>
      <c r="GN7" s="225"/>
      <c r="GO7" s="225"/>
      <c r="GP7" s="225"/>
      <c r="GQ7" s="225"/>
      <c r="GR7" s="225"/>
      <c r="GS7" s="225"/>
      <c r="GT7" s="225"/>
      <c r="GU7" s="225"/>
      <c r="GV7" s="225"/>
      <c r="GW7" s="225"/>
      <c r="GX7" s="225"/>
      <c r="GY7" s="225"/>
      <c r="GZ7" s="225"/>
      <c r="HA7" s="225"/>
      <c r="HB7" s="225"/>
      <c r="HC7" s="225"/>
      <c r="HD7" s="225"/>
      <c r="HE7" s="225"/>
      <c r="HF7" s="225"/>
      <c r="HG7" s="225"/>
      <c r="HH7" s="225"/>
      <c r="HI7" s="225"/>
      <c r="HJ7" s="225"/>
      <c r="HK7" s="225"/>
      <c r="HL7" s="225"/>
      <c r="HM7" s="225"/>
      <c r="HN7" s="225"/>
      <c r="HO7" s="225"/>
      <c r="HP7" s="225"/>
      <c r="HQ7" s="225"/>
      <c r="HR7" s="225"/>
      <c r="HS7" s="225"/>
      <c r="HT7" s="225"/>
      <c r="HU7" s="225"/>
      <c r="HV7" s="225"/>
      <c r="HW7" s="225"/>
      <c r="HX7" s="225"/>
      <c r="HY7" s="225"/>
      <c r="HZ7" s="225"/>
      <c r="IA7" s="225"/>
      <c r="IB7" s="225"/>
      <c r="IC7" s="225"/>
      <c r="ID7" s="225"/>
      <c r="IE7" s="225"/>
      <c r="IF7" s="225"/>
      <c r="IG7" s="225"/>
      <c r="IH7" s="225"/>
      <c r="II7" s="225"/>
      <c r="IJ7" s="225"/>
      <c r="IK7" s="225"/>
      <c r="IL7" s="225"/>
      <c r="IM7" s="225"/>
      <c r="IN7" s="225"/>
      <c r="IO7" s="225"/>
      <c r="IP7" s="225"/>
      <c r="IQ7" s="225"/>
      <c r="IR7" s="225"/>
      <c r="IS7" s="225"/>
      <c r="IT7" s="225"/>
    </row>
    <row r="8" spans="1:254" ht="34.5" customHeight="1" x14ac:dyDescent="0.2">
      <c r="A8" s="219">
        <v>3</v>
      </c>
      <c r="B8" s="220" t="s">
        <v>269</v>
      </c>
      <c r="C8" s="221" t="s">
        <v>284</v>
      </c>
      <c r="D8" s="222" t="s">
        <v>234</v>
      </c>
      <c r="E8" s="222" t="s">
        <v>235</v>
      </c>
      <c r="F8" s="223" t="s">
        <v>285</v>
      </c>
      <c r="G8" s="224" t="s">
        <v>286</v>
      </c>
      <c r="H8" s="226">
        <v>44403</v>
      </c>
      <c r="I8" s="226">
        <v>44414</v>
      </c>
      <c r="J8" s="226">
        <v>44412</v>
      </c>
    </row>
    <row r="9" spans="1:254" ht="56.25" customHeight="1" x14ac:dyDescent="0.2">
      <c r="A9" s="219">
        <v>4</v>
      </c>
      <c r="B9" s="220" t="s">
        <v>308</v>
      </c>
      <c r="C9" s="221" t="s">
        <v>319</v>
      </c>
      <c r="D9" s="222" t="s">
        <v>234</v>
      </c>
      <c r="E9" s="222" t="s">
        <v>314</v>
      </c>
      <c r="F9" s="223" t="s">
        <v>320</v>
      </c>
      <c r="G9" s="224" t="s">
        <v>321</v>
      </c>
      <c r="H9" s="226">
        <v>44417</v>
      </c>
      <c r="I9" s="226">
        <v>44418</v>
      </c>
      <c r="J9" s="226">
        <v>44418</v>
      </c>
    </row>
  </sheetData>
  <mergeCells count="2">
    <mergeCell ref="A2:J2"/>
    <mergeCell ref="A5:J5"/>
  </mergeCells>
  <dataValidations count="1">
    <dataValidation type="list" allowBlank="1" showInputMessage="1" showErrorMessage="1" sqref="D1 IZ1 SV1 ACR1 AMN1 AWJ1 BGF1 BQB1 BZX1 CJT1 CTP1 DDL1 DNH1 DXD1 EGZ1 EQV1 FAR1 FKN1 FUJ1 GEF1 GOB1 GXX1 HHT1 HRP1 IBL1 ILH1 IVD1 JEZ1 JOV1 JYR1 KIN1 KSJ1 LCF1 LMB1 LVX1 MFT1 MPP1 MZL1 NJH1 NTD1 OCZ1 OMV1 OWR1 PGN1 PQJ1 QAF1 QKB1 QTX1 RDT1 RNP1 RXL1 SHH1 SRD1 TAZ1 TKV1 TUR1 UEN1 UOJ1 UYF1 VIB1 VRX1 WBT1 WLP1 WVL1 D65532 IZ65532 SV65532 ACR65532 AMN65532 AWJ65532 BGF65532 BQB65532 BZX65532 CJT65532 CTP65532 DDL65532 DNH65532 DXD65532 EGZ65532 EQV65532 FAR65532 FKN65532 FUJ65532 GEF65532 GOB65532 GXX65532 HHT65532 HRP65532 IBL65532 ILH65532 IVD65532 JEZ65532 JOV65532 JYR65532 KIN65532 KSJ65532 LCF65532 LMB65532 LVX65532 MFT65532 MPP65532 MZL65532 NJH65532 NTD65532 OCZ65532 OMV65532 OWR65532 PGN65532 PQJ65532 QAF65532 QKB65532 QTX65532 RDT65532 RNP65532 RXL65532 SHH65532 SRD65532 TAZ65532 TKV65532 TUR65532 UEN65532 UOJ65532 UYF65532 VIB65532 VRX65532 WBT65532 WLP65532 WVL65532 D131068 IZ131068 SV131068 ACR131068 AMN131068 AWJ131068 BGF131068 BQB131068 BZX131068 CJT131068 CTP131068 DDL131068 DNH131068 DXD131068 EGZ131068 EQV131068 FAR131068 FKN131068 FUJ131068 GEF131068 GOB131068 GXX131068 HHT131068 HRP131068 IBL131068 ILH131068 IVD131068 JEZ131068 JOV131068 JYR131068 KIN131068 KSJ131068 LCF131068 LMB131068 LVX131068 MFT131068 MPP131068 MZL131068 NJH131068 NTD131068 OCZ131068 OMV131068 OWR131068 PGN131068 PQJ131068 QAF131068 QKB131068 QTX131068 RDT131068 RNP131068 RXL131068 SHH131068 SRD131068 TAZ131068 TKV131068 TUR131068 UEN131068 UOJ131068 UYF131068 VIB131068 VRX131068 WBT131068 WLP131068 WVL131068 D196604 IZ196604 SV196604 ACR196604 AMN196604 AWJ196604 BGF196604 BQB196604 BZX196604 CJT196604 CTP196604 DDL196604 DNH196604 DXD196604 EGZ196604 EQV196604 FAR196604 FKN196604 FUJ196604 GEF196604 GOB196604 GXX196604 HHT196604 HRP196604 IBL196604 ILH196604 IVD196604 JEZ196604 JOV196604 JYR196604 KIN196604 KSJ196604 LCF196604 LMB196604 LVX196604 MFT196604 MPP196604 MZL196604 NJH196604 NTD196604 OCZ196604 OMV196604 OWR196604 PGN196604 PQJ196604 QAF196604 QKB196604 QTX196604 RDT196604 RNP196604 RXL196604 SHH196604 SRD196604 TAZ196604 TKV196604 TUR196604 UEN196604 UOJ196604 UYF196604 VIB196604 VRX196604 WBT196604 WLP196604 WVL196604 D262140 IZ262140 SV262140 ACR262140 AMN262140 AWJ262140 BGF262140 BQB262140 BZX262140 CJT262140 CTP262140 DDL262140 DNH262140 DXD262140 EGZ262140 EQV262140 FAR262140 FKN262140 FUJ262140 GEF262140 GOB262140 GXX262140 HHT262140 HRP262140 IBL262140 ILH262140 IVD262140 JEZ262140 JOV262140 JYR262140 KIN262140 KSJ262140 LCF262140 LMB262140 LVX262140 MFT262140 MPP262140 MZL262140 NJH262140 NTD262140 OCZ262140 OMV262140 OWR262140 PGN262140 PQJ262140 QAF262140 QKB262140 QTX262140 RDT262140 RNP262140 RXL262140 SHH262140 SRD262140 TAZ262140 TKV262140 TUR262140 UEN262140 UOJ262140 UYF262140 VIB262140 VRX262140 WBT262140 WLP262140 WVL262140 D327676 IZ327676 SV327676 ACR327676 AMN327676 AWJ327676 BGF327676 BQB327676 BZX327676 CJT327676 CTP327676 DDL327676 DNH327676 DXD327676 EGZ327676 EQV327676 FAR327676 FKN327676 FUJ327676 GEF327676 GOB327676 GXX327676 HHT327676 HRP327676 IBL327676 ILH327676 IVD327676 JEZ327676 JOV327676 JYR327676 KIN327676 KSJ327676 LCF327676 LMB327676 LVX327676 MFT327676 MPP327676 MZL327676 NJH327676 NTD327676 OCZ327676 OMV327676 OWR327676 PGN327676 PQJ327676 QAF327676 QKB327676 QTX327676 RDT327676 RNP327676 RXL327676 SHH327676 SRD327676 TAZ327676 TKV327676 TUR327676 UEN327676 UOJ327676 UYF327676 VIB327676 VRX327676 WBT327676 WLP327676 WVL327676 D393212 IZ393212 SV393212 ACR393212 AMN393212 AWJ393212 BGF393212 BQB393212 BZX393212 CJT393212 CTP393212 DDL393212 DNH393212 DXD393212 EGZ393212 EQV393212 FAR393212 FKN393212 FUJ393212 GEF393212 GOB393212 GXX393212 HHT393212 HRP393212 IBL393212 ILH393212 IVD393212 JEZ393212 JOV393212 JYR393212 KIN393212 KSJ393212 LCF393212 LMB393212 LVX393212 MFT393212 MPP393212 MZL393212 NJH393212 NTD393212 OCZ393212 OMV393212 OWR393212 PGN393212 PQJ393212 QAF393212 QKB393212 QTX393212 RDT393212 RNP393212 RXL393212 SHH393212 SRD393212 TAZ393212 TKV393212 TUR393212 UEN393212 UOJ393212 UYF393212 VIB393212 VRX393212 WBT393212 WLP393212 WVL393212 D458748 IZ458748 SV458748 ACR458748 AMN458748 AWJ458748 BGF458748 BQB458748 BZX458748 CJT458748 CTP458748 DDL458748 DNH458748 DXD458748 EGZ458748 EQV458748 FAR458748 FKN458748 FUJ458748 GEF458748 GOB458748 GXX458748 HHT458748 HRP458748 IBL458748 ILH458748 IVD458748 JEZ458748 JOV458748 JYR458748 KIN458748 KSJ458748 LCF458748 LMB458748 LVX458748 MFT458748 MPP458748 MZL458748 NJH458748 NTD458748 OCZ458748 OMV458748 OWR458748 PGN458748 PQJ458748 QAF458748 QKB458748 QTX458748 RDT458748 RNP458748 RXL458748 SHH458748 SRD458748 TAZ458748 TKV458748 TUR458748 UEN458748 UOJ458748 UYF458748 VIB458748 VRX458748 WBT458748 WLP458748 WVL458748 D524284 IZ524284 SV524284 ACR524284 AMN524284 AWJ524284 BGF524284 BQB524284 BZX524284 CJT524284 CTP524284 DDL524284 DNH524284 DXD524284 EGZ524284 EQV524284 FAR524284 FKN524284 FUJ524284 GEF524284 GOB524284 GXX524284 HHT524284 HRP524284 IBL524284 ILH524284 IVD524284 JEZ524284 JOV524284 JYR524284 KIN524284 KSJ524284 LCF524284 LMB524284 LVX524284 MFT524284 MPP524284 MZL524284 NJH524284 NTD524284 OCZ524284 OMV524284 OWR524284 PGN524284 PQJ524284 QAF524284 QKB524284 QTX524284 RDT524284 RNP524284 RXL524284 SHH524284 SRD524284 TAZ524284 TKV524284 TUR524284 UEN524284 UOJ524284 UYF524284 VIB524284 VRX524284 WBT524284 WLP524284 WVL524284 D589820 IZ589820 SV589820 ACR589820 AMN589820 AWJ589820 BGF589820 BQB589820 BZX589820 CJT589820 CTP589820 DDL589820 DNH589820 DXD589820 EGZ589820 EQV589820 FAR589820 FKN589820 FUJ589820 GEF589820 GOB589820 GXX589820 HHT589820 HRP589820 IBL589820 ILH589820 IVD589820 JEZ589820 JOV589820 JYR589820 KIN589820 KSJ589820 LCF589820 LMB589820 LVX589820 MFT589820 MPP589820 MZL589820 NJH589820 NTD589820 OCZ589820 OMV589820 OWR589820 PGN589820 PQJ589820 QAF589820 QKB589820 QTX589820 RDT589820 RNP589820 RXL589820 SHH589820 SRD589820 TAZ589820 TKV589820 TUR589820 UEN589820 UOJ589820 UYF589820 VIB589820 VRX589820 WBT589820 WLP589820 WVL589820 D655356 IZ655356 SV655356 ACR655356 AMN655356 AWJ655356 BGF655356 BQB655356 BZX655356 CJT655356 CTP655356 DDL655356 DNH655356 DXD655356 EGZ655356 EQV655356 FAR655356 FKN655356 FUJ655356 GEF655356 GOB655356 GXX655356 HHT655356 HRP655356 IBL655356 ILH655356 IVD655356 JEZ655356 JOV655356 JYR655356 KIN655356 KSJ655356 LCF655356 LMB655356 LVX655356 MFT655356 MPP655356 MZL655356 NJH655356 NTD655356 OCZ655356 OMV655356 OWR655356 PGN655356 PQJ655356 QAF655356 QKB655356 QTX655356 RDT655356 RNP655356 RXL655356 SHH655356 SRD655356 TAZ655356 TKV655356 TUR655356 UEN655356 UOJ655356 UYF655356 VIB655356 VRX655356 WBT655356 WLP655356 WVL655356 D720892 IZ720892 SV720892 ACR720892 AMN720892 AWJ720892 BGF720892 BQB720892 BZX720892 CJT720892 CTP720892 DDL720892 DNH720892 DXD720892 EGZ720892 EQV720892 FAR720892 FKN720892 FUJ720892 GEF720892 GOB720892 GXX720892 HHT720892 HRP720892 IBL720892 ILH720892 IVD720892 JEZ720892 JOV720892 JYR720892 KIN720892 KSJ720892 LCF720892 LMB720892 LVX720892 MFT720892 MPP720892 MZL720892 NJH720892 NTD720892 OCZ720892 OMV720892 OWR720892 PGN720892 PQJ720892 QAF720892 QKB720892 QTX720892 RDT720892 RNP720892 RXL720892 SHH720892 SRD720892 TAZ720892 TKV720892 TUR720892 UEN720892 UOJ720892 UYF720892 VIB720892 VRX720892 WBT720892 WLP720892 WVL720892 D786428 IZ786428 SV786428 ACR786428 AMN786428 AWJ786428 BGF786428 BQB786428 BZX786428 CJT786428 CTP786428 DDL786428 DNH786428 DXD786428 EGZ786428 EQV786428 FAR786428 FKN786428 FUJ786428 GEF786428 GOB786428 GXX786428 HHT786428 HRP786428 IBL786428 ILH786428 IVD786428 JEZ786428 JOV786428 JYR786428 KIN786428 KSJ786428 LCF786428 LMB786428 LVX786428 MFT786428 MPP786428 MZL786428 NJH786428 NTD786428 OCZ786428 OMV786428 OWR786428 PGN786428 PQJ786428 QAF786428 QKB786428 QTX786428 RDT786428 RNP786428 RXL786428 SHH786428 SRD786428 TAZ786428 TKV786428 TUR786428 UEN786428 UOJ786428 UYF786428 VIB786428 VRX786428 WBT786428 WLP786428 WVL786428 D851964 IZ851964 SV851964 ACR851964 AMN851964 AWJ851964 BGF851964 BQB851964 BZX851964 CJT851964 CTP851964 DDL851964 DNH851964 DXD851964 EGZ851964 EQV851964 FAR851964 FKN851964 FUJ851964 GEF851964 GOB851964 GXX851964 HHT851964 HRP851964 IBL851964 ILH851964 IVD851964 JEZ851964 JOV851964 JYR851964 KIN851964 KSJ851964 LCF851964 LMB851964 LVX851964 MFT851964 MPP851964 MZL851964 NJH851964 NTD851964 OCZ851964 OMV851964 OWR851964 PGN851964 PQJ851964 QAF851964 QKB851964 QTX851964 RDT851964 RNP851964 RXL851964 SHH851964 SRD851964 TAZ851964 TKV851964 TUR851964 UEN851964 UOJ851964 UYF851964 VIB851964 VRX851964 WBT851964 WLP851964 WVL851964 D917500 IZ917500 SV917500 ACR917500 AMN917500 AWJ917500 BGF917500 BQB917500 BZX917500 CJT917500 CTP917500 DDL917500 DNH917500 DXD917500 EGZ917500 EQV917500 FAR917500 FKN917500 FUJ917500 GEF917500 GOB917500 GXX917500 HHT917500 HRP917500 IBL917500 ILH917500 IVD917500 JEZ917500 JOV917500 JYR917500 KIN917500 KSJ917500 LCF917500 LMB917500 LVX917500 MFT917500 MPP917500 MZL917500 NJH917500 NTD917500 OCZ917500 OMV917500 OWR917500 PGN917500 PQJ917500 QAF917500 QKB917500 QTX917500 RDT917500 RNP917500 RXL917500 SHH917500 SRD917500 TAZ917500 TKV917500 TUR917500 UEN917500 UOJ917500 UYF917500 VIB917500 VRX917500 WBT917500 WLP917500 WVL917500 D983036 IZ983036 SV983036 ACR983036 AMN983036 AWJ983036 BGF983036 BQB983036 BZX983036 CJT983036 CTP983036 DDL983036 DNH983036 DXD983036 EGZ983036 EQV983036 FAR983036 FKN983036 FUJ983036 GEF983036 GOB983036 GXX983036 HHT983036 HRP983036 IBL983036 ILH983036 IVD983036 JEZ983036 JOV983036 JYR983036 KIN983036 KSJ983036 LCF983036 LMB983036 LVX983036 MFT983036 MPP983036 MZL983036 NJH983036 NTD983036 OCZ983036 OMV983036 OWR983036 PGN983036 PQJ983036 QAF983036 QKB983036 QTX983036 RDT983036 RNP983036 RXL983036 SHH983036 SRD983036 TAZ983036 TKV983036 TUR983036 UEN983036 UOJ983036 UYF983036 VIB983036 VRX983036 WBT983036 WLP983036 WVL983036">
      <formula1>#REF!</formula1>
    </dataValidation>
  </dataValidation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58"/>
  <sheetViews>
    <sheetView showGridLines="0" zoomScale="80" zoomScaleNormal="80" zoomScaleSheetLayoutView="75" workbookViewId="0">
      <pane xSplit="2" ySplit="1" topLeftCell="C2" activePane="bottomRight" state="frozen"/>
      <selection pane="topRight" activeCell="D1" sqref="D1"/>
      <selection pane="bottomLeft" activeCell="A2" sqref="A2"/>
      <selection pane="bottomRight" activeCell="M11" sqref="M11"/>
    </sheetView>
  </sheetViews>
  <sheetFormatPr defaultRowHeight="12.75" x14ac:dyDescent="0.2"/>
  <cols>
    <col min="1" max="1" width="7.140625" style="251" customWidth="1"/>
    <col min="2" max="2" width="12.5703125" style="252" customWidth="1"/>
    <col min="3" max="3" width="16.42578125" style="253" customWidth="1"/>
    <col min="4" max="4" width="27" style="254" customWidth="1"/>
    <col min="5" max="5" width="9.28515625" style="253" customWidth="1"/>
    <col min="6" max="6" width="14.42578125" style="253" customWidth="1"/>
    <col min="7" max="7" width="11" style="253" customWidth="1"/>
    <col min="8" max="8" width="32.42578125" style="255" customWidth="1"/>
    <col min="9" max="9" width="29.42578125" style="255" customWidth="1"/>
    <col min="10" max="10" width="45.7109375" style="255" customWidth="1"/>
    <col min="11" max="11" width="14.28515625" style="256" customWidth="1"/>
    <col min="12" max="12" width="23.85546875" style="241" customWidth="1"/>
    <col min="13" max="256" width="9.140625" style="242"/>
    <col min="257" max="257" width="7.140625" style="242" customWidth="1"/>
    <col min="258" max="258" width="12.5703125" style="242" customWidth="1"/>
    <col min="259" max="259" width="16.42578125" style="242" customWidth="1"/>
    <col min="260" max="260" width="27" style="242" customWidth="1"/>
    <col min="261" max="261" width="9.28515625" style="242" customWidth="1"/>
    <col min="262" max="262" width="14.42578125" style="242" customWidth="1"/>
    <col min="263" max="263" width="11" style="242" customWidth="1"/>
    <col min="264" max="264" width="22.7109375" style="242" customWidth="1"/>
    <col min="265" max="265" width="29.42578125" style="242" customWidth="1"/>
    <col min="266" max="266" width="45.7109375" style="242" customWidth="1"/>
    <col min="267" max="267" width="14.28515625" style="242" customWidth="1"/>
    <col min="268" max="268" width="23.85546875" style="242" customWidth="1"/>
    <col min="269" max="512" width="9.140625" style="242"/>
    <col min="513" max="513" width="7.140625" style="242" customWidth="1"/>
    <col min="514" max="514" width="12.5703125" style="242" customWidth="1"/>
    <col min="515" max="515" width="16.42578125" style="242" customWidth="1"/>
    <col min="516" max="516" width="27" style="242" customWidth="1"/>
    <col min="517" max="517" width="9.28515625" style="242" customWidth="1"/>
    <col min="518" max="518" width="14.42578125" style="242" customWidth="1"/>
    <col min="519" max="519" width="11" style="242" customWidth="1"/>
    <col min="520" max="520" width="22.7109375" style="242" customWidth="1"/>
    <col min="521" max="521" width="29.42578125" style="242" customWidth="1"/>
    <col min="522" max="522" width="45.7109375" style="242" customWidth="1"/>
    <col min="523" max="523" width="14.28515625" style="242" customWidth="1"/>
    <col min="524" max="524" width="23.85546875" style="242" customWidth="1"/>
    <col min="525" max="768" width="9.140625" style="242"/>
    <col min="769" max="769" width="7.140625" style="242" customWidth="1"/>
    <col min="770" max="770" width="12.5703125" style="242" customWidth="1"/>
    <col min="771" max="771" width="16.42578125" style="242" customWidth="1"/>
    <col min="772" max="772" width="27" style="242" customWidth="1"/>
    <col min="773" max="773" width="9.28515625" style="242" customWidth="1"/>
    <col min="774" max="774" width="14.42578125" style="242" customWidth="1"/>
    <col min="775" max="775" width="11" style="242" customWidth="1"/>
    <col min="776" max="776" width="22.7109375" style="242" customWidth="1"/>
    <col min="777" max="777" width="29.42578125" style="242" customWidth="1"/>
    <col min="778" max="778" width="45.7109375" style="242" customWidth="1"/>
    <col min="779" max="779" width="14.28515625" style="242" customWidth="1"/>
    <col min="780" max="780" width="23.85546875" style="242" customWidth="1"/>
    <col min="781" max="1024" width="9.140625" style="242"/>
    <col min="1025" max="1025" width="7.140625" style="242" customWidth="1"/>
    <col min="1026" max="1026" width="12.5703125" style="242" customWidth="1"/>
    <col min="1027" max="1027" width="16.42578125" style="242" customWidth="1"/>
    <col min="1028" max="1028" width="27" style="242" customWidth="1"/>
    <col min="1029" max="1029" width="9.28515625" style="242" customWidth="1"/>
    <col min="1030" max="1030" width="14.42578125" style="242" customWidth="1"/>
    <col min="1031" max="1031" width="11" style="242" customWidth="1"/>
    <col min="1032" max="1032" width="22.7109375" style="242" customWidth="1"/>
    <col min="1033" max="1033" width="29.42578125" style="242" customWidth="1"/>
    <col min="1034" max="1034" width="45.7109375" style="242" customWidth="1"/>
    <col min="1035" max="1035" width="14.28515625" style="242" customWidth="1"/>
    <col min="1036" max="1036" width="23.85546875" style="242" customWidth="1"/>
    <col min="1037" max="1280" width="9.140625" style="242"/>
    <col min="1281" max="1281" width="7.140625" style="242" customWidth="1"/>
    <col min="1282" max="1282" width="12.5703125" style="242" customWidth="1"/>
    <col min="1283" max="1283" width="16.42578125" style="242" customWidth="1"/>
    <col min="1284" max="1284" width="27" style="242" customWidth="1"/>
    <col min="1285" max="1285" width="9.28515625" style="242" customWidth="1"/>
    <col min="1286" max="1286" width="14.42578125" style="242" customWidth="1"/>
    <col min="1287" max="1287" width="11" style="242" customWidth="1"/>
    <col min="1288" max="1288" width="22.7109375" style="242" customWidth="1"/>
    <col min="1289" max="1289" width="29.42578125" style="242" customWidth="1"/>
    <col min="1290" max="1290" width="45.7109375" style="242" customWidth="1"/>
    <col min="1291" max="1291" width="14.28515625" style="242" customWidth="1"/>
    <col min="1292" max="1292" width="23.85546875" style="242" customWidth="1"/>
    <col min="1293" max="1536" width="9.140625" style="242"/>
    <col min="1537" max="1537" width="7.140625" style="242" customWidth="1"/>
    <col min="1538" max="1538" width="12.5703125" style="242" customWidth="1"/>
    <col min="1539" max="1539" width="16.42578125" style="242" customWidth="1"/>
    <col min="1540" max="1540" width="27" style="242" customWidth="1"/>
    <col min="1541" max="1541" width="9.28515625" style="242" customWidth="1"/>
    <col min="1542" max="1542" width="14.42578125" style="242" customWidth="1"/>
    <col min="1543" max="1543" width="11" style="242" customWidth="1"/>
    <col min="1544" max="1544" width="22.7109375" style="242" customWidth="1"/>
    <col min="1545" max="1545" width="29.42578125" style="242" customWidth="1"/>
    <col min="1546" max="1546" width="45.7109375" style="242" customWidth="1"/>
    <col min="1547" max="1547" width="14.28515625" style="242" customWidth="1"/>
    <col min="1548" max="1548" width="23.85546875" style="242" customWidth="1"/>
    <col min="1549" max="1792" width="9.140625" style="242"/>
    <col min="1793" max="1793" width="7.140625" style="242" customWidth="1"/>
    <col min="1794" max="1794" width="12.5703125" style="242" customWidth="1"/>
    <col min="1795" max="1795" width="16.42578125" style="242" customWidth="1"/>
    <col min="1796" max="1796" width="27" style="242" customWidth="1"/>
    <col min="1797" max="1797" width="9.28515625" style="242" customWidth="1"/>
    <col min="1798" max="1798" width="14.42578125" style="242" customWidth="1"/>
    <col min="1799" max="1799" width="11" style="242" customWidth="1"/>
    <col min="1800" max="1800" width="22.7109375" style="242" customWidth="1"/>
    <col min="1801" max="1801" width="29.42578125" style="242" customWidth="1"/>
    <col min="1802" max="1802" width="45.7109375" style="242" customWidth="1"/>
    <col min="1803" max="1803" width="14.28515625" style="242" customWidth="1"/>
    <col min="1804" max="1804" width="23.85546875" style="242" customWidth="1"/>
    <col min="1805" max="2048" width="9.140625" style="242"/>
    <col min="2049" max="2049" width="7.140625" style="242" customWidth="1"/>
    <col min="2050" max="2050" width="12.5703125" style="242" customWidth="1"/>
    <col min="2051" max="2051" width="16.42578125" style="242" customWidth="1"/>
    <col min="2052" max="2052" width="27" style="242" customWidth="1"/>
    <col min="2053" max="2053" width="9.28515625" style="242" customWidth="1"/>
    <col min="2054" max="2054" width="14.42578125" style="242" customWidth="1"/>
    <col min="2055" max="2055" width="11" style="242" customWidth="1"/>
    <col min="2056" max="2056" width="22.7109375" style="242" customWidth="1"/>
    <col min="2057" max="2057" width="29.42578125" style="242" customWidth="1"/>
    <col min="2058" max="2058" width="45.7109375" style="242" customWidth="1"/>
    <col min="2059" max="2059" width="14.28515625" style="242" customWidth="1"/>
    <col min="2060" max="2060" width="23.85546875" style="242" customWidth="1"/>
    <col min="2061" max="2304" width="9.140625" style="242"/>
    <col min="2305" max="2305" width="7.140625" style="242" customWidth="1"/>
    <col min="2306" max="2306" width="12.5703125" style="242" customWidth="1"/>
    <col min="2307" max="2307" width="16.42578125" style="242" customWidth="1"/>
    <col min="2308" max="2308" width="27" style="242" customWidth="1"/>
    <col min="2309" max="2309" width="9.28515625" style="242" customWidth="1"/>
    <col min="2310" max="2310" width="14.42578125" style="242" customWidth="1"/>
    <col min="2311" max="2311" width="11" style="242" customWidth="1"/>
    <col min="2312" max="2312" width="22.7109375" style="242" customWidth="1"/>
    <col min="2313" max="2313" width="29.42578125" style="242" customWidth="1"/>
    <col min="2314" max="2314" width="45.7109375" style="242" customWidth="1"/>
    <col min="2315" max="2315" width="14.28515625" style="242" customWidth="1"/>
    <col min="2316" max="2316" width="23.85546875" style="242" customWidth="1"/>
    <col min="2317" max="2560" width="9.140625" style="242"/>
    <col min="2561" max="2561" width="7.140625" style="242" customWidth="1"/>
    <col min="2562" max="2562" width="12.5703125" style="242" customWidth="1"/>
    <col min="2563" max="2563" width="16.42578125" style="242" customWidth="1"/>
    <col min="2564" max="2564" width="27" style="242" customWidth="1"/>
    <col min="2565" max="2565" width="9.28515625" style="242" customWidth="1"/>
    <col min="2566" max="2566" width="14.42578125" style="242" customWidth="1"/>
    <col min="2567" max="2567" width="11" style="242" customWidth="1"/>
    <col min="2568" max="2568" width="22.7109375" style="242" customWidth="1"/>
    <col min="2569" max="2569" width="29.42578125" style="242" customWidth="1"/>
    <col min="2570" max="2570" width="45.7109375" style="242" customWidth="1"/>
    <col min="2571" max="2571" width="14.28515625" style="242" customWidth="1"/>
    <col min="2572" max="2572" width="23.85546875" style="242" customWidth="1"/>
    <col min="2573" max="2816" width="9.140625" style="242"/>
    <col min="2817" max="2817" width="7.140625" style="242" customWidth="1"/>
    <col min="2818" max="2818" width="12.5703125" style="242" customWidth="1"/>
    <col min="2819" max="2819" width="16.42578125" style="242" customWidth="1"/>
    <col min="2820" max="2820" width="27" style="242" customWidth="1"/>
    <col min="2821" max="2821" width="9.28515625" style="242" customWidth="1"/>
    <col min="2822" max="2822" width="14.42578125" style="242" customWidth="1"/>
    <col min="2823" max="2823" width="11" style="242" customWidth="1"/>
    <col min="2824" max="2824" width="22.7109375" style="242" customWidth="1"/>
    <col min="2825" max="2825" width="29.42578125" style="242" customWidth="1"/>
    <col min="2826" max="2826" width="45.7109375" style="242" customWidth="1"/>
    <col min="2827" max="2827" width="14.28515625" style="242" customWidth="1"/>
    <col min="2828" max="2828" width="23.85546875" style="242" customWidth="1"/>
    <col min="2829" max="3072" width="9.140625" style="242"/>
    <col min="3073" max="3073" width="7.140625" style="242" customWidth="1"/>
    <col min="3074" max="3074" width="12.5703125" style="242" customWidth="1"/>
    <col min="3075" max="3075" width="16.42578125" style="242" customWidth="1"/>
    <col min="3076" max="3076" width="27" style="242" customWidth="1"/>
    <col min="3077" max="3077" width="9.28515625" style="242" customWidth="1"/>
    <col min="3078" max="3078" width="14.42578125" style="242" customWidth="1"/>
    <col min="3079" max="3079" width="11" style="242" customWidth="1"/>
    <col min="3080" max="3080" width="22.7109375" style="242" customWidth="1"/>
    <col min="3081" max="3081" width="29.42578125" style="242" customWidth="1"/>
    <col min="3082" max="3082" width="45.7109375" style="242" customWidth="1"/>
    <col min="3083" max="3083" width="14.28515625" style="242" customWidth="1"/>
    <col min="3084" max="3084" width="23.85546875" style="242" customWidth="1"/>
    <col min="3085" max="3328" width="9.140625" style="242"/>
    <col min="3329" max="3329" width="7.140625" style="242" customWidth="1"/>
    <col min="3330" max="3330" width="12.5703125" style="242" customWidth="1"/>
    <col min="3331" max="3331" width="16.42578125" style="242" customWidth="1"/>
    <col min="3332" max="3332" width="27" style="242" customWidth="1"/>
    <col min="3333" max="3333" width="9.28515625" style="242" customWidth="1"/>
    <col min="3334" max="3334" width="14.42578125" style="242" customWidth="1"/>
    <col min="3335" max="3335" width="11" style="242" customWidth="1"/>
    <col min="3336" max="3336" width="22.7109375" style="242" customWidth="1"/>
    <col min="3337" max="3337" width="29.42578125" style="242" customWidth="1"/>
    <col min="3338" max="3338" width="45.7109375" style="242" customWidth="1"/>
    <col min="3339" max="3339" width="14.28515625" style="242" customWidth="1"/>
    <col min="3340" max="3340" width="23.85546875" style="242" customWidth="1"/>
    <col min="3341" max="3584" width="9.140625" style="242"/>
    <col min="3585" max="3585" width="7.140625" style="242" customWidth="1"/>
    <col min="3586" max="3586" width="12.5703125" style="242" customWidth="1"/>
    <col min="3587" max="3587" width="16.42578125" style="242" customWidth="1"/>
    <col min="3588" max="3588" width="27" style="242" customWidth="1"/>
    <col min="3589" max="3589" width="9.28515625" style="242" customWidth="1"/>
    <col min="3590" max="3590" width="14.42578125" style="242" customWidth="1"/>
    <col min="3591" max="3591" width="11" style="242" customWidth="1"/>
    <col min="3592" max="3592" width="22.7109375" style="242" customWidth="1"/>
    <col min="3593" max="3593" width="29.42578125" style="242" customWidth="1"/>
    <col min="3594" max="3594" width="45.7109375" style="242" customWidth="1"/>
    <col min="3595" max="3595" width="14.28515625" style="242" customWidth="1"/>
    <col min="3596" max="3596" width="23.85546875" style="242" customWidth="1"/>
    <col min="3597" max="3840" width="9.140625" style="242"/>
    <col min="3841" max="3841" width="7.140625" style="242" customWidth="1"/>
    <col min="3842" max="3842" width="12.5703125" style="242" customWidth="1"/>
    <col min="3843" max="3843" width="16.42578125" style="242" customWidth="1"/>
    <col min="3844" max="3844" width="27" style="242" customWidth="1"/>
    <col min="3845" max="3845" width="9.28515625" style="242" customWidth="1"/>
    <col min="3846" max="3846" width="14.42578125" style="242" customWidth="1"/>
    <col min="3847" max="3847" width="11" style="242" customWidth="1"/>
    <col min="3848" max="3848" width="22.7109375" style="242" customWidth="1"/>
    <col min="3849" max="3849" width="29.42578125" style="242" customWidth="1"/>
    <col min="3850" max="3850" width="45.7109375" style="242" customWidth="1"/>
    <col min="3851" max="3851" width="14.28515625" style="242" customWidth="1"/>
    <col min="3852" max="3852" width="23.85546875" style="242" customWidth="1"/>
    <col min="3853" max="4096" width="9.140625" style="242"/>
    <col min="4097" max="4097" width="7.140625" style="242" customWidth="1"/>
    <col min="4098" max="4098" width="12.5703125" style="242" customWidth="1"/>
    <col min="4099" max="4099" width="16.42578125" style="242" customWidth="1"/>
    <col min="4100" max="4100" width="27" style="242" customWidth="1"/>
    <col min="4101" max="4101" width="9.28515625" style="242" customWidth="1"/>
    <col min="4102" max="4102" width="14.42578125" style="242" customWidth="1"/>
    <col min="4103" max="4103" width="11" style="242" customWidth="1"/>
    <col min="4104" max="4104" width="22.7109375" style="242" customWidth="1"/>
    <col min="4105" max="4105" width="29.42578125" style="242" customWidth="1"/>
    <col min="4106" max="4106" width="45.7109375" style="242" customWidth="1"/>
    <col min="4107" max="4107" width="14.28515625" style="242" customWidth="1"/>
    <col min="4108" max="4108" width="23.85546875" style="242" customWidth="1"/>
    <col min="4109" max="4352" width="9.140625" style="242"/>
    <col min="4353" max="4353" width="7.140625" style="242" customWidth="1"/>
    <col min="4354" max="4354" width="12.5703125" style="242" customWidth="1"/>
    <col min="4355" max="4355" width="16.42578125" style="242" customWidth="1"/>
    <col min="4356" max="4356" width="27" style="242" customWidth="1"/>
    <col min="4357" max="4357" width="9.28515625" style="242" customWidth="1"/>
    <col min="4358" max="4358" width="14.42578125" style="242" customWidth="1"/>
    <col min="4359" max="4359" width="11" style="242" customWidth="1"/>
    <col min="4360" max="4360" width="22.7109375" style="242" customWidth="1"/>
    <col min="4361" max="4361" width="29.42578125" style="242" customWidth="1"/>
    <col min="4362" max="4362" width="45.7109375" style="242" customWidth="1"/>
    <col min="4363" max="4363" width="14.28515625" style="242" customWidth="1"/>
    <col min="4364" max="4364" width="23.85546875" style="242" customWidth="1"/>
    <col min="4365" max="4608" width="9.140625" style="242"/>
    <col min="4609" max="4609" width="7.140625" style="242" customWidth="1"/>
    <col min="4610" max="4610" width="12.5703125" style="242" customWidth="1"/>
    <col min="4611" max="4611" width="16.42578125" style="242" customWidth="1"/>
    <col min="4612" max="4612" width="27" style="242" customWidth="1"/>
    <col min="4613" max="4613" width="9.28515625" style="242" customWidth="1"/>
    <col min="4614" max="4614" width="14.42578125" style="242" customWidth="1"/>
    <col min="4615" max="4615" width="11" style="242" customWidth="1"/>
    <col min="4616" max="4616" width="22.7109375" style="242" customWidth="1"/>
    <col min="4617" max="4617" width="29.42578125" style="242" customWidth="1"/>
    <col min="4618" max="4618" width="45.7109375" style="242" customWidth="1"/>
    <col min="4619" max="4619" width="14.28515625" style="242" customWidth="1"/>
    <col min="4620" max="4620" width="23.85546875" style="242" customWidth="1"/>
    <col min="4621" max="4864" width="9.140625" style="242"/>
    <col min="4865" max="4865" width="7.140625" style="242" customWidth="1"/>
    <col min="4866" max="4866" width="12.5703125" style="242" customWidth="1"/>
    <col min="4867" max="4867" width="16.42578125" style="242" customWidth="1"/>
    <col min="4868" max="4868" width="27" style="242" customWidth="1"/>
    <col min="4869" max="4869" width="9.28515625" style="242" customWidth="1"/>
    <col min="4870" max="4870" width="14.42578125" style="242" customWidth="1"/>
    <col min="4871" max="4871" width="11" style="242" customWidth="1"/>
    <col min="4872" max="4872" width="22.7109375" style="242" customWidth="1"/>
    <col min="4873" max="4873" width="29.42578125" style="242" customWidth="1"/>
    <col min="4874" max="4874" width="45.7109375" style="242" customWidth="1"/>
    <col min="4875" max="4875" width="14.28515625" style="242" customWidth="1"/>
    <col min="4876" max="4876" width="23.85546875" style="242" customWidth="1"/>
    <col min="4877" max="5120" width="9.140625" style="242"/>
    <col min="5121" max="5121" width="7.140625" style="242" customWidth="1"/>
    <col min="5122" max="5122" width="12.5703125" style="242" customWidth="1"/>
    <col min="5123" max="5123" width="16.42578125" style="242" customWidth="1"/>
    <col min="5124" max="5124" width="27" style="242" customWidth="1"/>
    <col min="5125" max="5125" width="9.28515625" style="242" customWidth="1"/>
    <col min="5126" max="5126" width="14.42578125" style="242" customWidth="1"/>
    <col min="5127" max="5127" width="11" style="242" customWidth="1"/>
    <col min="5128" max="5128" width="22.7109375" style="242" customWidth="1"/>
    <col min="5129" max="5129" width="29.42578125" style="242" customWidth="1"/>
    <col min="5130" max="5130" width="45.7109375" style="242" customWidth="1"/>
    <col min="5131" max="5131" width="14.28515625" style="242" customWidth="1"/>
    <col min="5132" max="5132" width="23.85546875" style="242" customWidth="1"/>
    <col min="5133" max="5376" width="9.140625" style="242"/>
    <col min="5377" max="5377" width="7.140625" style="242" customWidth="1"/>
    <col min="5378" max="5378" width="12.5703125" style="242" customWidth="1"/>
    <col min="5379" max="5379" width="16.42578125" style="242" customWidth="1"/>
    <col min="5380" max="5380" width="27" style="242" customWidth="1"/>
    <col min="5381" max="5381" width="9.28515625" style="242" customWidth="1"/>
    <col min="5382" max="5382" width="14.42578125" style="242" customWidth="1"/>
    <col min="5383" max="5383" width="11" style="242" customWidth="1"/>
    <col min="5384" max="5384" width="22.7109375" style="242" customWidth="1"/>
    <col min="5385" max="5385" width="29.42578125" style="242" customWidth="1"/>
    <col min="5386" max="5386" width="45.7109375" style="242" customWidth="1"/>
    <col min="5387" max="5387" width="14.28515625" style="242" customWidth="1"/>
    <col min="5388" max="5388" width="23.85546875" style="242" customWidth="1"/>
    <col min="5389" max="5632" width="9.140625" style="242"/>
    <col min="5633" max="5633" width="7.140625" style="242" customWidth="1"/>
    <col min="5634" max="5634" width="12.5703125" style="242" customWidth="1"/>
    <col min="5635" max="5635" width="16.42578125" style="242" customWidth="1"/>
    <col min="5636" max="5636" width="27" style="242" customWidth="1"/>
    <col min="5637" max="5637" width="9.28515625" style="242" customWidth="1"/>
    <col min="5638" max="5638" width="14.42578125" style="242" customWidth="1"/>
    <col min="5639" max="5639" width="11" style="242" customWidth="1"/>
    <col min="5640" max="5640" width="22.7109375" style="242" customWidth="1"/>
    <col min="5641" max="5641" width="29.42578125" style="242" customWidth="1"/>
    <col min="5642" max="5642" width="45.7109375" style="242" customWidth="1"/>
    <col min="5643" max="5643" width="14.28515625" style="242" customWidth="1"/>
    <col min="5644" max="5644" width="23.85546875" style="242" customWidth="1"/>
    <col min="5645" max="5888" width="9.140625" style="242"/>
    <col min="5889" max="5889" width="7.140625" style="242" customWidth="1"/>
    <col min="5890" max="5890" width="12.5703125" style="242" customWidth="1"/>
    <col min="5891" max="5891" width="16.42578125" style="242" customWidth="1"/>
    <col min="5892" max="5892" width="27" style="242" customWidth="1"/>
    <col min="5893" max="5893" width="9.28515625" style="242" customWidth="1"/>
    <col min="5894" max="5894" width="14.42578125" style="242" customWidth="1"/>
    <col min="5895" max="5895" width="11" style="242" customWidth="1"/>
    <col min="5896" max="5896" width="22.7109375" style="242" customWidth="1"/>
    <col min="5897" max="5897" width="29.42578125" style="242" customWidth="1"/>
    <col min="5898" max="5898" width="45.7109375" style="242" customWidth="1"/>
    <col min="5899" max="5899" width="14.28515625" style="242" customWidth="1"/>
    <col min="5900" max="5900" width="23.85546875" style="242" customWidth="1"/>
    <col min="5901" max="6144" width="9.140625" style="242"/>
    <col min="6145" max="6145" width="7.140625" style="242" customWidth="1"/>
    <col min="6146" max="6146" width="12.5703125" style="242" customWidth="1"/>
    <col min="6147" max="6147" width="16.42578125" style="242" customWidth="1"/>
    <col min="6148" max="6148" width="27" style="242" customWidth="1"/>
    <col min="6149" max="6149" width="9.28515625" style="242" customWidth="1"/>
    <col min="6150" max="6150" width="14.42578125" style="242" customWidth="1"/>
    <col min="6151" max="6151" width="11" style="242" customWidth="1"/>
    <col min="6152" max="6152" width="22.7109375" style="242" customWidth="1"/>
    <col min="6153" max="6153" width="29.42578125" style="242" customWidth="1"/>
    <col min="6154" max="6154" width="45.7109375" style="242" customWidth="1"/>
    <col min="6155" max="6155" width="14.28515625" style="242" customWidth="1"/>
    <col min="6156" max="6156" width="23.85546875" style="242" customWidth="1"/>
    <col min="6157" max="6400" width="9.140625" style="242"/>
    <col min="6401" max="6401" width="7.140625" style="242" customWidth="1"/>
    <col min="6402" max="6402" width="12.5703125" style="242" customWidth="1"/>
    <col min="6403" max="6403" width="16.42578125" style="242" customWidth="1"/>
    <col min="6404" max="6404" width="27" style="242" customWidth="1"/>
    <col min="6405" max="6405" width="9.28515625" style="242" customWidth="1"/>
    <col min="6406" max="6406" width="14.42578125" style="242" customWidth="1"/>
    <col min="6407" max="6407" width="11" style="242" customWidth="1"/>
    <col min="6408" max="6408" width="22.7109375" style="242" customWidth="1"/>
    <col min="6409" max="6409" width="29.42578125" style="242" customWidth="1"/>
    <col min="6410" max="6410" width="45.7109375" style="242" customWidth="1"/>
    <col min="6411" max="6411" width="14.28515625" style="242" customWidth="1"/>
    <col min="6412" max="6412" width="23.85546875" style="242" customWidth="1"/>
    <col min="6413" max="6656" width="9.140625" style="242"/>
    <col min="6657" max="6657" width="7.140625" style="242" customWidth="1"/>
    <col min="6658" max="6658" width="12.5703125" style="242" customWidth="1"/>
    <col min="6659" max="6659" width="16.42578125" style="242" customWidth="1"/>
    <col min="6660" max="6660" width="27" style="242" customWidth="1"/>
    <col min="6661" max="6661" width="9.28515625" style="242" customWidth="1"/>
    <col min="6662" max="6662" width="14.42578125" style="242" customWidth="1"/>
    <col min="6663" max="6663" width="11" style="242" customWidth="1"/>
    <col min="6664" max="6664" width="22.7109375" style="242" customWidth="1"/>
    <col min="6665" max="6665" width="29.42578125" style="242" customWidth="1"/>
    <col min="6666" max="6666" width="45.7109375" style="242" customWidth="1"/>
    <col min="6667" max="6667" width="14.28515625" style="242" customWidth="1"/>
    <col min="6668" max="6668" width="23.85546875" style="242" customWidth="1"/>
    <col min="6669" max="6912" width="9.140625" style="242"/>
    <col min="6913" max="6913" width="7.140625" style="242" customWidth="1"/>
    <col min="6914" max="6914" width="12.5703125" style="242" customWidth="1"/>
    <col min="6915" max="6915" width="16.42578125" style="242" customWidth="1"/>
    <col min="6916" max="6916" width="27" style="242" customWidth="1"/>
    <col min="6917" max="6917" width="9.28515625" style="242" customWidth="1"/>
    <col min="6918" max="6918" width="14.42578125" style="242" customWidth="1"/>
    <col min="6919" max="6919" width="11" style="242" customWidth="1"/>
    <col min="6920" max="6920" width="22.7109375" style="242" customWidth="1"/>
    <col min="6921" max="6921" width="29.42578125" style="242" customWidth="1"/>
    <col min="6922" max="6922" width="45.7109375" style="242" customWidth="1"/>
    <col min="6923" max="6923" width="14.28515625" style="242" customWidth="1"/>
    <col min="6924" max="6924" width="23.85546875" style="242" customWidth="1"/>
    <col min="6925" max="7168" width="9.140625" style="242"/>
    <col min="7169" max="7169" width="7.140625" style="242" customWidth="1"/>
    <col min="7170" max="7170" width="12.5703125" style="242" customWidth="1"/>
    <col min="7171" max="7171" width="16.42578125" style="242" customWidth="1"/>
    <col min="7172" max="7172" width="27" style="242" customWidth="1"/>
    <col min="7173" max="7173" width="9.28515625" style="242" customWidth="1"/>
    <col min="7174" max="7174" width="14.42578125" style="242" customWidth="1"/>
    <col min="7175" max="7175" width="11" style="242" customWidth="1"/>
    <col min="7176" max="7176" width="22.7109375" style="242" customWidth="1"/>
    <col min="7177" max="7177" width="29.42578125" style="242" customWidth="1"/>
    <col min="7178" max="7178" width="45.7109375" style="242" customWidth="1"/>
    <col min="7179" max="7179" width="14.28515625" style="242" customWidth="1"/>
    <col min="7180" max="7180" width="23.85546875" style="242" customWidth="1"/>
    <col min="7181" max="7424" width="9.140625" style="242"/>
    <col min="7425" max="7425" width="7.140625" style="242" customWidth="1"/>
    <col min="7426" max="7426" width="12.5703125" style="242" customWidth="1"/>
    <col min="7427" max="7427" width="16.42578125" style="242" customWidth="1"/>
    <col min="7428" max="7428" width="27" style="242" customWidth="1"/>
    <col min="7429" max="7429" width="9.28515625" style="242" customWidth="1"/>
    <col min="7430" max="7430" width="14.42578125" style="242" customWidth="1"/>
    <col min="7431" max="7431" width="11" style="242" customWidth="1"/>
    <col min="7432" max="7432" width="22.7109375" style="242" customWidth="1"/>
    <col min="7433" max="7433" width="29.42578125" style="242" customWidth="1"/>
    <col min="7434" max="7434" width="45.7109375" style="242" customWidth="1"/>
    <col min="7435" max="7435" width="14.28515625" style="242" customWidth="1"/>
    <col min="7436" max="7436" width="23.85546875" style="242" customWidth="1"/>
    <col min="7437" max="7680" width="9.140625" style="242"/>
    <col min="7681" max="7681" width="7.140625" style="242" customWidth="1"/>
    <col min="7682" max="7682" width="12.5703125" style="242" customWidth="1"/>
    <col min="7683" max="7683" width="16.42578125" style="242" customWidth="1"/>
    <col min="7684" max="7684" width="27" style="242" customWidth="1"/>
    <col min="7685" max="7685" width="9.28515625" style="242" customWidth="1"/>
    <col min="7686" max="7686" width="14.42578125" style="242" customWidth="1"/>
    <col min="7687" max="7687" width="11" style="242" customWidth="1"/>
    <col min="7688" max="7688" width="22.7109375" style="242" customWidth="1"/>
    <col min="7689" max="7689" width="29.42578125" style="242" customWidth="1"/>
    <col min="7690" max="7690" width="45.7109375" style="242" customWidth="1"/>
    <col min="7691" max="7691" width="14.28515625" style="242" customWidth="1"/>
    <col min="7692" max="7692" width="23.85546875" style="242" customWidth="1"/>
    <col min="7693" max="7936" width="9.140625" style="242"/>
    <col min="7937" max="7937" width="7.140625" style="242" customWidth="1"/>
    <col min="7938" max="7938" width="12.5703125" style="242" customWidth="1"/>
    <col min="7939" max="7939" width="16.42578125" style="242" customWidth="1"/>
    <col min="7940" max="7940" width="27" style="242" customWidth="1"/>
    <col min="7941" max="7941" width="9.28515625" style="242" customWidth="1"/>
    <col min="7942" max="7942" width="14.42578125" style="242" customWidth="1"/>
    <col min="7943" max="7943" width="11" style="242" customWidth="1"/>
    <col min="7944" max="7944" width="22.7109375" style="242" customWidth="1"/>
    <col min="7945" max="7945" width="29.42578125" style="242" customWidth="1"/>
    <col min="7946" max="7946" width="45.7109375" style="242" customWidth="1"/>
    <col min="7947" max="7947" width="14.28515625" style="242" customWidth="1"/>
    <col min="7948" max="7948" width="23.85546875" style="242" customWidth="1"/>
    <col min="7949" max="8192" width="9.140625" style="242"/>
    <col min="8193" max="8193" width="7.140625" style="242" customWidth="1"/>
    <col min="8194" max="8194" width="12.5703125" style="242" customWidth="1"/>
    <col min="8195" max="8195" width="16.42578125" style="242" customWidth="1"/>
    <col min="8196" max="8196" width="27" style="242" customWidth="1"/>
    <col min="8197" max="8197" width="9.28515625" style="242" customWidth="1"/>
    <col min="8198" max="8198" width="14.42578125" style="242" customWidth="1"/>
    <col min="8199" max="8199" width="11" style="242" customWidth="1"/>
    <col min="8200" max="8200" width="22.7109375" style="242" customWidth="1"/>
    <col min="8201" max="8201" width="29.42578125" style="242" customWidth="1"/>
    <col min="8202" max="8202" width="45.7109375" style="242" customWidth="1"/>
    <col min="8203" max="8203" width="14.28515625" style="242" customWidth="1"/>
    <col min="8204" max="8204" width="23.85546875" style="242" customWidth="1"/>
    <col min="8205" max="8448" width="9.140625" style="242"/>
    <col min="8449" max="8449" width="7.140625" style="242" customWidth="1"/>
    <col min="8450" max="8450" width="12.5703125" style="242" customWidth="1"/>
    <col min="8451" max="8451" width="16.42578125" style="242" customWidth="1"/>
    <col min="8452" max="8452" width="27" style="242" customWidth="1"/>
    <col min="8453" max="8453" width="9.28515625" style="242" customWidth="1"/>
    <col min="8454" max="8454" width="14.42578125" style="242" customWidth="1"/>
    <col min="8455" max="8455" width="11" style="242" customWidth="1"/>
    <col min="8456" max="8456" width="22.7109375" style="242" customWidth="1"/>
    <col min="8457" max="8457" width="29.42578125" style="242" customWidth="1"/>
    <col min="8458" max="8458" width="45.7109375" style="242" customWidth="1"/>
    <col min="8459" max="8459" width="14.28515625" style="242" customWidth="1"/>
    <col min="8460" max="8460" width="23.85546875" style="242" customWidth="1"/>
    <col min="8461" max="8704" width="9.140625" style="242"/>
    <col min="8705" max="8705" width="7.140625" style="242" customWidth="1"/>
    <col min="8706" max="8706" width="12.5703125" style="242" customWidth="1"/>
    <col min="8707" max="8707" width="16.42578125" style="242" customWidth="1"/>
    <col min="8708" max="8708" width="27" style="242" customWidth="1"/>
    <col min="8709" max="8709" width="9.28515625" style="242" customWidth="1"/>
    <col min="8710" max="8710" width="14.42578125" style="242" customWidth="1"/>
    <col min="8711" max="8711" width="11" style="242" customWidth="1"/>
    <col min="8712" max="8712" width="22.7109375" style="242" customWidth="1"/>
    <col min="8713" max="8713" width="29.42578125" style="242" customWidth="1"/>
    <col min="8714" max="8714" width="45.7109375" style="242" customWidth="1"/>
    <col min="8715" max="8715" width="14.28515625" style="242" customWidth="1"/>
    <col min="8716" max="8716" width="23.85546875" style="242" customWidth="1"/>
    <col min="8717" max="8960" width="9.140625" style="242"/>
    <col min="8961" max="8961" width="7.140625" style="242" customWidth="1"/>
    <col min="8962" max="8962" width="12.5703125" style="242" customWidth="1"/>
    <col min="8963" max="8963" width="16.42578125" style="242" customWidth="1"/>
    <col min="8964" max="8964" width="27" style="242" customWidth="1"/>
    <col min="8965" max="8965" width="9.28515625" style="242" customWidth="1"/>
    <col min="8966" max="8966" width="14.42578125" style="242" customWidth="1"/>
    <col min="8967" max="8967" width="11" style="242" customWidth="1"/>
    <col min="8968" max="8968" width="22.7109375" style="242" customWidth="1"/>
    <col min="8969" max="8969" width="29.42578125" style="242" customWidth="1"/>
    <col min="8970" max="8970" width="45.7109375" style="242" customWidth="1"/>
    <col min="8971" max="8971" width="14.28515625" style="242" customWidth="1"/>
    <col min="8972" max="8972" width="23.85546875" style="242" customWidth="1"/>
    <col min="8973" max="9216" width="9.140625" style="242"/>
    <col min="9217" max="9217" width="7.140625" style="242" customWidth="1"/>
    <col min="9218" max="9218" width="12.5703125" style="242" customWidth="1"/>
    <col min="9219" max="9219" width="16.42578125" style="242" customWidth="1"/>
    <col min="9220" max="9220" width="27" style="242" customWidth="1"/>
    <col min="9221" max="9221" width="9.28515625" style="242" customWidth="1"/>
    <col min="9222" max="9222" width="14.42578125" style="242" customWidth="1"/>
    <col min="9223" max="9223" width="11" style="242" customWidth="1"/>
    <col min="9224" max="9224" width="22.7109375" style="242" customWidth="1"/>
    <col min="9225" max="9225" width="29.42578125" style="242" customWidth="1"/>
    <col min="9226" max="9226" width="45.7109375" style="242" customWidth="1"/>
    <col min="9227" max="9227" width="14.28515625" style="242" customWidth="1"/>
    <col min="9228" max="9228" width="23.85546875" style="242" customWidth="1"/>
    <col min="9229" max="9472" width="9.140625" style="242"/>
    <col min="9473" max="9473" width="7.140625" style="242" customWidth="1"/>
    <col min="9474" max="9474" width="12.5703125" style="242" customWidth="1"/>
    <col min="9475" max="9475" width="16.42578125" style="242" customWidth="1"/>
    <col min="9476" max="9476" width="27" style="242" customWidth="1"/>
    <col min="9477" max="9477" width="9.28515625" style="242" customWidth="1"/>
    <col min="9478" max="9478" width="14.42578125" style="242" customWidth="1"/>
    <col min="9479" max="9479" width="11" style="242" customWidth="1"/>
    <col min="9480" max="9480" width="22.7109375" style="242" customWidth="1"/>
    <col min="9481" max="9481" width="29.42578125" style="242" customWidth="1"/>
    <col min="9482" max="9482" width="45.7109375" style="242" customWidth="1"/>
    <col min="9483" max="9483" width="14.28515625" style="242" customWidth="1"/>
    <col min="9484" max="9484" width="23.85546875" style="242" customWidth="1"/>
    <col min="9485" max="9728" width="9.140625" style="242"/>
    <col min="9729" max="9729" width="7.140625" style="242" customWidth="1"/>
    <col min="9730" max="9730" width="12.5703125" style="242" customWidth="1"/>
    <col min="9731" max="9731" width="16.42578125" style="242" customWidth="1"/>
    <col min="9732" max="9732" width="27" style="242" customWidth="1"/>
    <col min="9733" max="9733" width="9.28515625" style="242" customWidth="1"/>
    <col min="9734" max="9734" width="14.42578125" style="242" customWidth="1"/>
    <col min="9735" max="9735" width="11" style="242" customWidth="1"/>
    <col min="9736" max="9736" width="22.7109375" style="242" customWidth="1"/>
    <col min="9737" max="9737" width="29.42578125" style="242" customWidth="1"/>
    <col min="9738" max="9738" width="45.7109375" style="242" customWidth="1"/>
    <col min="9739" max="9739" width="14.28515625" style="242" customWidth="1"/>
    <col min="9740" max="9740" width="23.85546875" style="242" customWidth="1"/>
    <col min="9741" max="9984" width="9.140625" style="242"/>
    <col min="9985" max="9985" width="7.140625" style="242" customWidth="1"/>
    <col min="9986" max="9986" width="12.5703125" style="242" customWidth="1"/>
    <col min="9987" max="9987" width="16.42578125" style="242" customWidth="1"/>
    <col min="9988" max="9988" width="27" style="242" customWidth="1"/>
    <col min="9989" max="9989" width="9.28515625" style="242" customWidth="1"/>
    <col min="9990" max="9990" width="14.42578125" style="242" customWidth="1"/>
    <col min="9991" max="9991" width="11" style="242" customWidth="1"/>
    <col min="9992" max="9992" width="22.7109375" style="242" customWidth="1"/>
    <col min="9993" max="9993" width="29.42578125" style="242" customWidth="1"/>
    <col min="9994" max="9994" width="45.7109375" style="242" customWidth="1"/>
    <col min="9995" max="9995" width="14.28515625" style="242" customWidth="1"/>
    <col min="9996" max="9996" width="23.85546875" style="242" customWidth="1"/>
    <col min="9997" max="10240" width="9.140625" style="242"/>
    <col min="10241" max="10241" width="7.140625" style="242" customWidth="1"/>
    <col min="10242" max="10242" width="12.5703125" style="242" customWidth="1"/>
    <col min="10243" max="10243" width="16.42578125" style="242" customWidth="1"/>
    <col min="10244" max="10244" width="27" style="242" customWidth="1"/>
    <col min="10245" max="10245" width="9.28515625" style="242" customWidth="1"/>
    <col min="10246" max="10246" width="14.42578125" style="242" customWidth="1"/>
    <col min="10247" max="10247" width="11" style="242" customWidth="1"/>
    <col min="10248" max="10248" width="22.7109375" style="242" customWidth="1"/>
    <col min="10249" max="10249" width="29.42578125" style="242" customWidth="1"/>
    <col min="10250" max="10250" width="45.7109375" style="242" customWidth="1"/>
    <col min="10251" max="10251" width="14.28515625" style="242" customWidth="1"/>
    <col min="10252" max="10252" width="23.85546875" style="242" customWidth="1"/>
    <col min="10253" max="10496" width="9.140625" style="242"/>
    <col min="10497" max="10497" width="7.140625" style="242" customWidth="1"/>
    <col min="10498" max="10498" width="12.5703125" style="242" customWidth="1"/>
    <col min="10499" max="10499" width="16.42578125" style="242" customWidth="1"/>
    <col min="10500" max="10500" width="27" style="242" customWidth="1"/>
    <col min="10501" max="10501" width="9.28515625" style="242" customWidth="1"/>
    <col min="10502" max="10502" width="14.42578125" style="242" customWidth="1"/>
    <col min="10503" max="10503" width="11" style="242" customWidth="1"/>
    <col min="10504" max="10504" width="22.7109375" style="242" customWidth="1"/>
    <col min="10505" max="10505" width="29.42578125" style="242" customWidth="1"/>
    <col min="10506" max="10506" width="45.7109375" style="242" customWidth="1"/>
    <col min="10507" max="10507" width="14.28515625" style="242" customWidth="1"/>
    <col min="10508" max="10508" width="23.85546875" style="242" customWidth="1"/>
    <col min="10509" max="10752" width="9.140625" style="242"/>
    <col min="10753" max="10753" width="7.140625" style="242" customWidth="1"/>
    <col min="10754" max="10754" width="12.5703125" style="242" customWidth="1"/>
    <col min="10755" max="10755" width="16.42578125" style="242" customWidth="1"/>
    <col min="10756" max="10756" width="27" style="242" customWidth="1"/>
    <col min="10757" max="10757" width="9.28515625" style="242" customWidth="1"/>
    <col min="10758" max="10758" width="14.42578125" style="242" customWidth="1"/>
    <col min="10759" max="10759" width="11" style="242" customWidth="1"/>
    <col min="10760" max="10760" width="22.7109375" style="242" customWidth="1"/>
    <col min="10761" max="10761" width="29.42578125" style="242" customWidth="1"/>
    <col min="10762" max="10762" width="45.7109375" style="242" customWidth="1"/>
    <col min="10763" max="10763" width="14.28515625" style="242" customWidth="1"/>
    <col min="10764" max="10764" width="23.85546875" style="242" customWidth="1"/>
    <col min="10765" max="11008" width="9.140625" style="242"/>
    <col min="11009" max="11009" width="7.140625" style="242" customWidth="1"/>
    <col min="11010" max="11010" width="12.5703125" style="242" customWidth="1"/>
    <col min="11011" max="11011" width="16.42578125" style="242" customWidth="1"/>
    <col min="11012" max="11012" width="27" style="242" customWidth="1"/>
    <col min="11013" max="11013" width="9.28515625" style="242" customWidth="1"/>
    <col min="11014" max="11014" width="14.42578125" style="242" customWidth="1"/>
    <col min="11015" max="11015" width="11" style="242" customWidth="1"/>
    <col min="11016" max="11016" width="22.7109375" style="242" customWidth="1"/>
    <col min="11017" max="11017" width="29.42578125" style="242" customWidth="1"/>
    <col min="11018" max="11018" width="45.7109375" style="242" customWidth="1"/>
    <col min="11019" max="11019" width="14.28515625" style="242" customWidth="1"/>
    <col min="11020" max="11020" width="23.85546875" style="242" customWidth="1"/>
    <col min="11021" max="11264" width="9.140625" style="242"/>
    <col min="11265" max="11265" width="7.140625" style="242" customWidth="1"/>
    <col min="11266" max="11266" width="12.5703125" style="242" customWidth="1"/>
    <col min="11267" max="11267" width="16.42578125" style="242" customWidth="1"/>
    <col min="11268" max="11268" width="27" style="242" customWidth="1"/>
    <col min="11269" max="11269" width="9.28515625" style="242" customWidth="1"/>
    <col min="11270" max="11270" width="14.42578125" style="242" customWidth="1"/>
    <col min="11271" max="11271" width="11" style="242" customWidth="1"/>
    <col min="11272" max="11272" width="22.7109375" style="242" customWidth="1"/>
    <col min="11273" max="11273" width="29.42578125" style="242" customWidth="1"/>
    <col min="11274" max="11274" width="45.7109375" style="242" customWidth="1"/>
    <col min="11275" max="11275" width="14.28515625" style="242" customWidth="1"/>
    <col min="11276" max="11276" width="23.85546875" style="242" customWidth="1"/>
    <col min="11277" max="11520" width="9.140625" style="242"/>
    <col min="11521" max="11521" width="7.140625" style="242" customWidth="1"/>
    <col min="11522" max="11522" width="12.5703125" style="242" customWidth="1"/>
    <col min="11523" max="11523" width="16.42578125" style="242" customWidth="1"/>
    <col min="11524" max="11524" width="27" style="242" customWidth="1"/>
    <col min="11525" max="11525" width="9.28515625" style="242" customWidth="1"/>
    <col min="11526" max="11526" width="14.42578125" style="242" customWidth="1"/>
    <col min="11527" max="11527" width="11" style="242" customWidth="1"/>
    <col min="11528" max="11528" width="22.7109375" style="242" customWidth="1"/>
    <col min="11529" max="11529" width="29.42578125" style="242" customWidth="1"/>
    <col min="11530" max="11530" width="45.7109375" style="242" customWidth="1"/>
    <col min="11531" max="11531" width="14.28515625" style="242" customWidth="1"/>
    <col min="11532" max="11532" width="23.85546875" style="242" customWidth="1"/>
    <col min="11533" max="11776" width="9.140625" style="242"/>
    <col min="11777" max="11777" width="7.140625" style="242" customWidth="1"/>
    <col min="11778" max="11778" width="12.5703125" style="242" customWidth="1"/>
    <col min="11779" max="11779" width="16.42578125" style="242" customWidth="1"/>
    <col min="11780" max="11780" width="27" style="242" customWidth="1"/>
    <col min="11781" max="11781" width="9.28515625" style="242" customWidth="1"/>
    <col min="11782" max="11782" width="14.42578125" style="242" customWidth="1"/>
    <col min="11783" max="11783" width="11" style="242" customWidth="1"/>
    <col min="11784" max="11784" width="22.7109375" style="242" customWidth="1"/>
    <col min="11785" max="11785" width="29.42578125" style="242" customWidth="1"/>
    <col min="11786" max="11786" width="45.7109375" style="242" customWidth="1"/>
    <col min="11787" max="11787" width="14.28515625" style="242" customWidth="1"/>
    <col min="11788" max="11788" width="23.85546875" style="242" customWidth="1"/>
    <col min="11789" max="12032" width="9.140625" style="242"/>
    <col min="12033" max="12033" width="7.140625" style="242" customWidth="1"/>
    <col min="12034" max="12034" width="12.5703125" style="242" customWidth="1"/>
    <col min="12035" max="12035" width="16.42578125" style="242" customWidth="1"/>
    <col min="12036" max="12036" width="27" style="242" customWidth="1"/>
    <col min="12037" max="12037" width="9.28515625" style="242" customWidth="1"/>
    <col min="12038" max="12038" width="14.42578125" style="242" customWidth="1"/>
    <col min="12039" max="12039" width="11" style="242" customWidth="1"/>
    <col min="12040" max="12040" width="22.7109375" style="242" customWidth="1"/>
    <col min="12041" max="12041" width="29.42578125" style="242" customWidth="1"/>
    <col min="12042" max="12042" width="45.7109375" style="242" customWidth="1"/>
    <col min="12043" max="12043" width="14.28515625" style="242" customWidth="1"/>
    <col min="12044" max="12044" width="23.85546875" style="242" customWidth="1"/>
    <col min="12045" max="12288" width="9.140625" style="242"/>
    <col min="12289" max="12289" width="7.140625" style="242" customWidth="1"/>
    <col min="12290" max="12290" width="12.5703125" style="242" customWidth="1"/>
    <col min="12291" max="12291" width="16.42578125" style="242" customWidth="1"/>
    <col min="12292" max="12292" width="27" style="242" customWidth="1"/>
    <col min="12293" max="12293" width="9.28515625" style="242" customWidth="1"/>
    <col min="12294" max="12294" width="14.42578125" style="242" customWidth="1"/>
    <col min="12295" max="12295" width="11" style="242" customWidth="1"/>
    <col min="12296" max="12296" width="22.7109375" style="242" customWidth="1"/>
    <col min="12297" max="12297" width="29.42578125" style="242" customWidth="1"/>
    <col min="12298" max="12298" width="45.7109375" style="242" customWidth="1"/>
    <col min="12299" max="12299" width="14.28515625" style="242" customWidth="1"/>
    <col min="12300" max="12300" width="23.85546875" style="242" customWidth="1"/>
    <col min="12301" max="12544" width="9.140625" style="242"/>
    <col min="12545" max="12545" width="7.140625" style="242" customWidth="1"/>
    <col min="12546" max="12546" width="12.5703125" style="242" customWidth="1"/>
    <col min="12547" max="12547" width="16.42578125" style="242" customWidth="1"/>
    <col min="12548" max="12548" width="27" style="242" customWidth="1"/>
    <col min="12549" max="12549" width="9.28515625" style="242" customWidth="1"/>
    <col min="12550" max="12550" width="14.42578125" style="242" customWidth="1"/>
    <col min="12551" max="12551" width="11" style="242" customWidth="1"/>
    <col min="12552" max="12552" width="22.7109375" style="242" customWidth="1"/>
    <col min="12553" max="12553" width="29.42578125" style="242" customWidth="1"/>
    <col min="12554" max="12554" width="45.7109375" style="242" customWidth="1"/>
    <col min="12555" max="12555" width="14.28515625" style="242" customWidth="1"/>
    <col min="12556" max="12556" width="23.85546875" style="242" customWidth="1"/>
    <col min="12557" max="12800" width="9.140625" style="242"/>
    <col min="12801" max="12801" width="7.140625" style="242" customWidth="1"/>
    <col min="12802" max="12802" width="12.5703125" style="242" customWidth="1"/>
    <col min="12803" max="12803" width="16.42578125" style="242" customWidth="1"/>
    <col min="12804" max="12804" width="27" style="242" customWidth="1"/>
    <col min="12805" max="12805" width="9.28515625" style="242" customWidth="1"/>
    <col min="12806" max="12806" width="14.42578125" style="242" customWidth="1"/>
    <col min="12807" max="12807" width="11" style="242" customWidth="1"/>
    <col min="12808" max="12808" width="22.7109375" style="242" customWidth="1"/>
    <col min="12809" max="12809" width="29.42578125" style="242" customWidth="1"/>
    <col min="12810" max="12810" width="45.7109375" style="242" customWidth="1"/>
    <col min="12811" max="12811" width="14.28515625" style="242" customWidth="1"/>
    <col min="12812" max="12812" width="23.85546875" style="242" customWidth="1"/>
    <col min="12813" max="13056" width="9.140625" style="242"/>
    <col min="13057" max="13057" width="7.140625" style="242" customWidth="1"/>
    <col min="13058" max="13058" width="12.5703125" style="242" customWidth="1"/>
    <col min="13059" max="13059" width="16.42578125" style="242" customWidth="1"/>
    <col min="13060" max="13060" width="27" style="242" customWidth="1"/>
    <col min="13061" max="13061" width="9.28515625" style="242" customWidth="1"/>
    <col min="13062" max="13062" width="14.42578125" style="242" customWidth="1"/>
    <col min="13063" max="13063" width="11" style="242" customWidth="1"/>
    <col min="13064" max="13064" width="22.7109375" style="242" customWidth="1"/>
    <col min="13065" max="13065" width="29.42578125" style="242" customWidth="1"/>
    <col min="13066" max="13066" width="45.7109375" style="242" customWidth="1"/>
    <col min="13067" max="13067" width="14.28515625" style="242" customWidth="1"/>
    <col min="13068" max="13068" width="23.85546875" style="242" customWidth="1"/>
    <col min="13069" max="13312" width="9.140625" style="242"/>
    <col min="13313" max="13313" width="7.140625" style="242" customWidth="1"/>
    <col min="13314" max="13314" width="12.5703125" style="242" customWidth="1"/>
    <col min="13315" max="13315" width="16.42578125" style="242" customWidth="1"/>
    <col min="13316" max="13316" width="27" style="242" customWidth="1"/>
    <col min="13317" max="13317" width="9.28515625" style="242" customWidth="1"/>
    <col min="13318" max="13318" width="14.42578125" style="242" customWidth="1"/>
    <col min="13319" max="13319" width="11" style="242" customWidth="1"/>
    <col min="13320" max="13320" width="22.7109375" style="242" customWidth="1"/>
    <col min="13321" max="13321" width="29.42578125" style="242" customWidth="1"/>
    <col min="13322" max="13322" width="45.7109375" style="242" customWidth="1"/>
    <col min="13323" max="13323" width="14.28515625" style="242" customWidth="1"/>
    <col min="13324" max="13324" width="23.85546875" style="242" customWidth="1"/>
    <col min="13325" max="13568" width="9.140625" style="242"/>
    <col min="13569" max="13569" width="7.140625" style="242" customWidth="1"/>
    <col min="13570" max="13570" width="12.5703125" style="242" customWidth="1"/>
    <col min="13571" max="13571" width="16.42578125" style="242" customWidth="1"/>
    <col min="13572" max="13572" width="27" style="242" customWidth="1"/>
    <col min="13573" max="13573" width="9.28515625" style="242" customWidth="1"/>
    <col min="13574" max="13574" width="14.42578125" style="242" customWidth="1"/>
    <col min="13575" max="13575" width="11" style="242" customWidth="1"/>
    <col min="13576" max="13576" width="22.7109375" style="242" customWidth="1"/>
    <col min="13577" max="13577" width="29.42578125" style="242" customWidth="1"/>
    <col min="13578" max="13578" width="45.7109375" style="242" customWidth="1"/>
    <col min="13579" max="13579" width="14.28515625" style="242" customWidth="1"/>
    <col min="13580" max="13580" width="23.85546875" style="242" customWidth="1"/>
    <col min="13581" max="13824" width="9.140625" style="242"/>
    <col min="13825" max="13825" width="7.140625" style="242" customWidth="1"/>
    <col min="13826" max="13826" width="12.5703125" style="242" customWidth="1"/>
    <col min="13827" max="13827" width="16.42578125" style="242" customWidth="1"/>
    <col min="13828" max="13828" width="27" style="242" customWidth="1"/>
    <col min="13829" max="13829" width="9.28515625" style="242" customWidth="1"/>
    <col min="13830" max="13830" width="14.42578125" style="242" customWidth="1"/>
    <col min="13831" max="13831" width="11" style="242" customWidth="1"/>
    <col min="13832" max="13832" width="22.7109375" style="242" customWidth="1"/>
    <col min="13833" max="13833" width="29.42578125" style="242" customWidth="1"/>
    <col min="13834" max="13834" width="45.7109375" style="242" customWidth="1"/>
    <col min="13835" max="13835" width="14.28515625" style="242" customWidth="1"/>
    <col min="13836" max="13836" width="23.85546875" style="242" customWidth="1"/>
    <col min="13837" max="14080" width="9.140625" style="242"/>
    <col min="14081" max="14081" width="7.140625" style="242" customWidth="1"/>
    <col min="14082" max="14082" width="12.5703125" style="242" customWidth="1"/>
    <col min="14083" max="14083" width="16.42578125" style="242" customWidth="1"/>
    <col min="14084" max="14084" width="27" style="242" customWidth="1"/>
    <col min="14085" max="14085" width="9.28515625" style="242" customWidth="1"/>
    <col min="14086" max="14086" width="14.42578125" style="242" customWidth="1"/>
    <col min="14087" max="14087" width="11" style="242" customWidth="1"/>
    <col min="14088" max="14088" width="22.7109375" style="242" customWidth="1"/>
    <col min="14089" max="14089" width="29.42578125" style="242" customWidth="1"/>
    <col min="14090" max="14090" width="45.7109375" style="242" customWidth="1"/>
    <col min="14091" max="14091" width="14.28515625" style="242" customWidth="1"/>
    <col min="14092" max="14092" width="23.85546875" style="242" customWidth="1"/>
    <col min="14093" max="14336" width="9.140625" style="242"/>
    <col min="14337" max="14337" width="7.140625" style="242" customWidth="1"/>
    <col min="14338" max="14338" width="12.5703125" style="242" customWidth="1"/>
    <col min="14339" max="14339" width="16.42578125" style="242" customWidth="1"/>
    <col min="14340" max="14340" width="27" style="242" customWidth="1"/>
    <col min="14341" max="14341" width="9.28515625" style="242" customWidth="1"/>
    <col min="14342" max="14342" width="14.42578125" style="242" customWidth="1"/>
    <col min="14343" max="14343" width="11" style="242" customWidth="1"/>
    <col min="14344" max="14344" width="22.7109375" style="242" customWidth="1"/>
    <col min="14345" max="14345" width="29.42578125" style="242" customWidth="1"/>
    <col min="14346" max="14346" width="45.7109375" style="242" customWidth="1"/>
    <col min="14347" max="14347" width="14.28515625" style="242" customWidth="1"/>
    <col min="14348" max="14348" width="23.85546875" style="242" customWidth="1"/>
    <col min="14349" max="14592" width="9.140625" style="242"/>
    <col min="14593" max="14593" width="7.140625" style="242" customWidth="1"/>
    <col min="14594" max="14594" width="12.5703125" style="242" customWidth="1"/>
    <col min="14595" max="14595" width="16.42578125" style="242" customWidth="1"/>
    <col min="14596" max="14596" width="27" style="242" customWidth="1"/>
    <col min="14597" max="14597" width="9.28515625" style="242" customWidth="1"/>
    <col min="14598" max="14598" width="14.42578125" style="242" customWidth="1"/>
    <col min="14599" max="14599" width="11" style="242" customWidth="1"/>
    <col min="14600" max="14600" width="22.7109375" style="242" customWidth="1"/>
    <col min="14601" max="14601" width="29.42578125" style="242" customWidth="1"/>
    <col min="14602" max="14602" width="45.7109375" style="242" customWidth="1"/>
    <col min="14603" max="14603" width="14.28515625" style="242" customWidth="1"/>
    <col min="14604" max="14604" width="23.85546875" style="242" customWidth="1"/>
    <col min="14605" max="14848" width="9.140625" style="242"/>
    <col min="14849" max="14849" width="7.140625" style="242" customWidth="1"/>
    <col min="14850" max="14850" width="12.5703125" style="242" customWidth="1"/>
    <col min="14851" max="14851" width="16.42578125" style="242" customWidth="1"/>
    <col min="14852" max="14852" width="27" style="242" customWidth="1"/>
    <col min="14853" max="14853" width="9.28515625" style="242" customWidth="1"/>
    <col min="14854" max="14854" width="14.42578125" style="242" customWidth="1"/>
    <col min="14855" max="14855" width="11" style="242" customWidth="1"/>
    <col min="14856" max="14856" width="22.7109375" style="242" customWidth="1"/>
    <col min="14857" max="14857" width="29.42578125" style="242" customWidth="1"/>
    <col min="14858" max="14858" width="45.7109375" style="242" customWidth="1"/>
    <col min="14859" max="14859" width="14.28515625" style="242" customWidth="1"/>
    <col min="14860" max="14860" width="23.85546875" style="242" customWidth="1"/>
    <col min="14861" max="15104" width="9.140625" style="242"/>
    <col min="15105" max="15105" width="7.140625" style="242" customWidth="1"/>
    <col min="15106" max="15106" width="12.5703125" style="242" customWidth="1"/>
    <col min="15107" max="15107" width="16.42578125" style="242" customWidth="1"/>
    <col min="15108" max="15108" width="27" style="242" customWidth="1"/>
    <col min="15109" max="15109" width="9.28515625" style="242" customWidth="1"/>
    <col min="15110" max="15110" width="14.42578125" style="242" customWidth="1"/>
    <col min="15111" max="15111" width="11" style="242" customWidth="1"/>
    <col min="15112" max="15112" width="22.7109375" style="242" customWidth="1"/>
    <col min="15113" max="15113" width="29.42578125" style="242" customWidth="1"/>
    <col min="15114" max="15114" width="45.7109375" style="242" customWidth="1"/>
    <col min="15115" max="15115" width="14.28515625" style="242" customWidth="1"/>
    <col min="15116" max="15116" width="23.85546875" style="242" customWidth="1"/>
    <col min="15117" max="15360" width="9.140625" style="242"/>
    <col min="15361" max="15361" width="7.140625" style="242" customWidth="1"/>
    <col min="15362" max="15362" width="12.5703125" style="242" customWidth="1"/>
    <col min="15363" max="15363" width="16.42578125" style="242" customWidth="1"/>
    <col min="15364" max="15364" width="27" style="242" customWidth="1"/>
    <col min="15365" max="15365" width="9.28515625" style="242" customWidth="1"/>
    <col min="15366" max="15366" width="14.42578125" style="242" customWidth="1"/>
    <col min="15367" max="15367" width="11" style="242" customWidth="1"/>
    <col min="15368" max="15368" width="22.7109375" style="242" customWidth="1"/>
    <col min="15369" max="15369" width="29.42578125" style="242" customWidth="1"/>
    <col min="15370" max="15370" width="45.7109375" style="242" customWidth="1"/>
    <col min="15371" max="15371" width="14.28515625" style="242" customWidth="1"/>
    <col min="15372" max="15372" width="23.85546875" style="242" customWidth="1"/>
    <col min="15373" max="15616" width="9.140625" style="242"/>
    <col min="15617" max="15617" width="7.140625" style="242" customWidth="1"/>
    <col min="15618" max="15618" width="12.5703125" style="242" customWidth="1"/>
    <col min="15619" max="15619" width="16.42578125" style="242" customWidth="1"/>
    <col min="15620" max="15620" width="27" style="242" customWidth="1"/>
    <col min="15621" max="15621" width="9.28515625" style="242" customWidth="1"/>
    <col min="15622" max="15622" width="14.42578125" style="242" customWidth="1"/>
    <col min="15623" max="15623" width="11" style="242" customWidth="1"/>
    <col min="15624" max="15624" width="22.7109375" style="242" customWidth="1"/>
    <col min="15625" max="15625" width="29.42578125" style="242" customWidth="1"/>
    <col min="15626" max="15626" width="45.7109375" style="242" customWidth="1"/>
    <col min="15627" max="15627" width="14.28515625" style="242" customWidth="1"/>
    <col min="15628" max="15628" width="23.85546875" style="242" customWidth="1"/>
    <col min="15629" max="15872" width="9.140625" style="242"/>
    <col min="15873" max="15873" width="7.140625" style="242" customWidth="1"/>
    <col min="15874" max="15874" width="12.5703125" style="242" customWidth="1"/>
    <col min="15875" max="15875" width="16.42578125" style="242" customWidth="1"/>
    <col min="15876" max="15876" width="27" style="242" customWidth="1"/>
    <col min="15877" max="15877" width="9.28515625" style="242" customWidth="1"/>
    <col min="15878" max="15878" width="14.42578125" style="242" customWidth="1"/>
    <col min="15879" max="15879" width="11" style="242" customWidth="1"/>
    <col min="15880" max="15880" width="22.7109375" style="242" customWidth="1"/>
    <col min="15881" max="15881" width="29.42578125" style="242" customWidth="1"/>
    <col min="15882" max="15882" width="45.7109375" style="242" customWidth="1"/>
    <col min="15883" max="15883" width="14.28515625" style="242" customWidth="1"/>
    <col min="15884" max="15884" width="23.85546875" style="242" customWidth="1"/>
    <col min="15885" max="16128" width="9.140625" style="242"/>
    <col min="16129" max="16129" width="7.140625" style="242" customWidth="1"/>
    <col min="16130" max="16130" width="12.5703125" style="242" customWidth="1"/>
    <col min="16131" max="16131" width="16.42578125" style="242" customWidth="1"/>
    <col min="16132" max="16132" width="27" style="242" customWidth="1"/>
    <col min="16133" max="16133" width="9.28515625" style="242" customWidth="1"/>
    <col min="16134" max="16134" width="14.42578125" style="242" customWidth="1"/>
    <col min="16135" max="16135" width="11" style="242" customWidth="1"/>
    <col min="16136" max="16136" width="22.7109375" style="242" customWidth="1"/>
    <col min="16137" max="16137" width="29.42578125" style="242" customWidth="1"/>
    <col min="16138" max="16138" width="45.7109375" style="242" customWidth="1"/>
    <col min="16139" max="16139" width="14.28515625" style="242" customWidth="1"/>
    <col min="16140" max="16140" width="23.85546875" style="242" customWidth="1"/>
    <col min="16141" max="16384" width="9.140625" style="242"/>
  </cols>
  <sheetData>
    <row r="1" spans="1:12" s="217" customFormat="1" ht="39.75" customHeight="1" x14ac:dyDescent="0.2">
      <c r="A1" s="227" t="s">
        <v>87</v>
      </c>
      <c r="B1" s="227" t="s">
        <v>76</v>
      </c>
      <c r="C1" s="213" t="s">
        <v>98</v>
      </c>
      <c r="D1" s="227" t="s">
        <v>99</v>
      </c>
      <c r="E1" s="227" t="s">
        <v>90</v>
      </c>
      <c r="F1" s="227" t="s">
        <v>91</v>
      </c>
      <c r="G1" s="227" t="s">
        <v>1</v>
      </c>
      <c r="H1" s="227" t="s">
        <v>81</v>
      </c>
      <c r="I1" s="227" t="s">
        <v>7</v>
      </c>
      <c r="J1" s="227" t="s">
        <v>93</v>
      </c>
      <c r="K1" s="227" t="s">
        <v>84</v>
      </c>
      <c r="L1" s="227" t="s">
        <v>85</v>
      </c>
    </row>
    <row r="2" spans="1:12" s="218" customFormat="1" ht="22.5" customHeight="1" x14ac:dyDescent="0.2">
      <c r="A2" s="416" t="s">
        <v>100</v>
      </c>
      <c r="B2" s="416"/>
      <c r="C2" s="416"/>
      <c r="D2" s="416"/>
      <c r="E2" s="416"/>
      <c r="F2" s="416"/>
      <c r="G2" s="416"/>
      <c r="H2" s="416"/>
      <c r="I2" s="416"/>
      <c r="J2" s="416"/>
      <c r="K2" s="416"/>
      <c r="L2" s="416"/>
    </row>
    <row r="3" spans="1:12" s="218" customFormat="1" x14ac:dyDescent="0.2">
      <c r="A3" s="228">
        <v>1</v>
      </c>
      <c r="B3" s="229"/>
      <c r="C3" s="230"/>
      <c r="D3" s="230"/>
      <c r="E3" s="230"/>
      <c r="F3" s="230"/>
      <c r="G3" s="230"/>
      <c r="H3" s="230"/>
      <c r="I3" s="230"/>
      <c r="J3" s="231"/>
      <c r="K3" s="232"/>
      <c r="L3" s="233"/>
    </row>
    <row r="4" spans="1:12" s="218" customFormat="1" ht="65.25" customHeight="1" x14ac:dyDescent="0.2">
      <c r="A4" s="228">
        <v>2</v>
      </c>
      <c r="B4" s="229"/>
      <c r="C4" s="230"/>
      <c r="D4" s="230"/>
      <c r="E4" s="230"/>
      <c r="F4" s="230"/>
      <c r="G4" s="230"/>
      <c r="H4" s="230"/>
      <c r="I4" s="230"/>
      <c r="J4" s="234"/>
      <c r="K4" s="232"/>
      <c r="L4" s="228"/>
    </row>
    <row r="5" spans="1:12" s="218" customFormat="1" ht="65.25" customHeight="1" x14ac:dyDescent="0.2">
      <c r="A5" s="228">
        <v>3</v>
      </c>
      <c r="B5" s="229"/>
      <c r="C5" s="230"/>
      <c r="D5" s="230"/>
      <c r="E5" s="230"/>
      <c r="F5" s="230"/>
      <c r="G5" s="230"/>
      <c r="H5" s="230"/>
      <c r="I5" s="230"/>
      <c r="J5" s="234"/>
      <c r="K5" s="232"/>
      <c r="L5" s="233"/>
    </row>
    <row r="8" spans="1:12" x14ac:dyDescent="0.2">
      <c r="A8" s="235"/>
      <c r="B8" s="236"/>
      <c r="C8" s="237"/>
      <c r="D8" s="238"/>
      <c r="E8" s="237"/>
      <c r="F8" s="237"/>
      <c r="G8" s="237"/>
      <c r="H8" s="239"/>
      <c r="I8" s="239"/>
      <c r="J8" s="239"/>
      <c r="K8" s="240"/>
    </row>
    <row r="9" spans="1:12" x14ac:dyDescent="0.2">
      <c r="A9" s="235"/>
      <c r="B9" s="236"/>
      <c r="C9" s="237"/>
      <c r="D9" s="238"/>
      <c r="E9" s="237"/>
      <c r="F9" s="237"/>
      <c r="G9" s="237"/>
      <c r="H9" s="239"/>
      <c r="I9" s="239"/>
      <c r="J9" s="239"/>
      <c r="K9" s="240"/>
    </row>
    <row r="10" spans="1:12" s="218" customFormat="1" ht="22.5" customHeight="1" x14ac:dyDescent="0.2">
      <c r="A10" s="416" t="s">
        <v>130</v>
      </c>
      <c r="B10" s="416"/>
      <c r="C10" s="416"/>
      <c r="D10" s="416"/>
      <c r="E10" s="416"/>
      <c r="F10" s="416"/>
      <c r="G10" s="416"/>
      <c r="H10" s="416"/>
      <c r="I10" s="416"/>
      <c r="J10" s="416"/>
      <c r="K10" s="416"/>
      <c r="L10" s="416"/>
    </row>
    <row r="11" spans="1:12" ht="98.25" customHeight="1" x14ac:dyDescent="0.2">
      <c r="A11" s="243">
        <v>1</v>
      </c>
      <c r="B11" s="244">
        <v>44314</v>
      </c>
      <c r="C11" s="245" t="s">
        <v>312</v>
      </c>
      <c r="D11" s="246" t="s">
        <v>313</v>
      </c>
      <c r="E11" s="247" t="s">
        <v>234</v>
      </c>
      <c r="F11" s="245" t="s">
        <v>314</v>
      </c>
      <c r="G11" s="245" t="s">
        <v>315</v>
      </c>
      <c r="H11" s="248" t="s">
        <v>316</v>
      </c>
      <c r="I11" s="248" t="s">
        <v>317</v>
      </c>
      <c r="J11" s="248"/>
      <c r="K11" s="249">
        <v>44316</v>
      </c>
      <c r="L11" s="250">
        <v>44329</v>
      </c>
    </row>
    <row r="12" spans="1:12" ht="72.75" customHeight="1" x14ac:dyDescent="0.2">
      <c r="A12" s="243">
        <v>2</v>
      </c>
      <c r="B12" s="244"/>
      <c r="C12" s="245"/>
      <c r="D12" s="246"/>
      <c r="E12" s="247"/>
      <c r="F12" s="245"/>
      <c r="G12" s="245"/>
      <c r="H12" s="248"/>
      <c r="I12" s="248"/>
      <c r="J12" s="248"/>
      <c r="K12" s="249"/>
      <c r="L12" s="250"/>
    </row>
    <row r="13" spans="1:12" x14ac:dyDescent="0.2">
      <c r="A13" s="235"/>
      <c r="B13" s="236"/>
      <c r="C13" s="237"/>
      <c r="D13" s="238"/>
      <c r="E13" s="237"/>
      <c r="F13" s="237"/>
      <c r="G13" s="237"/>
      <c r="H13" s="239"/>
      <c r="I13" s="239"/>
      <c r="J13" s="239"/>
      <c r="K13" s="240"/>
    </row>
    <row r="14" spans="1:12" x14ac:dyDescent="0.2">
      <c r="A14" s="235"/>
      <c r="B14" s="236"/>
      <c r="C14" s="237"/>
      <c r="D14" s="238"/>
      <c r="E14" s="237"/>
      <c r="F14" s="237"/>
      <c r="G14" s="237"/>
      <c r="H14" s="239"/>
      <c r="I14" s="239"/>
      <c r="J14" s="239"/>
      <c r="K14" s="240"/>
    </row>
    <row r="15" spans="1:12" x14ac:dyDescent="0.2">
      <c r="A15" s="235"/>
      <c r="B15" s="236"/>
      <c r="C15" s="237"/>
      <c r="D15" s="238"/>
      <c r="E15" s="237"/>
      <c r="F15" s="237"/>
      <c r="G15" s="237"/>
      <c r="H15" s="239"/>
      <c r="I15" s="239"/>
      <c r="J15" s="239"/>
      <c r="K15" s="240"/>
    </row>
    <row r="16" spans="1:12" x14ac:dyDescent="0.2">
      <c r="A16" s="235"/>
      <c r="B16" s="236"/>
      <c r="C16" s="237"/>
      <c r="D16" s="238"/>
      <c r="E16" s="237"/>
      <c r="F16" s="237"/>
      <c r="G16" s="237"/>
      <c r="H16" s="239"/>
      <c r="I16" s="239"/>
      <c r="J16" s="239"/>
      <c r="K16" s="240"/>
    </row>
    <row r="17" spans="1:11" x14ac:dyDescent="0.2">
      <c r="A17" s="235"/>
      <c r="B17" s="236"/>
      <c r="C17" s="237"/>
      <c r="D17" s="238"/>
      <c r="E17" s="237"/>
      <c r="F17" s="237"/>
      <c r="G17" s="237"/>
      <c r="H17" s="239"/>
      <c r="I17" s="239"/>
      <c r="J17" s="239"/>
      <c r="K17" s="240"/>
    </row>
    <row r="18" spans="1:11" x14ac:dyDescent="0.2">
      <c r="A18" s="235"/>
      <c r="B18" s="236"/>
      <c r="C18" s="237"/>
      <c r="D18" s="238"/>
      <c r="E18" s="237"/>
      <c r="F18" s="237"/>
      <c r="G18" s="237"/>
      <c r="H18" s="239"/>
      <c r="I18" s="239"/>
      <c r="J18" s="239"/>
      <c r="K18" s="240"/>
    </row>
    <row r="19" spans="1:11" x14ac:dyDescent="0.2">
      <c r="A19" s="235"/>
      <c r="B19" s="236"/>
      <c r="C19" s="237"/>
      <c r="D19" s="238"/>
      <c r="E19" s="237"/>
      <c r="F19" s="237"/>
      <c r="G19" s="237"/>
      <c r="H19" s="239"/>
      <c r="I19" s="239"/>
      <c r="J19" s="239"/>
      <c r="K19" s="240"/>
    </row>
    <row r="20" spans="1:11" x14ac:dyDescent="0.2">
      <c r="A20" s="235"/>
      <c r="B20" s="236"/>
      <c r="C20" s="237"/>
      <c r="D20" s="238"/>
      <c r="E20" s="237"/>
      <c r="F20" s="237"/>
      <c r="G20" s="237"/>
      <c r="H20" s="239"/>
      <c r="I20" s="239"/>
      <c r="J20" s="239"/>
      <c r="K20" s="240"/>
    </row>
    <row r="21" spans="1:11" x14ac:dyDescent="0.2">
      <c r="A21" s="235"/>
      <c r="B21" s="236"/>
      <c r="C21" s="237"/>
      <c r="D21" s="238"/>
      <c r="E21" s="237"/>
      <c r="F21" s="237"/>
      <c r="G21" s="237"/>
      <c r="H21" s="239"/>
      <c r="I21" s="239"/>
      <c r="J21" s="239"/>
      <c r="K21" s="240"/>
    </row>
    <row r="22" spans="1:11" x14ac:dyDescent="0.2">
      <c r="A22" s="235"/>
      <c r="B22" s="236"/>
      <c r="C22" s="237"/>
      <c r="D22" s="238"/>
      <c r="E22" s="237"/>
      <c r="F22" s="237"/>
      <c r="G22" s="237"/>
      <c r="H22" s="239"/>
      <c r="I22" s="239"/>
      <c r="J22" s="239"/>
      <c r="K22" s="240"/>
    </row>
    <row r="23" spans="1:11" x14ac:dyDescent="0.2">
      <c r="A23" s="235"/>
      <c r="B23" s="236"/>
      <c r="C23" s="237"/>
      <c r="D23" s="238"/>
      <c r="E23" s="237"/>
      <c r="F23" s="237"/>
      <c r="G23" s="237"/>
      <c r="H23" s="239"/>
      <c r="I23" s="239"/>
      <c r="J23" s="239"/>
      <c r="K23" s="240"/>
    </row>
    <row r="24" spans="1:11" x14ac:dyDescent="0.2">
      <c r="A24" s="235"/>
      <c r="B24" s="236"/>
      <c r="C24" s="237"/>
      <c r="D24" s="238"/>
      <c r="E24" s="237"/>
      <c r="F24" s="237"/>
      <c r="G24" s="237"/>
      <c r="H24" s="239"/>
      <c r="I24" s="239"/>
      <c r="J24" s="239"/>
      <c r="K24" s="240"/>
    </row>
    <row r="25" spans="1:11" x14ac:dyDescent="0.2">
      <c r="A25" s="235"/>
      <c r="B25" s="236"/>
      <c r="C25" s="237"/>
      <c r="D25" s="238"/>
      <c r="E25" s="237"/>
      <c r="F25" s="237"/>
      <c r="G25" s="237"/>
      <c r="H25" s="239"/>
      <c r="I25" s="239"/>
      <c r="J25" s="239"/>
      <c r="K25" s="240"/>
    </row>
    <row r="26" spans="1:11" x14ac:dyDescent="0.2">
      <c r="A26" s="235"/>
      <c r="B26" s="236"/>
      <c r="C26" s="237"/>
      <c r="D26" s="238"/>
      <c r="E26" s="237"/>
      <c r="F26" s="237"/>
      <c r="G26" s="237"/>
      <c r="H26" s="239"/>
      <c r="I26" s="239"/>
      <c r="J26" s="239"/>
      <c r="K26" s="240"/>
    </row>
    <row r="27" spans="1:11" x14ac:dyDescent="0.2">
      <c r="A27" s="235"/>
      <c r="B27" s="236"/>
      <c r="C27" s="237"/>
      <c r="D27" s="238"/>
      <c r="E27" s="237"/>
      <c r="F27" s="237"/>
      <c r="G27" s="237"/>
      <c r="H27" s="239"/>
      <c r="I27" s="239"/>
      <c r="J27" s="239"/>
      <c r="K27" s="240"/>
    </row>
    <row r="28" spans="1:11" x14ac:dyDescent="0.2">
      <c r="A28" s="235"/>
      <c r="B28" s="236"/>
      <c r="C28" s="237"/>
      <c r="D28" s="238"/>
      <c r="E28" s="237"/>
      <c r="F28" s="237"/>
      <c r="G28" s="237"/>
      <c r="H28" s="239"/>
      <c r="I28" s="239"/>
      <c r="J28" s="239"/>
      <c r="K28" s="240"/>
    </row>
    <row r="29" spans="1:11" x14ac:dyDescent="0.2">
      <c r="A29" s="235"/>
      <c r="B29" s="236"/>
      <c r="C29" s="237"/>
      <c r="D29" s="238"/>
      <c r="E29" s="237"/>
      <c r="F29" s="237"/>
      <c r="G29" s="237"/>
      <c r="H29" s="239"/>
      <c r="I29" s="239"/>
      <c r="J29" s="239"/>
      <c r="K29" s="240"/>
    </row>
    <row r="30" spans="1:11" x14ac:dyDescent="0.2">
      <c r="A30" s="235"/>
      <c r="B30" s="236"/>
      <c r="C30" s="237"/>
      <c r="D30" s="238"/>
      <c r="E30" s="237"/>
      <c r="F30" s="237"/>
      <c r="G30" s="237"/>
      <c r="H30" s="239"/>
      <c r="I30" s="239"/>
      <c r="J30" s="239"/>
      <c r="K30" s="240"/>
    </row>
    <row r="31" spans="1:11" x14ac:dyDescent="0.2">
      <c r="A31" s="235"/>
      <c r="B31" s="236"/>
      <c r="C31" s="237"/>
      <c r="D31" s="238"/>
      <c r="E31" s="237"/>
      <c r="F31" s="237"/>
      <c r="G31" s="237"/>
      <c r="H31" s="239"/>
      <c r="I31" s="239"/>
      <c r="J31" s="239"/>
      <c r="K31" s="240"/>
    </row>
    <row r="32" spans="1:11" x14ac:dyDescent="0.2">
      <c r="A32" s="235"/>
      <c r="B32" s="236"/>
      <c r="C32" s="237"/>
      <c r="D32" s="238"/>
      <c r="E32" s="237"/>
      <c r="F32" s="237"/>
      <c r="G32" s="237"/>
      <c r="H32" s="239"/>
      <c r="I32" s="239"/>
      <c r="J32" s="239"/>
      <c r="K32" s="240"/>
    </row>
    <row r="33" spans="1:11" x14ac:dyDescent="0.2">
      <c r="A33" s="235"/>
      <c r="B33" s="236"/>
      <c r="C33" s="237"/>
      <c r="D33" s="238"/>
      <c r="E33" s="237"/>
      <c r="F33" s="237"/>
      <c r="G33" s="237"/>
      <c r="H33" s="239"/>
      <c r="I33" s="239"/>
      <c r="J33" s="239"/>
      <c r="K33" s="240"/>
    </row>
    <row r="34" spans="1:11" x14ac:dyDescent="0.2">
      <c r="A34" s="235"/>
      <c r="B34" s="236"/>
      <c r="C34" s="237"/>
      <c r="D34" s="238"/>
      <c r="E34" s="237"/>
      <c r="F34" s="237"/>
      <c r="G34" s="237"/>
      <c r="H34" s="239"/>
      <c r="I34" s="239"/>
      <c r="J34" s="239"/>
      <c r="K34" s="240"/>
    </row>
    <row r="35" spans="1:11" x14ac:dyDescent="0.2">
      <c r="A35" s="235"/>
      <c r="B35" s="236"/>
      <c r="C35" s="237"/>
      <c r="D35" s="238"/>
      <c r="E35" s="237"/>
      <c r="F35" s="237"/>
      <c r="G35" s="237"/>
      <c r="H35" s="239"/>
      <c r="I35" s="239"/>
      <c r="J35" s="239"/>
      <c r="K35" s="240"/>
    </row>
    <row r="36" spans="1:11" x14ac:dyDescent="0.2">
      <c r="A36" s="235"/>
      <c r="B36" s="236"/>
      <c r="C36" s="237"/>
      <c r="D36" s="238"/>
      <c r="E36" s="237"/>
      <c r="F36" s="237"/>
      <c r="G36" s="237"/>
      <c r="H36" s="239"/>
      <c r="I36" s="239"/>
      <c r="J36" s="239"/>
      <c r="K36" s="240"/>
    </row>
    <row r="37" spans="1:11" x14ac:dyDescent="0.2">
      <c r="A37" s="235"/>
      <c r="B37" s="236"/>
      <c r="C37" s="237"/>
      <c r="D37" s="238"/>
      <c r="E37" s="237"/>
      <c r="F37" s="237"/>
      <c r="G37" s="237"/>
      <c r="H37" s="239"/>
      <c r="I37" s="239"/>
      <c r="J37" s="239"/>
      <c r="K37" s="240"/>
    </row>
    <row r="38" spans="1:11" x14ac:dyDescent="0.2">
      <c r="A38" s="235"/>
      <c r="B38" s="236"/>
      <c r="C38" s="237"/>
      <c r="D38" s="238"/>
      <c r="E38" s="237"/>
      <c r="F38" s="237"/>
      <c r="G38" s="237"/>
      <c r="H38" s="239"/>
      <c r="I38" s="239"/>
      <c r="J38" s="239"/>
      <c r="K38" s="240"/>
    </row>
    <row r="39" spans="1:11" x14ac:dyDescent="0.2">
      <c r="A39" s="235"/>
      <c r="B39" s="236"/>
      <c r="C39" s="237"/>
      <c r="D39" s="238"/>
      <c r="E39" s="237"/>
      <c r="F39" s="237"/>
      <c r="G39" s="237"/>
      <c r="H39" s="239"/>
      <c r="I39" s="239"/>
      <c r="J39" s="239"/>
      <c r="K39" s="240"/>
    </row>
    <row r="40" spans="1:11" x14ac:dyDescent="0.2">
      <c r="A40" s="235"/>
      <c r="B40" s="236"/>
      <c r="C40" s="237"/>
      <c r="D40" s="238"/>
      <c r="E40" s="237"/>
      <c r="F40" s="237"/>
      <c r="G40" s="237"/>
      <c r="H40" s="239"/>
      <c r="I40" s="239"/>
      <c r="J40" s="239"/>
      <c r="K40" s="240"/>
    </row>
    <row r="41" spans="1:11" x14ac:dyDescent="0.2">
      <c r="A41" s="235"/>
      <c r="B41" s="236"/>
      <c r="C41" s="237"/>
      <c r="D41" s="238"/>
      <c r="E41" s="237"/>
      <c r="F41" s="237"/>
      <c r="G41" s="237"/>
      <c r="H41" s="239"/>
      <c r="I41" s="239"/>
      <c r="J41" s="239"/>
      <c r="K41" s="240"/>
    </row>
    <row r="42" spans="1:11" x14ac:dyDescent="0.2">
      <c r="A42" s="235"/>
      <c r="B42" s="236"/>
      <c r="C42" s="237"/>
      <c r="D42" s="238"/>
      <c r="E42" s="237"/>
      <c r="F42" s="237"/>
      <c r="G42" s="237"/>
      <c r="H42" s="239"/>
      <c r="I42" s="239"/>
      <c r="J42" s="239"/>
      <c r="K42" s="240"/>
    </row>
    <row r="43" spans="1:11" x14ac:dyDescent="0.2">
      <c r="A43" s="235"/>
      <c r="B43" s="236"/>
      <c r="C43" s="237"/>
      <c r="D43" s="238"/>
      <c r="E43" s="237"/>
      <c r="F43" s="237"/>
      <c r="G43" s="237"/>
      <c r="H43" s="239"/>
      <c r="I43" s="239"/>
      <c r="J43" s="239"/>
      <c r="K43" s="240"/>
    </row>
    <row r="44" spans="1:11" x14ac:dyDescent="0.2">
      <c r="A44" s="235"/>
      <c r="B44" s="236"/>
      <c r="C44" s="237"/>
      <c r="D44" s="238"/>
      <c r="E44" s="237"/>
      <c r="F44" s="237"/>
      <c r="G44" s="237"/>
      <c r="H44" s="239"/>
      <c r="I44" s="239"/>
      <c r="J44" s="239"/>
      <c r="K44" s="240"/>
    </row>
    <row r="45" spans="1:11" x14ac:dyDescent="0.2">
      <c r="A45" s="235"/>
      <c r="B45" s="236"/>
      <c r="C45" s="237"/>
      <c r="D45" s="238"/>
      <c r="E45" s="237"/>
      <c r="F45" s="237"/>
      <c r="G45" s="237"/>
      <c r="H45" s="239"/>
      <c r="I45" s="239"/>
      <c r="J45" s="239"/>
      <c r="K45" s="240"/>
    </row>
    <row r="46" spans="1:11" x14ac:dyDescent="0.2">
      <c r="A46" s="235"/>
      <c r="B46" s="236"/>
      <c r="C46" s="237"/>
      <c r="D46" s="238"/>
      <c r="E46" s="237"/>
      <c r="F46" s="237"/>
      <c r="G46" s="237"/>
      <c r="H46" s="239"/>
      <c r="I46" s="239"/>
      <c r="J46" s="239"/>
      <c r="K46" s="240"/>
    </row>
    <row r="47" spans="1:11" x14ac:dyDescent="0.2">
      <c r="A47" s="235"/>
      <c r="B47" s="236"/>
      <c r="C47" s="237"/>
      <c r="D47" s="238"/>
      <c r="E47" s="237"/>
      <c r="F47" s="237"/>
      <c r="G47" s="237"/>
      <c r="H47" s="239"/>
      <c r="I47" s="239"/>
      <c r="J47" s="239"/>
      <c r="K47" s="240"/>
    </row>
    <row r="48" spans="1:11" x14ac:dyDescent="0.2">
      <c r="A48" s="235"/>
      <c r="B48" s="236"/>
      <c r="C48" s="237"/>
      <c r="D48" s="238"/>
      <c r="E48" s="237"/>
      <c r="F48" s="237"/>
      <c r="G48" s="237"/>
      <c r="H48" s="239"/>
      <c r="I48" s="239"/>
      <c r="J48" s="239"/>
      <c r="K48" s="240"/>
    </row>
    <row r="49" spans="1:11" x14ac:dyDescent="0.2">
      <c r="A49" s="235"/>
      <c r="B49" s="236"/>
      <c r="C49" s="237"/>
      <c r="D49" s="238"/>
      <c r="E49" s="237"/>
      <c r="F49" s="237"/>
      <c r="G49" s="237"/>
      <c r="H49" s="239"/>
      <c r="I49" s="239"/>
      <c r="J49" s="239"/>
      <c r="K49" s="240"/>
    </row>
    <row r="50" spans="1:11" x14ac:dyDescent="0.2">
      <c r="A50" s="235"/>
      <c r="B50" s="236"/>
      <c r="C50" s="237"/>
      <c r="D50" s="238"/>
      <c r="E50" s="237"/>
      <c r="F50" s="237"/>
      <c r="G50" s="237"/>
      <c r="H50" s="239"/>
      <c r="I50" s="239"/>
      <c r="J50" s="239"/>
      <c r="K50" s="240"/>
    </row>
    <row r="51" spans="1:11" x14ac:dyDescent="0.2">
      <c r="A51" s="235"/>
      <c r="B51" s="236"/>
      <c r="C51" s="237"/>
      <c r="D51" s="238"/>
      <c r="E51" s="237"/>
      <c r="F51" s="237"/>
      <c r="G51" s="237"/>
      <c r="H51" s="239"/>
      <c r="I51" s="239"/>
      <c r="J51" s="239"/>
      <c r="K51" s="240"/>
    </row>
    <row r="52" spans="1:11" x14ac:dyDescent="0.2">
      <c r="A52" s="235"/>
      <c r="B52" s="236"/>
      <c r="C52" s="237"/>
      <c r="D52" s="238"/>
      <c r="E52" s="237"/>
      <c r="F52" s="237"/>
      <c r="G52" s="237"/>
      <c r="H52" s="239"/>
      <c r="I52" s="239"/>
      <c r="J52" s="239"/>
      <c r="K52" s="240"/>
    </row>
    <row r="53" spans="1:11" x14ac:dyDescent="0.2">
      <c r="A53" s="235"/>
      <c r="B53" s="236"/>
      <c r="C53" s="237"/>
      <c r="D53" s="238"/>
      <c r="E53" s="237"/>
      <c r="F53" s="237"/>
      <c r="G53" s="237"/>
      <c r="H53" s="239"/>
      <c r="I53" s="239"/>
      <c r="J53" s="239"/>
      <c r="K53" s="240"/>
    </row>
    <row r="54" spans="1:11" x14ac:dyDescent="0.2">
      <c r="A54" s="235"/>
      <c r="B54" s="236"/>
      <c r="C54" s="237"/>
      <c r="D54" s="238"/>
      <c r="E54" s="237"/>
      <c r="F54" s="237"/>
      <c r="G54" s="237"/>
      <c r="H54" s="239"/>
      <c r="I54" s="239"/>
      <c r="J54" s="239"/>
      <c r="K54" s="240"/>
    </row>
    <row r="55" spans="1:11" x14ac:dyDescent="0.2">
      <c r="A55" s="235"/>
      <c r="B55" s="236"/>
      <c r="C55" s="237"/>
      <c r="D55" s="238"/>
      <c r="E55" s="237"/>
      <c r="F55" s="237"/>
      <c r="G55" s="237"/>
      <c r="H55" s="239"/>
      <c r="I55" s="239"/>
      <c r="J55" s="239"/>
      <c r="K55" s="240"/>
    </row>
    <row r="56" spans="1:11" x14ac:dyDescent="0.2">
      <c r="A56" s="235"/>
      <c r="B56" s="236"/>
      <c r="C56" s="237"/>
      <c r="D56" s="238"/>
      <c r="E56" s="237"/>
      <c r="F56" s="237"/>
      <c r="G56" s="237"/>
      <c r="H56" s="239"/>
      <c r="I56" s="239"/>
      <c r="J56" s="239"/>
      <c r="K56" s="240"/>
    </row>
    <row r="57" spans="1:11" x14ac:dyDescent="0.2">
      <c r="A57" s="235"/>
      <c r="B57" s="236"/>
      <c r="C57" s="237"/>
      <c r="D57" s="238"/>
      <c r="E57" s="237"/>
      <c r="F57" s="237"/>
      <c r="G57" s="237"/>
      <c r="H57" s="239"/>
      <c r="I57" s="239"/>
      <c r="J57" s="239"/>
      <c r="K57" s="240"/>
    </row>
    <row r="58" spans="1:11" x14ac:dyDescent="0.2">
      <c r="A58" s="235"/>
      <c r="B58" s="236"/>
      <c r="C58" s="237"/>
      <c r="D58" s="238"/>
      <c r="E58" s="237"/>
      <c r="F58" s="237"/>
      <c r="G58" s="237"/>
      <c r="H58" s="239"/>
      <c r="I58" s="239"/>
      <c r="J58" s="239"/>
      <c r="K58" s="240"/>
    </row>
    <row r="59" spans="1:11" x14ac:dyDescent="0.2">
      <c r="A59" s="235"/>
      <c r="B59" s="236"/>
      <c r="C59" s="237"/>
      <c r="D59" s="238"/>
      <c r="E59" s="237"/>
      <c r="F59" s="237"/>
      <c r="G59" s="237"/>
      <c r="H59" s="239"/>
      <c r="I59" s="239"/>
      <c r="J59" s="239"/>
      <c r="K59" s="240"/>
    </row>
    <row r="60" spans="1:11" x14ac:dyDescent="0.2">
      <c r="A60" s="235"/>
      <c r="B60" s="236"/>
      <c r="C60" s="237"/>
      <c r="D60" s="238"/>
      <c r="E60" s="237"/>
      <c r="F60" s="237"/>
      <c r="G60" s="237"/>
      <c r="H60" s="239"/>
      <c r="I60" s="239"/>
      <c r="J60" s="239"/>
      <c r="K60" s="240"/>
    </row>
    <row r="61" spans="1:11" x14ac:dyDescent="0.2">
      <c r="A61" s="235"/>
      <c r="B61" s="236"/>
      <c r="C61" s="237"/>
      <c r="D61" s="238"/>
      <c r="E61" s="237"/>
      <c r="F61" s="237"/>
      <c r="G61" s="237"/>
      <c r="H61" s="239"/>
      <c r="I61" s="239"/>
      <c r="J61" s="239"/>
      <c r="K61" s="240"/>
    </row>
    <row r="62" spans="1:11" x14ac:dyDescent="0.2">
      <c r="A62" s="235"/>
      <c r="B62" s="236"/>
      <c r="C62" s="237"/>
      <c r="D62" s="238"/>
      <c r="E62" s="237"/>
      <c r="F62" s="237"/>
      <c r="G62" s="237"/>
      <c r="H62" s="239"/>
      <c r="I62" s="239"/>
      <c r="J62" s="239"/>
      <c r="K62" s="240"/>
    </row>
    <row r="63" spans="1:11" x14ac:dyDescent="0.2">
      <c r="A63" s="235"/>
      <c r="B63" s="236"/>
      <c r="C63" s="237"/>
      <c r="D63" s="238"/>
      <c r="E63" s="237"/>
      <c r="F63" s="237"/>
      <c r="G63" s="237"/>
      <c r="H63" s="239"/>
      <c r="I63" s="239"/>
      <c r="J63" s="239"/>
      <c r="K63" s="240"/>
    </row>
    <row r="64" spans="1:11" x14ac:dyDescent="0.2">
      <c r="A64" s="235"/>
      <c r="B64" s="236"/>
      <c r="C64" s="237"/>
      <c r="D64" s="238"/>
      <c r="E64" s="237"/>
      <c r="F64" s="237"/>
      <c r="G64" s="237"/>
      <c r="H64" s="239"/>
      <c r="I64" s="239"/>
      <c r="J64" s="239"/>
      <c r="K64" s="240"/>
    </row>
    <row r="65" spans="1:11" x14ac:dyDescent="0.2">
      <c r="A65" s="235"/>
      <c r="B65" s="236"/>
      <c r="C65" s="237"/>
      <c r="D65" s="238"/>
      <c r="E65" s="237"/>
      <c r="F65" s="237"/>
      <c r="G65" s="237"/>
      <c r="H65" s="239"/>
      <c r="I65" s="239"/>
      <c r="J65" s="239"/>
      <c r="K65" s="240"/>
    </row>
    <row r="66" spans="1:11" x14ac:dyDescent="0.2">
      <c r="A66" s="235"/>
      <c r="B66" s="236"/>
      <c r="C66" s="237"/>
      <c r="D66" s="238"/>
      <c r="E66" s="237"/>
      <c r="F66" s="237"/>
      <c r="G66" s="237"/>
      <c r="H66" s="239"/>
      <c r="I66" s="239"/>
      <c r="J66" s="239"/>
      <c r="K66" s="240"/>
    </row>
    <row r="67" spans="1:11" x14ac:dyDescent="0.2">
      <c r="A67" s="235"/>
      <c r="B67" s="236"/>
      <c r="C67" s="237"/>
      <c r="D67" s="238"/>
      <c r="E67" s="237"/>
      <c r="F67" s="237"/>
      <c r="G67" s="237"/>
      <c r="H67" s="239"/>
      <c r="I67" s="239"/>
      <c r="J67" s="239"/>
      <c r="K67" s="240"/>
    </row>
    <row r="68" spans="1:11" x14ac:dyDescent="0.2">
      <c r="A68" s="235"/>
      <c r="B68" s="236"/>
      <c r="C68" s="237"/>
      <c r="D68" s="238"/>
      <c r="E68" s="237"/>
      <c r="F68" s="237"/>
      <c r="G68" s="237"/>
      <c r="H68" s="239"/>
      <c r="I68" s="239"/>
      <c r="J68" s="239"/>
      <c r="K68" s="240"/>
    </row>
    <row r="69" spans="1:11" x14ac:dyDescent="0.2">
      <c r="A69" s="235"/>
      <c r="B69" s="236"/>
      <c r="C69" s="237"/>
      <c r="D69" s="238"/>
      <c r="E69" s="237"/>
      <c r="F69" s="237"/>
      <c r="G69" s="237"/>
      <c r="H69" s="239"/>
      <c r="I69" s="239"/>
      <c r="J69" s="239"/>
      <c r="K69" s="240"/>
    </row>
    <row r="70" spans="1:11" x14ac:dyDescent="0.2">
      <c r="A70" s="235"/>
      <c r="B70" s="236"/>
      <c r="C70" s="237"/>
      <c r="D70" s="238"/>
      <c r="E70" s="237"/>
      <c r="F70" s="237"/>
      <c r="G70" s="237"/>
      <c r="H70" s="239"/>
      <c r="I70" s="239"/>
      <c r="J70" s="239"/>
      <c r="K70" s="240"/>
    </row>
    <row r="71" spans="1:11" x14ac:dyDescent="0.2">
      <c r="A71" s="235"/>
      <c r="B71" s="236"/>
      <c r="C71" s="237"/>
      <c r="D71" s="238"/>
      <c r="E71" s="237"/>
      <c r="F71" s="237"/>
      <c r="G71" s="237"/>
      <c r="H71" s="239"/>
      <c r="I71" s="239"/>
      <c r="J71" s="239"/>
      <c r="K71" s="240"/>
    </row>
    <row r="72" spans="1:11" x14ac:dyDescent="0.2">
      <c r="A72" s="235"/>
      <c r="B72" s="236"/>
      <c r="C72" s="237"/>
      <c r="D72" s="238"/>
      <c r="E72" s="237"/>
      <c r="F72" s="237"/>
      <c r="G72" s="237"/>
      <c r="H72" s="239"/>
      <c r="I72" s="239"/>
      <c r="J72" s="239"/>
      <c r="K72" s="240"/>
    </row>
    <row r="73" spans="1:11" x14ac:dyDescent="0.2">
      <c r="A73" s="235"/>
      <c r="B73" s="236"/>
      <c r="C73" s="237"/>
      <c r="D73" s="238"/>
      <c r="E73" s="237"/>
      <c r="F73" s="237"/>
      <c r="G73" s="237"/>
      <c r="H73" s="239"/>
      <c r="I73" s="239"/>
      <c r="J73" s="239"/>
      <c r="K73" s="240"/>
    </row>
    <row r="74" spans="1:11" x14ac:dyDescent="0.2">
      <c r="A74" s="235"/>
      <c r="B74" s="236"/>
      <c r="C74" s="237"/>
      <c r="D74" s="238"/>
      <c r="E74" s="237"/>
      <c r="F74" s="237"/>
      <c r="G74" s="237"/>
      <c r="H74" s="239"/>
      <c r="I74" s="239"/>
      <c r="J74" s="239"/>
      <c r="K74" s="240"/>
    </row>
    <row r="75" spans="1:11" x14ac:dyDescent="0.2">
      <c r="A75" s="235"/>
      <c r="B75" s="236"/>
      <c r="C75" s="237"/>
      <c r="D75" s="238"/>
      <c r="E75" s="237"/>
      <c r="F75" s="237"/>
      <c r="G75" s="237"/>
      <c r="H75" s="239"/>
      <c r="I75" s="239"/>
      <c r="J75" s="239"/>
      <c r="K75" s="240"/>
    </row>
    <row r="76" spans="1:11" x14ac:dyDescent="0.2">
      <c r="A76" s="235"/>
      <c r="B76" s="236"/>
      <c r="C76" s="237"/>
      <c r="D76" s="238"/>
      <c r="E76" s="237"/>
      <c r="F76" s="237"/>
      <c r="G76" s="237"/>
      <c r="H76" s="239"/>
      <c r="I76" s="239"/>
      <c r="J76" s="239"/>
      <c r="K76" s="240"/>
    </row>
    <row r="77" spans="1:11" x14ac:dyDescent="0.2">
      <c r="A77" s="235"/>
      <c r="B77" s="236"/>
      <c r="C77" s="237"/>
      <c r="D77" s="238"/>
      <c r="E77" s="237"/>
      <c r="F77" s="237"/>
      <c r="G77" s="237"/>
      <c r="H77" s="239"/>
      <c r="I77" s="239"/>
      <c r="J77" s="239"/>
      <c r="K77" s="240"/>
    </row>
    <row r="78" spans="1:11" x14ac:dyDescent="0.2">
      <c r="A78" s="235"/>
      <c r="B78" s="236"/>
      <c r="C78" s="237"/>
      <c r="D78" s="238"/>
      <c r="E78" s="237"/>
      <c r="F78" s="237"/>
      <c r="G78" s="237"/>
      <c r="H78" s="239"/>
      <c r="I78" s="239"/>
      <c r="J78" s="239"/>
      <c r="K78" s="240"/>
    </row>
    <row r="79" spans="1:11" x14ac:dyDescent="0.2">
      <c r="A79" s="235"/>
      <c r="B79" s="236"/>
      <c r="C79" s="237"/>
      <c r="D79" s="238"/>
      <c r="E79" s="237"/>
      <c r="F79" s="237"/>
      <c r="G79" s="237"/>
      <c r="H79" s="239"/>
      <c r="I79" s="239"/>
      <c r="J79" s="239"/>
      <c r="K79" s="240"/>
    </row>
    <row r="80" spans="1:11" x14ac:dyDescent="0.2">
      <c r="A80" s="235"/>
      <c r="B80" s="236"/>
      <c r="C80" s="237"/>
      <c r="D80" s="238"/>
      <c r="E80" s="237"/>
      <c r="F80" s="237"/>
      <c r="G80" s="237"/>
      <c r="H80" s="239"/>
      <c r="I80" s="239"/>
      <c r="J80" s="239"/>
      <c r="K80" s="240"/>
    </row>
    <row r="81" spans="1:11" x14ac:dyDescent="0.2">
      <c r="A81" s="235"/>
      <c r="B81" s="236"/>
      <c r="C81" s="237"/>
      <c r="D81" s="238"/>
      <c r="E81" s="237"/>
      <c r="F81" s="237"/>
      <c r="G81" s="237"/>
      <c r="H81" s="239"/>
      <c r="I81" s="239"/>
      <c r="J81" s="239"/>
      <c r="K81" s="240"/>
    </row>
    <row r="82" spans="1:11" x14ac:dyDescent="0.2">
      <c r="A82" s="235"/>
      <c r="B82" s="236"/>
      <c r="C82" s="237"/>
      <c r="D82" s="238"/>
      <c r="E82" s="237"/>
      <c r="F82" s="237"/>
      <c r="G82" s="237"/>
      <c r="H82" s="239"/>
      <c r="I82" s="239"/>
      <c r="J82" s="239"/>
      <c r="K82" s="240"/>
    </row>
    <row r="83" spans="1:11" x14ac:dyDescent="0.2">
      <c r="A83" s="235"/>
      <c r="B83" s="236"/>
      <c r="C83" s="237"/>
      <c r="D83" s="238"/>
      <c r="E83" s="237"/>
      <c r="F83" s="237"/>
      <c r="G83" s="237"/>
      <c r="H83" s="239"/>
      <c r="I83" s="239"/>
      <c r="J83" s="239"/>
      <c r="K83" s="240"/>
    </row>
    <row r="84" spans="1:11" x14ac:dyDescent="0.2">
      <c r="A84" s="235"/>
      <c r="B84" s="236"/>
      <c r="C84" s="237"/>
      <c r="D84" s="238"/>
      <c r="E84" s="237"/>
      <c r="F84" s="237"/>
      <c r="G84" s="237"/>
      <c r="H84" s="239"/>
      <c r="I84" s="239"/>
      <c r="J84" s="239"/>
      <c r="K84" s="240"/>
    </row>
    <row r="85" spans="1:11" x14ac:dyDescent="0.2">
      <c r="A85" s="235"/>
      <c r="B85" s="236"/>
      <c r="C85" s="237"/>
      <c r="D85" s="238"/>
      <c r="E85" s="237"/>
      <c r="F85" s="237"/>
      <c r="G85" s="237"/>
      <c r="H85" s="239"/>
      <c r="I85" s="239"/>
      <c r="J85" s="239"/>
      <c r="K85" s="240"/>
    </row>
    <row r="86" spans="1:11" x14ac:dyDescent="0.2">
      <c r="A86" s="235"/>
      <c r="B86" s="236"/>
      <c r="C86" s="237"/>
      <c r="D86" s="238"/>
      <c r="E86" s="237"/>
      <c r="F86" s="237"/>
      <c r="G86" s="237"/>
      <c r="H86" s="239"/>
      <c r="I86" s="239"/>
      <c r="J86" s="239"/>
      <c r="K86" s="240"/>
    </row>
    <row r="87" spans="1:11" x14ac:dyDescent="0.2">
      <c r="A87" s="235"/>
      <c r="B87" s="236"/>
      <c r="C87" s="237"/>
      <c r="D87" s="238"/>
      <c r="E87" s="237"/>
      <c r="F87" s="237"/>
      <c r="G87" s="237"/>
      <c r="H87" s="239"/>
      <c r="I87" s="239"/>
      <c r="J87" s="239"/>
      <c r="K87" s="240"/>
    </row>
    <row r="88" spans="1:11" x14ac:dyDescent="0.2">
      <c r="A88" s="235"/>
      <c r="B88" s="236"/>
      <c r="C88" s="237"/>
      <c r="D88" s="238"/>
      <c r="E88" s="237"/>
      <c r="F88" s="237"/>
      <c r="G88" s="237"/>
      <c r="H88" s="239"/>
      <c r="I88" s="239"/>
      <c r="J88" s="239"/>
      <c r="K88" s="240"/>
    </row>
    <row r="89" spans="1:11" x14ac:dyDescent="0.2">
      <c r="A89" s="235"/>
      <c r="B89" s="236"/>
      <c r="C89" s="237"/>
      <c r="D89" s="238"/>
      <c r="E89" s="237"/>
      <c r="F89" s="237"/>
      <c r="G89" s="237"/>
      <c r="H89" s="239"/>
      <c r="I89" s="239"/>
      <c r="J89" s="239"/>
      <c r="K89" s="240"/>
    </row>
    <row r="90" spans="1:11" x14ac:dyDescent="0.2">
      <c r="A90" s="235"/>
      <c r="B90" s="236"/>
      <c r="C90" s="237"/>
      <c r="D90" s="238"/>
      <c r="E90" s="237"/>
      <c r="F90" s="237"/>
      <c r="G90" s="237"/>
      <c r="H90" s="239"/>
      <c r="I90" s="239"/>
      <c r="J90" s="239"/>
      <c r="K90" s="240"/>
    </row>
    <row r="91" spans="1:11" x14ac:dyDescent="0.2">
      <c r="A91" s="235"/>
      <c r="B91" s="236"/>
      <c r="C91" s="237"/>
      <c r="D91" s="238"/>
      <c r="E91" s="237"/>
      <c r="F91" s="237"/>
      <c r="G91" s="237"/>
      <c r="H91" s="239"/>
      <c r="I91" s="239"/>
      <c r="J91" s="239"/>
      <c r="K91" s="240"/>
    </row>
    <row r="92" spans="1:11" x14ac:dyDescent="0.2">
      <c r="A92" s="235"/>
      <c r="B92" s="236"/>
      <c r="C92" s="237"/>
      <c r="D92" s="238"/>
      <c r="E92" s="237"/>
      <c r="F92" s="237"/>
      <c r="G92" s="237"/>
      <c r="H92" s="239"/>
      <c r="I92" s="239"/>
      <c r="J92" s="239"/>
      <c r="K92" s="240"/>
    </row>
    <row r="93" spans="1:11" x14ac:dyDescent="0.2">
      <c r="A93" s="235"/>
      <c r="B93" s="236"/>
      <c r="C93" s="237"/>
      <c r="D93" s="238"/>
      <c r="E93" s="237"/>
      <c r="F93" s="237"/>
      <c r="G93" s="237"/>
      <c r="H93" s="239"/>
      <c r="I93" s="239"/>
      <c r="J93" s="239"/>
      <c r="K93" s="240"/>
    </row>
    <row r="94" spans="1:11" x14ac:dyDescent="0.2">
      <c r="A94" s="235"/>
      <c r="B94" s="236"/>
      <c r="C94" s="237"/>
      <c r="D94" s="238"/>
      <c r="E94" s="237"/>
      <c r="F94" s="237"/>
      <c r="G94" s="237"/>
      <c r="H94" s="239"/>
      <c r="I94" s="239"/>
      <c r="J94" s="239"/>
      <c r="K94" s="240"/>
    </row>
    <row r="95" spans="1:11" x14ac:dyDescent="0.2">
      <c r="A95" s="235"/>
      <c r="B95" s="236"/>
      <c r="C95" s="237"/>
      <c r="D95" s="238"/>
      <c r="E95" s="237"/>
      <c r="F95" s="237"/>
      <c r="G95" s="237"/>
      <c r="H95" s="239"/>
      <c r="I95" s="239"/>
      <c r="J95" s="239"/>
      <c r="K95" s="240"/>
    </row>
    <row r="96" spans="1:11" x14ac:dyDescent="0.2">
      <c r="A96" s="235"/>
      <c r="B96" s="236"/>
      <c r="C96" s="237"/>
      <c r="D96" s="238"/>
      <c r="E96" s="237"/>
      <c r="F96" s="237"/>
      <c r="G96" s="237"/>
      <c r="H96" s="239"/>
      <c r="I96" s="239"/>
      <c r="J96" s="239"/>
      <c r="K96" s="240"/>
    </row>
    <row r="97" spans="1:11" x14ac:dyDescent="0.2">
      <c r="A97" s="235"/>
      <c r="B97" s="236"/>
      <c r="C97" s="237"/>
      <c r="D97" s="238"/>
      <c r="E97" s="237"/>
      <c r="F97" s="237"/>
      <c r="G97" s="237"/>
      <c r="H97" s="239"/>
      <c r="I97" s="239"/>
      <c r="J97" s="239"/>
      <c r="K97" s="240"/>
    </row>
    <row r="98" spans="1:11" x14ac:dyDescent="0.2">
      <c r="A98" s="235"/>
      <c r="B98" s="236"/>
      <c r="C98" s="237"/>
      <c r="D98" s="238"/>
      <c r="E98" s="237"/>
      <c r="F98" s="237"/>
      <c r="G98" s="237"/>
      <c r="H98" s="239"/>
      <c r="I98" s="239"/>
      <c r="J98" s="239"/>
      <c r="K98" s="240"/>
    </row>
    <row r="99" spans="1:11" x14ac:dyDescent="0.2">
      <c r="A99" s="235"/>
      <c r="B99" s="236"/>
      <c r="C99" s="237"/>
      <c r="D99" s="238"/>
      <c r="E99" s="237"/>
      <c r="F99" s="237"/>
      <c r="G99" s="237"/>
      <c r="H99" s="239"/>
      <c r="I99" s="239"/>
      <c r="J99" s="239"/>
      <c r="K99" s="240"/>
    </row>
    <row r="100" spans="1:11" x14ac:dyDescent="0.2">
      <c r="A100" s="235"/>
      <c r="B100" s="236"/>
      <c r="C100" s="237"/>
      <c r="D100" s="238"/>
      <c r="E100" s="237"/>
      <c r="F100" s="237"/>
      <c r="G100" s="237"/>
      <c r="H100" s="239"/>
      <c r="I100" s="239"/>
      <c r="J100" s="239"/>
      <c r="K100" s="240"/>
    </row>
    <row r="101" spans="1:11" x14ac:dyDescent="0.2">
      <c r="A101" s="235"/>
      <c r="B101" s="236"/>
      <c r="C101" s="237"/>
      <c r="D101" s="238"/>
      <c r="E101" s="237"/>
      <c r="F101" s="237"/>
      <c r="G101" s="237"/>
      <c r="H101" s="239"/>
      <c r="I101" s="239"/>
      <c r="J101" s="239"/>
      <c r="K101" s="240"/>
    </row>
    <row r="102" spans="1:11" x14ac:dyDescent="0.2">
      <c r="A102" s="235"/>
      <c r="B102" s="236"/>
      <c r="C102" s="237"/>
      <c r="D102" s="238"/>
      <c r="E102" s="237"/>
      <c r="F102" s="237"/>
      <c r="G102" s="237"/>
      <c r="H102" s="239"/>
      <c r="I102" s="239"/>
      <c r="J102" s="239"/>
      <c r="K102" s="240"/>
    </row>
    <row r="103" spans="1:11" x14ac:dyDescent="0.2">
      <c r="A103" s="235"/>
      <c r="B103" s="236"/>
      <c r="C103" s="237"/>
      <c r="D103" s="238"/>
      <c r="E103" s="237"/>
      <c r="F103" s="237"/>
      <c r="G103" s="237"/>
      <c r="H103" s="239"/>
      <c r="I103" s="239"/>
      <c r="J103" s="239"/>
      <c r="K103" s="240"/>
    </row>
    <row r="104" spans="1:11" x14ac:dyDescent="0.2">
      <c r="A104" s="235"/>
      <c r="B104" s="236"/>
      <c r="C104" s="237"/>
      <c r="D104" s="238"/>
      <c r="E104" s="237"/>
      <c r="F104" s="237"/>
      <c r="G104" s="237"/>
      <c r="H104" s="239"/>
      <c r="I104" s="239"/>
      <c r="J104" s="239"/>
      <c r="K104" s="240"/>
    </row>
    <row r="105" spans="1:11" x14ac:dyDescent="0.2">
      <c r="A105" s="235"/>
      <c r="B105" s="236"/>
      <c r="C105" s="237"/>
      <c r="D105" s="238"/>
      <c r="E105" s="237"/>
      <c r="F105" s="237"/>
      <c r="G105" s="237"/>
      <c r="H105" s="239"/>
      <c r="I105" s="239"/>
      <c r="J105" s="239"/>
      <c r="K105" s="240"/>
    </row>
    <row r="106" spans="1:11" x14ac:dyDescent="0.2">
      <c r="A106" s="235"/>
      <c r="B106" s="236"/>
      <c r="C106" s="237"/>
      <c r="D106" s="238"/>
      <c r="E106" s="237"/>
      <c r="F106" s="237"/>
      <c r="G106" s="237"/>
      <c r="H106" s="239"/>
      <c r="I106" s="239"/>
      <c r="J106" s="239"/>
      <c r="K106" s="240"/>
    </row>
    <row r="107" spans="1:11" x14ac:dyDescent="0.2">
      <c r="A107" s="235"/>
      <c r="B107" s="236"/>
      <c r="C107" s="237"/>
      <c r="D107" s="238"/>
      <c r="E107" s="237"/>
      <c r="F107" s="237"/>
      <c r="G107" s="237"/>
      <c r="H107" s="239"/>
      <c r="I107" s="239"/>
      <c r="J107" s="239"/>
      <c r="K107" s="240"/>
    </row>
    <row r="108" spans="1:11" x14ac:dyDescent="0.2">
      <c r="A108" s="235"/>
      <c r="B108" s="236"/>
      <c r="C108" s="237"/>
      <c r="D108" s="238"/>
      <c r="E108" s="237"/>
      <c r="F108" s="237"/>
      <c r="G108" s="237"/>
      <c r="H108" s="239"/>
      <c r="I108" s="239"/>
      <c r="J108" s="239"/>
      <c r="K108" s="240"/>
    </row>
    <row r="109" spans="1:11" x14ac:dyDescent="0.2">
      <c r="A109" s="235"/>
      <c r="B109" s="236"/>
      <c r="C109" s="237"/>
      <c r="D109" s="238"/>
      <c r="E109" s="237"/>
      <c r="F109" s="237"/>
      <c r="G109" s="237"/>
      <c r="H109" s="239"/>
      <c r="I109" s="239"/>
      <c r="J109" s="239"/>
      <c r="K109" s="240"/>
    </row>
    <row r="110" spans="1:11" x14ac:dyDescent="0.2">
      <c r="A110" s="235"/>
      <c r="B110" s="236"/>
      <c r="C110" s="237"/>
      <c r="D110" s="238"/>
      <c r="E110" s="237"/>
      <c r="F110" s="237"/>
      <c r="G110" s="237"/>
      <c r="H110" s="239"/>
      <c r="I110" s="239"/>
      <c r="J110" s="239"/>
      <c r="K110" s="240"/>
    </row>
    <row r="111" spans="1:11" x14ac:dyDescent="0.2">
      <c r="A111" s="235"/>
      <c r="B111" s="236"/>
      <c r="C111" s="237"/>
      <c r="D111" s="238"/>
      <c r="E111" s="237"/>
      <c r="F111" s="237"/>
      <c r="G111" s="237"/>
      <c r="H111" s="239"/>
      <c r="I111" s="239"/>
      <c r="J111" s="239"/>
      <c r="K111" s="240"/>
    </row>
    <row r="112" spans="1:11" x14ac:dyDescent="0.2">
      <c r="A112" s="235"/>
      <c r="B112" s="236"/>
      <c r="C112" s="237"/>
      <c r="D112" s="238"/>
      <c r="E112" s="237"/>
      <c r="F112" s="237"/>
      <c r="G112" s="237"/>
      <c r="H112" s="239"/>
      <c r="I112" s="239"/>
      <c r="J112" s="239"/>
      <c r="K112" s="240"/>
    </row>
    <row r="113" spans="1:11" x14ac:dyDescent="0.2">
      <c r="A113" s="235"/>
      <c r="B113" s="236"/>
      <c r="C113" s="237"/>
      <c r="D113" s="238"/>
      <c r="E113" s="237"/>
      <c r="F113" s="237"/>
      <c r="G113" s="237"/>
      <c r="H113" s="239"/>
      <c r="I113" s="239"/>
      <c r="J113" s="239"/>
      <c r="K113" s="240"/>
    </row>
    <row r="114" spans="1:11" x14ac:dyDescent="0.2">
      <c r="A114" s="235"/>
      <c r="B114" s="236"/>
      <c r="C114" s="237"/>
      <c r="D114" s="238"/>
      <c r="E114" s="237"/>
      <c r="F114" s="237"/>
      <c r="G114" s="237"/>
      <c r="H114" s="239"/>
      <c r="I114" s="239"/>
      <c r="J114" s="239"/>
      <c r="K114" s="240"/>
    </row>
    <row r="115" spans="1:11" x14ac:dyDescent="0.2">
      <c r="A115" s="235"/>
      <c r="B115" s="236"/>
      <c r="C115" s="237"/>
      <c r="D115" s="238"/>
      <c r="E115" s="237"/>
      <c r="F115" s="237"/>
      <c r="G115" s="237"/>
      <c r="H115" s="239"/>
      <c r="I115" s="239"/>
      <c r="J115" s="239"/>
      <c r="K115" s="240"/>
    </row>
    <row r="116" spans="1:11" x14ac:dyDescent="0.2">
      <c r="A116" s="235"/>
      <c r="B116" s="236"/>
      <c r="C116" s="237"/>
      <c r="D116" s="238"/>
      <c r="E116" s="237"/>
      <c r="F116" s="237"/>
      <c r="G116" s="237"/>
      <c r="H116" s="239"/>
      <c r="I116" s="239"/>
      <c r="J116" s="239"/>
      <c r="K116" s="240"/>
    </row>
    <row r="117" spans="1:11" x14ac:dyDescent="0.2">
      <c r="A117" s="235"/>
      <c r="B117" s="236"/>
      <c r="C117" s="237"/>
      <c r="D117" s="238"/>
      <c r="E117" s="237"/>
      <c r="F117" s="237"/>
      <c r="G117" s="237"/>
      <c r="H117" s="239"/>
      <c r="I117" s="239"/>
      <c r="J117" s="239"/>
      <c r="K117" s="240"/>
    </row>
    <row r="118" spans="1:11" x14ac:dyDescent="0.2">
      <c r="A118" s="235"/>
      <c r="B118" s="236"/>
      <c r="C118" s="237"/>
      <c r="D118" s="238"/>
      <c r="E118" s="237"/>
      <c r="F118" s="237"/>
      <c r="G118" s="237"/>
      <c r="H118" s="239"/>
      <c r="I118" s="239"/>
      <c r="J118" s="239"/>
      <c r="K118" s="240"/>
    </row>
    <row r="119" spans="1:11" x14ac:dyDescent="0.2">
      <c r="A119" s="235"/>
      <c r="B119" s="236"/>
      <c r="C119" s="237"/>
      <c r="D119" s="238"/>
      <c r="E119" s="237"/>
      <c r="F119" s="237"/>
      <c r="G119" s="237"/>
      <c r="H119" s="239"/>
      <c r="I119" s="239"/>
      <c r="J119" s="239"/>
      <c r="K119" s="240"/>
    </row>
    <row r="120" spans="1:11" x14ac:dyDescent="0.2">
      <c r="A120" s="235"/>
      <c r="B120" s="236"/>
      <c r="C120" s="237"/>
      <c r="D120" s="238"/>
      <c r="E120" s="237"/>
      <c r="F120" s="237"/>
      <c r="G120" s="237"/>
      <c r="H120" s="239"/>
      <c r="I120" s="239"/>
      <c r="J120" s="239"/>
      <c r="K120" s="240"/>
    </row>
    <row r="121" spans="1:11" x14ac:dyDescent="0.2">
      <c r="A121" s="235"/>
      <c r="B121" s="236"/>
      <c r="C121" s="237"/>
      <c r="D121" s="238"/>
      <c r="E121" s="237"/>
      <c r="F121" s="237"/>
      <c r="G121" s="237"/>
      <c r="H121" s="239"/>
      <c r="I121" s="239"/>
      <c r="J121" s="239"/>
      <c r="K121" s="240"/>
    </row>
    <row r="122" spans="1:11" x14ac:dyDescent="0.2">
      <c r="A122" s="235"/>
      <c r="B122" s="236"/>
      <c r="C122" s="237"/>
      <c r="D122" s="238"/>
      <c r="E122" s="237"/>
      <c r="F122" s="237"/>
      <c r="G122" s="237"/>
      <c r="H122" s="239"/>
      <c r="I122" s="239"/>
      <c r="J122" s="239"/>
      <c r="K122" s="240"/>
    </row>
    <row r="123" spans="1:11" x14ac:dyDescent="0.2">
      <c r="A123" s="235"/>
      <c r="B123" s="236"/>
      <c r="C123" s="237"/>
      <c r="D123" s="238"/>
      <c r="E123" s="237"/>
      <c r="F123" s="237"/>
      <c r="G123" s="237"/>
      <c r="H123" s="239"/>
      <c r="I123" s="239"/>
      <c r="J123" s="239"/>
      <c r="K123" s="240"/>
    </row>
    <row r="124" spans="1:11" x14ac:dyDescent="0.2">
      <c r="A124" s="235"/>
      <c r="B124" s="236"/>
      <c r="C124" s="237"/>
      <c r="D124" s="238"/>
      <c r="E124" s="237"/>
      <c r="F124" s="237"/>
      <c r="G124" s="237"/>
      <c r="H124" s="239"/>
      <c r="I124" s="239"/>
      <c r="J124" s="239"/>
      <c r="K124" s="240"/>
    </row>
    <row r="125" spans="1:11" x14ac:dyDescent="0.2">
      <c r="A125" s="235"/>
      <c r="B125" s="236"/>
      <c r="C125" s="237"/>
      <c r="D125" s="238"/>
      <c r="E125" s="237"/>
      <c r="F125" s="237"/>
      <c r="G125" s="237"/>
      <c r="H125" s="239"/>
      <c r="I125" s="239"/>
      <c r="J125" s="239"/>
      <c r="K125" s="240"/>
    </row>
    <row r="126" spans="1:11" x14ac:dyDescent="0.2">
      <c r="A126" s="235"/>
      <c r="B126" s="236"/>
      <c r="C126" s="237"/>
      <c r="D126" s="238"/>
      <c r="E126" s="237"/>
      <c r="F126" s="237"/>
      <c r="G126" s="237"/>
      <c r="H126" s="239"/>
      <c r="I126" s="239"/>
      <c r="J126" s="239"/>
      <c r="K126" s="240"/>
    </row>
    <row r="127" spans="1:11" x14ac:dyDescent="0.2">
      <c r="A127" s="235"/>
      <c r="B127" s="236"/>
      <c r="C127" s="237"/>
      <c r="D127" s="238"/>
      <c r="E127" s="237"/>
      <c r="F127" s="237"/>
      <c r="G127" s="237"/>
      <c r="H127" s="239"/>
      <c r="I127" s="239"/>
      <c r="J127" s="239"/>
      <c r="K127" s="240"/>
    </row>
    <row r="128" spans="1:11" x14ac:dyDescent="0.2">
      <c r="A128" s="235"/>
      <c r="B128" s="236"/>
      <c r="C128" s="237"/>
      <c r="D128" s="238"/>
      <c r="E128" s="237"/>
      <c r="F128" s="237"/>
      <c r="G128" s="237"/>
      <c r="H128" s="239"/>
      <c r="I128" s="239"/>
      <c r="J128" s="239"/>
      <c r="K128" s="240"/>
    </row>
    <row r="129" spans="1:11" x14ac:dyDescent="0.2">
      <c r="A129" s="235"/>
      <c r="B129" s="236"/>
      <c r="C129" s="237"/>
      <c r="D129" s="238"/>
      <c r="E129" s="237"/>
      <c r="F129" s="237"/>
      <c r="G129" s="237"/>
      <c r="H129" s="239"/>
      <c r="I129" s="239"/>
      <c r="J129" s="239"/>
      <c r="K129" s="240"/>
    </row>
    <row r="130" spans="1:11" x14ac:dyDescent="0.2">
      <c r="A130" s="235"/>
      <c r="B130" s="236"/>
      <c r="C130" s="237"/>
      <c r="D130" s="238"/>
      <c r="E130" s="237"/>
      <c r="F130" s="237"/>
      <c r="G130" s="237"/>
      <c r="H130" s="239"/>
      <c r="I130" s="239"/>
      <c r="J130" s="239"/>
      <c r="K130" s="240"/>
    </row>
    <row r="131" spans="1:11" x14ac:dyDescent="0.2">
      <c r="A131" s="235"/>
      <c r="B131" s="236"/>
      <c r="C131" s="237"/>
      <c r="D131" s="238"/>
      <c r="E131" s="237"/>
      <c r="F131" s="237"/>
      <c r="G131" s="237"/>
      <c r="H131" s="239"/>
      <c r="I131" s="239"/>
      <c r="J131" s="239"/>
      <c r="K131" s="240"/>
    </row>
    <row r="132" spans="1:11" x14ac:dyDescent="0.2">
      <c r="A132" s="235"/>
      <c r="B132" s="236"/>
      <c r="C132" s="237"/>
      <c r="D132" s="238"/>
      <c r="E132" s="237"/>
      <c r="F132" s="237"/>
      <c r="G132" s="237"/>
      <c r="H132" s="239"/>
      <c r="I132" s="239"/>
      <c r="J132" s="239"/>
      <c r="K132" s="240"/>
    </row>
    <row r="133" spans="1:11" x14ac:dyDescent="0.2">
      <c r="A133" s="235"/>
      <c r="B133" s="236"/>
      <c r="C133" s="237"/>
      <c r="D133" s="238"/>
      <c r="E133" s="237"/>
      <c r="F133" s="237"/>
      <c r="G133" s="237"/>
      <c r="H133" s="239"/>
      <c r="I133" s="239"/>
      <c r="J133" s="239"/>
      <c r="K133" s="240"/>
    </row>
    <row r="134" spans="1:11" x14ac:dyDescent="0.2">
      <c r="A134" s="235"/>
      <c r="B134" s="236"/>
      <c r="C134" s="237"/>
      <c r="D134" s="238"/>
      <c r="E134" s="237"/>
      <c r="F134" s="237"/>
      <c r="G134" s="237"/>
      <c r="H134" s="239"/>
      <c r="I134" s="239"/>
      <c r="J134" s="239"/>
      <c r="K134" s="240"/>
    </row>
    <row r="135" spans="1:11" x14ac:dyDescent="0.2">
      <c r="A135" s="235"/>
      <c r="B135" s="236"/>
      <c r="C135" s="237"/>
      <c r="D135" s="238"/>
      <c r="E135" s="237"/>
      <c r="F135" s="237"/>
      <c r="G135" s="237"/>
      <c r="H135" s="239"/>
      <c r="I135" s="239"/>
      <c r="J135" s="239"/>
      <c r="K135" s="240"/>
    </row>
    <row r="136" spans="1:11" x14ac:dyDescent="0.2">
      <c r="A136" s="235"/>
      <c r="B136" s="236"/>
      <c r="C136" s="237"/>
      <c r="D136" s="238"/>
      <c r="E136" s="237"/>
      <c r="F136" s="237"/>
      <c r="G136" s="237"/>
      <c r="H136" s="239"/>
      <c r="I136" s="239"/>
      <c r="J136" s="239"/>
      <c r="K136" s="240"/>
    </row>
    <row r="137" spans="1:11" x14ac:dyDescent="0.2">
      <c r="A137" s="235"/>
      <c r="B137" s="236"/>
      <c r="C137" s="237"/>
      <c r="D137" s="238"/>
      <c r="E137" s="237"/>
      <c r="F137" s="237"/>
      <c r="G137" s="237"/>
      <c r="H137" s="239"/>
      <c r="I137" s="239"/>
      <c r="J137" s="239"/>
      <c r="K137" s="240"/>
    </row>
    <row r="138" spans="1:11" x14ac:dyDescent="0.2">
      <c r="A138" s="235"/>
      <c r="B138" s="236"/>
      <c r="C138" s="237"/>
      <c r="D138" s="238"/>
      <c r="E138" s="237"/>
      <c r="F138" s="237"/>
      <c r="G138" s="237"/>
      <c r="H138" s="239"/>
      <c r="I138" s="239"/>
      <c r="J138" s="239"/>
      <c r="K138" s="240"/>
    </row>
    <row r="139" spans="1:11" x14ac:dyDescent="0.2">
      <c r="A139" s="235"/>
      <c r="B139" s="236"/>
      <c r="C139" s="237"/>
      <c r="D139" s="238"/>
      <c r="E139" s="237"/>
      <c r="F139" s="237"/>
      <c r="G139" s="237"/>
      <c r="H139" s="239"/>
      <c r="I139" s="239"/>
      <c r="J139" s="239"/>
      <c r="K139" s="240"/>
    </row>
    <row r="140" spans="1:11" x14ac:dyDescent="0.2">
      <c r="A140" s="235"/>
      <c r="B140" s="236"/>
      <c r="C140" s="237"/>
      <c r="D140" s="238"/>
      <c r="E140" s="237"/>
      <c r="F140" s="237"/>
      <c r="G140" s="237"/>
      <c r="H140" s="239"/>
      <c r="I140" s="239"/>
      <c r="J140" s="239"/>
      <c r="K140" s="240"/>
    </row>
    <row r="141" spans="1:11" x14ac:dyDescent="0.2">
      <c r="A141" s="235"/>
      <c r="B141" s="236"/>
      <c r="C141" s="237"/>
      <c r="D141" s="238"/>
      <c r="E141" s="237"/>
      <c r="F141" s="237"/>
      <c r="G141" s="237"/>
      <c r="H141" s="239"/>
      <c r="I141" s="239"/>
      <c r="J141" s="239"/>
      <c r="K141" s="240"/>
    </row>
    <row r="142" spans="1:11" x14ac:dyDescent="0.2">
      <c r="A142" s="235"/>
      <c r="B142" s="236"/>
      <c r="C142" s="237"/>
      <c r="D142" s="238"/>
      <c r="E142" s="237"/>
      <c r="F142" s="237"/>
      <c r="G142" s="237"/>
      <c r="H142" s="239"/>
      <c r="I142" s="239"/>
      <c r="J142" s="239"/>
      <c r="K142" s="240"/>
    </row>
    <row r="143" spans="1:11" x14ac:dyDescent="0.2">
      <c r="A143" s="235"/>
      <c r="B143" s="236"/>
      <c r="C143" s="237"/>
      <c r="D143" s="238"/>
      <c r="E143" s="237"/>
      <c r="F143" s="237"/>
      <c r="G143" s="237"/>
      <c r="H143" s="239"/>
      <c r="I143" s="239"/>
      <c r="J143" s="239"/>
      <c r="K143" s="240"/>
    </row>
    <row r="144" spans="1:11" x14ac:dyDescent="0.2">
      <c r="A144" s="235"/>
      <c r="B144" s="236"/>
      <c r="C144" s="237"/>
      <c r="D144" s="238"/>
      <c r="E144" s="237"/>
      <c r="F144" s="237"/>
      <c r="G144" s="237"/>
      <c r="H144" s="239"/>
      <c r="I144" s="239"/>
      <c r="J144" s="239"/>
      <c r="K144" s="240"/>
    </row>
    <row r="145" spans="1:11" x14ac:dyDescent="0.2">
      <c r="A145" s="235"/>
      <c r="B145" s="236"/>
      <c r="C145" s="237"/>
      <c r="D145" s="238"/>
      <c r="E145" s="237"/>
      <c r="F145" s="237"/>
      <c r="G145" s="237"/>
      <c r="H145" s="239"/>
      <c r="I145" s="239"/>
      <c r="J145" s="239"/>
      <c r="K145" s="240"/>
    </row>
    <row r="146" spans="1:11" x14ac:dyDescent="0.2">
      <c r="A146" s="235"/>
      <c r="B146" s="236"/>
      <c r="C146" s="237"/>
      <c r="D146" s="238"/>
      <c r="E146" s="237"/>
      <c r="F146" s="237"/>
      <c r="G146" s="237"/>
      <c r="H146" s="239"/>
      <c r="I146" s="239"/>
      <c r="J146" s="239"/>
      <c r="K146" s="240"/>
    </row>
    <row r="147" spans="1:11" x14ac:dyDescent="0.2">
      <c r="A147" s="235"/>
      <c r="B147" s="236"/>
      <c r="C147" s="237"/>
      <c r="D147" s="238"/>
      <c r="E147" s="237"/>
      <c r="F147" s="237"/>
      <c r="G147" s="237"/>
      <c r="H147" s="239"/>
      <c r="I147" s="239"/>
      <c r="J147" s="239"/>
      <c r="K147" s="240"/>
    </row>
    <row r="148" spans="1:11" x14ac:dyDescent="0.2">
      <c r="A148" s="235"/>
      <c r="B148" s="236"/>
      <c r="C148" s="237"/>
      <c r="D148" s="238"/>
      <c r="E148" s="237"/>
      <c r="F148" s="237"/>
      <c r="G148" s="237"/>
      <c r="H148" s="239"/>
      <c r="I148" s="239"/>
      <c r="J148" s="239"/>
      <c r="K148" s="240"/>
    </row>
    <row r="149" spans="1:11" x14ac:dyDescent="0.2">
      <c r="A149" s="235"/>
      <c r="B149" s="236"/>
      <c r="C149" s="237"/>
      <c r="D149" s="238"/>
      <c r="E149" s="237"/>
      <c r="F149" s="237"/>
      <c r="G149" s="237"/>
      <c r="H149" s="239"/>
      <c r="I149" s="239"/>
      <c r="J149" s="239"/>
      <c r="K149" s="240"/>
    </row>
    <row r="150" spans="1:11" x14ac:dyDescent="0.2">
      <c r="A150" s="235"/>
      <c r="B150" s="236"/>
      <c r="C150" s="237"/>
      <c r="D150" s="238"/>
      <c r="E150" s="237"/>
      <c r="F150" s="237"/>
      <c r="G150" s="237"/>
      <c r="H150" s="239"/>
      <c r="I150" s="239"/>
      <c r="J150" s="239"/>
      <c r="K150" s="240"/>
    </row>
    <row r="151" spans="1:11" x14ac:dyDescent="0.2">
      <c r="A151" s="235"/>
      <c r="B151" s="236"/>
      <c r="C151" s="237"/>
      <c r="D151" s="238"/>
      <c r="E151" s="237"/>
      <c r="F151" s="237"/>
      <c r="G151" s="237"/>
      <c r="H151" s="239"/>
      <c r="I151" s="239"/>
      <c r="J151" s="239"/>
      <c r="K151" s="240"/>
    </row>
    <row r="152" spans="1:11" x14ac:dyDescent="0.2">
      <c r="A152" s="235"/>
      <c r="B152" s="236"/>
      <c r="C152" s="237"/>
      <c r="D152" s="238"/>
      <c r="E152" s="237"/>
      <c r="F152" s="237"/>
      <c r="G152" s="237"/>
      <c r="H152" s="239"/>
      <c r="I152" s="239"/>
      <c r="J152" s="239"/>
      <c r="K152" s="240"/>
    </row>
    <row r="153" spans="1:11" x14ac:dyDescent="0.2">
      <c r="A153" s="235"/>
      <c r="B153" s="236"/>
      <c r="C153" s="237"/>
      <c r="D153" s="238"/>
      <c r="E153" s="237"/>
      <c r="F153" s="237"/>
      <c r="G153" s="237"/>
      <c r="H153" s="239"/>
      <c r="I153" s="239"/>
      <c r="J153" s="239"/>
      <c r="K153" s="240"/>
    </row>
    <row r="154" spans="1:11" x14ac:dyDescent="0.2">
      <c r="A154" s="235"/>
      <c r="B154" s="236"/>
      <c r="C154" s="237"/>
      <c r="D154" s="238"/>
      <c r="E154" s="237"/>
      <c r="F154" s="237"/>
      <c r="G154" s="237"/>
      <c r="H154" s="239"/>
      <c r="I154" s="239"/>
      <c r="J154" s="239"/>
      <c r="K154" s="240"/>
    </row>
    <row r="155" spans="1:11" x14ac:dyDescent="0.2">
      <c r="A155" s="235"/>
      <c r="B155" s="236"/>
      <c r="C155" s="237"/>
      <c r="D155" s="238"/>
      <c r="E155" s="237"/>
      <c r="F155" s="237"/>
      <c r="G155" s="237"/>
      <c r="H155" s="239"/>
      <c r="I155" s="239"/>
      <c r="J155" s="239"/>
      <c r="K155" s="240"/>
    </row>
    <row r="156" spans="1:11" x14ac:dyDescent="0.2">
      <c r="A156" s="235"/>
      <c r="B156" s="236"/>
      <c r="C156" s="237"/>
      <c r="D156" s="238"/>
      <c r="E156" s="237"/>
      <c r="F156" s="237"/>
      <c r="G156" s="237"/>
      <c r="H156" s="239"/>
      <c r="I156" s="239"/>
      <c r="J156" s="239"/>
      <c r="K156" s="240"/>
    </row>
    <row r="157" spans="1:11" x14ac:dyDescent="0.2">
      <c r="A157" s="235"/>
      <c r="B157" s="236"/>
      <c r="C157" s="237"/>
      <c r="D157" s="238"/>
      <c r="E157" s="237"/>
      <c r="F157" s="237"/>
      <c r="G157" s="237"/>
      <c r="H157" s="239"/>
      <c r="I157" s="239"/>
      <c r="J157" s="239"/>
      <c r="K157" s="240"/>
    </row>
    <row r="158" spans="1:11" x14ac:dyDescent="0.2">
      <c r="A158" s="235"/>
      <c r="B158" s="236"/>
      <c r="C158" s="237"/>
      <c r="D158" s="238"/>
      <c r="E158" s="237"/>
      <c r="F158" s="237"/>
      <c r="G158" s="237"/>
      <c r="H158" s="239"/>
      <c r="I158" s="239"/>
      <c r="J158" s="239"/>
      <c r="K158" s="240"/>
    </row>
    <row r="159" spans="1:11" x14ac:dyDescent="0.2">
      <c r="A159" s="235"/>
      <c r="B159" s="236"/>
      <c r="C159" s="237"/>
      <c r="D159" s="238"/>
      <c r="E159" s="237"/>
      <c r="F159" s="237"/>
      <c r="G159" s="237"/>
      <c r="H159" s="239"/>
      <c r="I159" s="239"/>
      <c r="J159" s="239"/>
      <c r="K159" s="240"/>
    </row>
    <row r="160" spans="1:11" x14ac:dyDescent="0.2">
      <c r="A160" s="235"/>
      <c r="B160" s="236"/>
      <c r="C160" s="237"/>
      <c r="D160" s="238"/>
      <c r="E160" s="237"/>
      <c r="F160" s="237"/>
      <c r="G160" s="237"/>
      <c r="H160" s="239"/>
      <c r="I160" s="239"/>
      <c r="J160" s="239"/>
      <c r="K160" s="240"/>
    </row>
    <row r="161" spans="1:11" x14ac:dyDescent="0.2">
      <c r="A161" s="235"/>
      <c r="B161" s="236"/>
      <c r="C161" s="237"/>
      <c r="D161" s="238"/>
      <c r="E161" s="237"/>
      <c r="F161" s="237"/>
      <c r="G161" s="237"/>
      <c r="H161" s="239"/>
      <c r="I161" s="239"/>
      <c r="J161" s="239"/>
      <c r="K161" s="240"/>
    </row>
    <row r="162" spans="1:11" x14ac:dyDescent="0.2">
      <c r="A162" s="235"/>
      <c r="B162" s="236"/>
      <c r="C162" s="237"/>
      <c r="D162" s="238"/>
      <c r="E162" s="237"/>
      <c r="F162" s="237"/>
      <c r="G162" s="237"/>
      <c r="H162" s="239"/>
      <c r="I162" s="239"/>
      <c r="J162" s="239"/>
      <c r="K162" s="240"/>
    </row>
    <row r="163" spans="1:11" x14ac:dyDescent="0.2">
      <c r="A163" s="235"/>
      <c r="B163" s="236"/>
      <c r="C163" s="237"/>
      <c r="D163" s="238"/>
      <c r="E163" s="237"/>
      <c r="F163" s="237"/>
      <c r="G163" s="237"/>
      <c r="H163" s="239"/>
      <c r="I163" s="239"/>
      <c r="J163" s="239"/>
      <c r="K163" s="240"/>
    </row>
    <row r="164" spans="1:11" x14ac:dyDescent="0.2">
      <c r="A164" s="235"/>
      <c r="B164" s="236"/>
      <c r="C164" s="237"/>
      <c r="D164" s="238"/>
      <c r="E164" s="237"/>
      <c r="F164" s="237"/>
      <c r="G164" s="237"/>
      <c r="H164" s="239"/>
      <c r="I164" s="239"/>
      <c r="J164" s="239"/>
      <c r="K164" s="240"/>
    </row>
    <row r="165" spans="1:11" x14ac:dyDescent="0.2">
      <c r="A165" s="235"/>
      <c r="B165" s="236"/>
      <c r="C165" s="237"/>
      <c r="D165" s="238"/>
      <c r="E165" s="237"/>
      <c r="F165" s="237"/>
      <c r="G165" s="237"/>
      <c r="H165" s="239"/>
      <c r="I165" s="239"/>
      <c r="J165" s="239"/>
      <c r="K165" s="240"/>
    </row>
    <row r="166" spans="1:11" x14ac:dyDescent="0.2">
      <c r="A166" s="235"/>
      <c r="B166" s="236"/>
      <c r="C166" s="237"/>
      <c r="D166" s="238"/>
      <c r="E166" s="237"/>
      <c r="F166" s="237"/>
      <c r="G166" s="237"/>
      <c r="H166" s="239"/>
      <c r="I166" s="239"/>
      <c r="J166" s="239"/>
      <c r="K166" s="240"/>
    </row>
    <row r="167" spans="1:11" x14ac:dyDescent="0.2">
      <c r="A167" s="235"/>
      <c r="B167" s="236"/>
      <c r="C167" s="237"/>
      <c r="D167" s="238"/>
      <c r="E167" s="237"/>
      <c r="F167" s="237"/>
      <c r="G167" s="237"/>
      <c r="H167" s="239"/>
      <c r="I167" s="239"/>
      <c r="J167" s="239"/>
      <c r="K167" s="240"/>
    </row>
    <row r="168" spans="1:11" x14ac:dyDescent="0.2">
      <c r="A168" s="235"/>
      <c r="B168" s="236"/>
      <c r="C168" s="237"/>
      <c r="D168" s="238"/>
      <c r="E168" s="237"/>
      <c r="F168" s="237"/>
      <c r="G168" s="237"/>
      <c r="H168" s="239"/>
      <c r="I168" s="239"/>
      <c r="J168" s="239"/>
      <c r="K168" s="240"/>
    </row>
    <row r="169" spans="1:11" x14ac:dyDescent="0.2">
      <c r="A169" s="235"/>
      <c r="B169" s="236"/>
      <c r="C169" s="237"/>
      <c r="D169" s="238"/>
      <c r="E169" s="237"/>
      <c r="F169" s="237"/>
      <c r="G169" s="237"/>
      <c r="H169" s="239"/>
      <c r="I169" s="239"/>
      <c r="J169" s="239"/>
      <c r="K169" s="240"/>
    </row>
    <row r="170" spans="1:11" x14ac:dyDescent="0.2">
      <c r="A170" s="235"/>
      <c r="B170" s="236"/>
      <c r="C170" s="237"/>
      <c r="D170" s="238"/>
      <c r="E170" s="237"/>
      <c r="F170" s="237"/>
      <c r="G170" s="237"/>
      <c r="H170" s="239"/>
      <c r="I170" s="239"/>
      <c r="J170" s="239"/>
      <c r="K170" s="240"/>
    </row>
    <row r="171" spans="1:11" x14ac:dyDescent="0.2">
      <c r="A171" s="235"/>
      <c r="B171" s="236"/>
      <c r="C171" s="237"/>
      <c r="D171" s="238"/>
      <c r="E171" s="237"/>
      <c r="F171" s="237"/>
      <c r="G171" s="237"/>
      <c r="H171" s="239"/>
      <c r="I171" s="239"/>
      <c r="J171" s="239"/>
      <c r="K171" s="240"/>
    </row>
    <row r="172" spans="1:11" x14ac:dyDescent="0.2">
      <c r="A172" s="235"/>
      <c r="B172" s="236"/>
      <c r="C172" s="237"/>
      <c r="D172" s="238"/>
      <c r="E172" s="237"/>
      <c r="F172" s="237"/>
      <c r="G172" s="237"/>
      <c r="H172" s="239"/>
      <c r="I172" s="239"/>
      <c r="J172" s="239"/>
      <c r="K172" s="240"/>
    </row>
    <row r="173" spans="1:11" x14ac:dyDescent="0.2">
      <c r="A173" s="235"/>
      <c r="B173" s="236"/>
      <c r="C173" s="237"/>
      <c r="D173" s="238"/>
      <c r="E173" s="237"/>
      <c r="F173" s="237"/>
      <c r="G173" s="237"/>
      <c r="H173" s="239"/>
      <c r="I173" s="239"/>
      <c r="J173" s="239"/>
      <c r="K173" s="240"/>
    </row>
    <row r="174" spans="1:11" x14ac:dyDescent="0.2">
      <c r="A174" s="235"/>
      <c r="B174" s="236"/>
      <c r="C174" s="237"/>
      <c r="D174" s="238"/>
      <c r="E174" s="237"/>
      <c r="F174" s="237"/>
      <c r="G174" s="237"/>
      <c r="H174" s="239"/>
      <c r="I174" s="239"/>
      <c r="J174" s="239"/>
      <c r="K174" s="240"/>
    </row>
    <row r="175" spans="1:11" x14ac:dyDescent="0.2">
      <c r="A175" s="235"/>
      <c r="B175" s="236"/>
      <c r="C175" s="237"/>
      <c r="D175" s="238"/>
      <c r="E175" s="237"/>
      <c r="F175" s="237"/>
      <c r="G175" s="237"/>
      <c r="H175" s="239"/>
      <c r="I175" s="239"/>
      <c r="J175" s="239"/>
      <c r="K175" s="240"/>
    </row>
    <row r="176" spans="1:11" x14ac:dyDescent="0.2">
      <c r="A176" s="235"/>
      <c r="B176" s="236"/>
      <c r="C176" s="237"/>
      <c r="D176" s="238"/>
      <c r="E176" s="237"/>
      <c r="F176" s="237"/>
      <c r="G176" s="237"/>
      <c r="H176" s="239"/>
      <c r="I176" s="239"/>
      <c r="J176" s="239"/>
      <c r="K176" s="240"/>
    </row>
    <row r="177" spans="1:11" x14ac:dyDescent="0.2">
      <c r="A177" s="235"/>
      <c r="B177" s="236"/>
      <c r="C177" s="237"/>
      <c r="D177" s="238"/>
      <c r="E177" s="237"/>
      <c r="F177" s="237"/>
      <c r="G177" s="237"/>
      <c r="H177" s="239"/>
      <c r="I177" s="239"/>
      <c r="J177" s="239"/>
      <c r="K177" s="240"/>
    </row>
    <row r="178" spans="1:11" x14ac:dyDescent="0.2">
      <c r="A178" s="235"/>
      <c r="B178" s="236"/>
      <c r="C178" s="237"/>
      <c r="D178" s="238"/>
      <c r="E178" s="237"/>
      <c r="F178" s="237"/>
      <c r="G178" s="237"/>
      <c r="H178" s="239"/>
      <c r="I178" s="239"/>
      <c r="J178" s="239"/>
      <c r="K178" s="240"/>
    </row>
    <row r="179" spans="1:11" x14ac:dyDescent="0.2">
      <c r="A179" s="235"/>
      <c r="B179" s="236"/>
      <c r="C179" s="237"/>
      <c r="D179" s="238"/>
      <c r="E179" s="237"/>
      <c r="F179" s="237"/>
      <c r="G179" s="237"/>
      <c r="H179" s="239"/>
      <c r="I179" s="239"/>
      <c r="J179" s="239"/>
      <c r="K179" s="240"/>
    </row>
    <row r="180" spans="1:11" x14ac:dyDescent="0.2">
      <c r="A180" s="235"/>
      <c r="B180" s="236"/>
      <c r="C180" s="237"/>
      <c r="D180" s="238"/>
      <c r="E180" s="237"/>
      <c r="F180" s="237"/>
      <c r="G180" s="237"/>
      <c r="H180" s="239"/>
      <c r="I180" s="239"/>
      <c r="J180" s="239"/>
      <c r="K180" s="240"/>
    </row>
    <row r="181" spans="1:11" x14ac:dyDescent="0.2">
      <c r="A181" s="235"/>
      <c r="B181" s="236"/>
      <c r="C181" s="237"/>
      <c r="D181" s="238"/>
      <c r="E181" s="237"/>
      <c r="F181" s="237"/>
      <c r="G181" s="237"/>
      <c r="H181" s="239"/>
      <c r="I181" s="239"/>
      <c r="J181" s="239"/>
      <c r="K181" s="240"/>
    </row>
    <row r="182" spans="1:11" x14ac:dyDescent="0.2">
      <c r="A182" s="235"/>
      <c r="B182" s="236"/>
      <c r="C182" s="237"/>
      <c r="D182" s="238"/>
      <c r="E182" s="237"/>
      <c r="F182" s="237"/>
      <c r="G182" s="237"/>
      <c r="H182" s="239"/>
      <c r="I182" s="239"/>
      <c r="J182" s="239"/>
      <c r="K182" s="240"/>
    </row>
    <row r="183" spans="1:11" x14ac:dyDescent="0.2">
      <c r="A183" s="235"/>
      <c r="B183" s="236"/>
      <c r="C183" s="237"/>
      <c r="D183" s="238"/>
      <c r="E183" s="237"/>
      <c r="F183" s="237"/>
      <c r="G183" s="237"/>
      <c r="H183" s="239"/>
      <c r="I183" s="239"/>
      <c r="J183" s="239"/>
      <c r="K183" s="240"/>
    </row>
    <row r="184" spans="1:11" x14ac:dyDescent="0.2">
      <c r="A184" s="235"/>
      <c r="B184" s="236"/>
      <c r="C184" s="237"/>
      <c r="D184" s="238"/>
      <c r="E184" s="237"/>
      <c r="F184" s="237"/>
      <c r="G184" s="237"/>
      <c r="H184" s="239"/>
      <c r="I184" s="239"/>
      <c r="J184" s="239"/>
      <c r="K184" s="240"/>
    </row>
    <row r="185" spans="1:11" x14ac:dyDescent="0.2">
      <c r="A185" s="235"/>
      <c r="B185" s="236"/>
      <c r="C185" s="237"/>
      <c r="D185" s="238"/>
      <c r="E185" s="237"/>
      <c r="F185" s="237"/>
      <c r="G185" s="237"/>
      <c r="H185" s="239"/>
      <c r="I185" s="239"/>
      <c r="J185" s="239"/>
      <c r="K185" s="240"/>
    </row>
    <row r="186" spans="1:11" x14ac:dyDescent="0.2">
      <c r="A186" s="235"/>
      <c r="B186" s="236"/>
      <c r="C186" s="237"/>
      <c r="D186" s="238"/>
      <c r="E186" s="237"/>
      <c r="F186" s="237"/>
      <c r="G186" s="237"/>
      <c r="H186" s="239"/>
      <c r="I186" s="239"/>
      <c r="J186" s="239"/>
      <c r="K186" s="240"/>
    </row>
    <row r="187" spans="1:11" x14ac:dyDescent="0.2">
      <c r="A187" s="235"/>
      <c r="B187" s="236"/>
      <c r="C187" s="237"/>
      <c r="D187" s="238"/>
      <c r="E187" s="237"/>
      <c r="F187" s="237"/>
      <c r="G187" s="237"/>
      <c r="H187" s="239"/>
      <c r="I187" s="239"/>
      <c r="J187" s="239"/>
      <c r="K187" s="240"/>
    </row>
    <row r="188" spans="1:11" x14ac:dyDescent="0.2">
      <c r="A188" s="235"/>
      <c r="B188" s="236"/>
      <c r="C188" s="237"/>
      <c r="D188" s="238"/>
      <c r="E188" s="237"/>
      <c r="F188" s="237"/>
      <c r="G188" s="237"/>
      <c r="H188" s="239"/>
      <c r="I188" s="239"/>
      <c r="J188" s="239"/>
      <c r="K188" s="240"/>
    </row>
    <row r="189" spans="1:11" x14ac:dyDescent="0.2">
      <c r="A189" s="235"/>
      <c r="B189" s="236"/>
      <c r="C189" s="237"/>
      <c r="D189" s="238"/>
      <c r="E189" s="237"/>
      <c r="F189" s="237"/>
      <c r="G189" s="237"/>
      <c r="H189" s="239"/>
      <c r="I189" s="239"/>
      <c r="J189" s="239"/>
      <c r="K189" s="240"/>
    </row>
    <row r="190" spans="1:11" x14ac:dyDescent="0.2">
      <c r="A190" s="235"/>
      <c r="B190" s="236"/>
      <c r="C190" s="237"/>
      <c r="D190" s="238"/>
      <c r="E190" s="237"/>
      <c r="F190" s="237"/>
      <c r="G190" s="237"/>
      <c r="H190" s="239"/>
      <c r="I190" s="239"/>
      <c r="J190" s="239"/>
      <c r="K190" s="240"/>
    </row>
    <row r="191" spans="1:11" x14ac:dyDescent="0.2">
      <c r="A191" s="235"/>
      <c r="B191" s="236"/>
      <c r="C191" s="237"/>
      <c r="D191" s="238"/>
      <c r="E191" s="237"/>
      <c r="F191" s="237"/>
      <c r="G191" s="237"/>
      <c r="H191" s="239"/>
      <c r="I191" s="239"/>
      <c r="J191" s="239"/>
      <c r="K191" s="240"/>
    </row>
    <row r="192" spans="1:11" x14ac:dyDescent="0.2">
      <c r="A192" s="235"/>
      <c r="B192" s="236"/>
      <c r="C192" s="237"/>
      <c r="D192" s="238"/>
      <c r="E192" s="237"/>
      <c r="F192" s="237"/>
      <c r="G192" s="237"/>
      <c r="H192" s="239"/>
      <c r="I192" s="239"/>
      <c r="J192" s="239"/>
      <c r="K192" s="240"/>
    </row>
    <row r="193" spans="1:11" x14ac:dyDescent="0.2">
      <c r="A193" s="235"/>
      <c r="B193" s="236"/>
      <c r="C193" s="237"/>
      <c r="D193" s="238"/>
      <c r="E193" s="237"/>
      <c r="F193" s="237"/>
      <c r="G193" s="237"/>
      <c r="H193" s="239"/>
      <c r="I193" s="239"/>
      <c r="J193" s="239"/>
      <c r="K193" s="240"/>
    </row>
    <row r="194" spans="1:11" x14ac:dyDescent="0.2">
      <c r="A194" s="235"/>
      <c r="B194" s="236"/>
      <c r="C194" s="237"/>
      <c r="D194" s="238"/>
      <c r="E194" s="237"/>
      <c r="F194" s="237"/>
      <c r="G194" s="237"/>
      <c r="H194" s="239"/>
      <c r="I194" s="239"/>
      <c r="J194" s="239"/>
      <c r="K194" s="240"/>
    </row>
    <row r="195" spans="1:11" x14ac:dyDescent="0.2">
      <c r="A195" s="235"/>
      <c r="B195" s="236"/>
      <c r="C195" s="237"/>
      <c r="D195" s="238"/>
      <c r="E195" s="237"/>
      <c r="F195" s="237"/>
      <c r="G195" s="237"/>
      <c r="H195" s="239"/>
      <c r="I195" s="239"/>
      <c r="J195" s="239"/>
      <c r="K195" s="240"/>
    </row>
    <row r="196" spans="1:11" x14ac:dyDescent="0.2">
      <c r="A196" s="235"/>
      <c r="B196" s="236"/>
      <c r="C196" s="237"/>
      <c r="D196" s="238"/>
      <c r="E196" s="237"/>
      <c r="F196" s="237"/>
      <c r="G196" s="237"/>
      <c r="H196" s="239"/>
      <c r="I196" s="239"/>
      <c r="J196" s="239"/>
      <c r="K196" s="240"/>
    </row>
    <row r="197" spans="1:11" x14ac:dyDescent="0.2">
      <c r="A197" s="235"/>
      <c r="B197" s="236"/>
      <c r="C197" s="237"/>
      <c r="D197" s="238"/>
      <c r="E197" s="237"/>
      <c r="F197" s="237"/>
      <c r="G197" s="237"/>
      <c r="H197" s="239"/>
      <c r="I197" s="239"/>
      <c r="J197" s="239"/>
      <c r="K197" s="240"/>
    </row>
    <row r="198" spans="1:11" x14ac:dyDescent="0.2">
      <c r="A198" s="235"/>
      <c r="B198" s="236"/>
      <c r="C198" s="237"/>
      <c r="D198" s="238"/>
      <c r="E198" s="237"/>
      <c r="F198" s="237"/>
      <c r="G198" s="237"/>
      <c r="H198" s="239"/>
      <c r="I198" s="239"/>
      <c r="J198" s="239"/>
      <c r="K198" s="240"/>
    </row>
    <row r="199" spans="1:11" x14ac:dyDescent="0.2">
      <c r="A199" s="235"/>
      <c r="B199" s="236"/>
      <c r="C199" s="237"/>
      <c r="D199" s="238"/>
      <c r="E199" s="237"/>
      <c r="F199" s="237"/>
      <c r="G199" s="237"/>
      <c r="H199" s="239"/>
      <c r="I199" s="239"/>
      <c r="J199" s="239"/>
      <c r="K199" s="240"/>
    </row>
    <row r="200" spans="1:11" x14ac:dyDescent="0.2">
      <c r="A200" s="235"/>
      <c r="B200" s="236"/>
      <c r="C200" s="237"/>
      <c r="D200" s="238"/>
      <c r="E200" s="237"/>
      <c r="F200" s="237"/>
      <c r="G200" s="237"/>
      <c r="H200" s="239"/>
      <c r="I200" s="239"/>
      <c r="J200" s="239"/>
      <c r="K200" s="240"/>
    </row>
    <row r="201" spans="1:11" x14ac:dyDescent="0.2">
      <c r="A201" s="235"/>
      <c r="B201" s="236"/>
      <c r="C201" s="237"/>
      <c r="D201" s="238"/>
      <c r="E201" s="237"/>
      <c r="F201" s="237"/>
      <c r="G201" s="237"/>
      <c r="H201" s="239"/>
      <c r="I201" s="239"/>
      <c r="J201" s="239"/>
      <c r="K201" s="240"/>
    </row>
    <row r="202" spans="1:11" x14ac:dyDescent="0.2">
      <c r="A202" s="235"/>
      <c r="B202" s="236"/>
      <c r="C202" s="237"/>
      <c r="D202" s="238"/>
      <c r="E202" s="237"/>
      <c r="F202" s="237"/>
      <c r="G202" s="237"/>
      <c r="H202" s="239"/>
      <c r="I202" s="239"/>
      <c r="J202" s="239"/>
      <c r="K202" s="240"/>
    </row>
    <row r="203" spans="1:11" x14ac:dyDescent="0.2">
      <c r="A203" s="235"/>
      <c r="B203" s="236"/>
      <c r="C203" s="237"/>
      <c r="D203" s="238"/>
      <c r="E203" s="237"/>
      <c r="F203" s="237"/>
      <c r="G203" s="237"/>
      <c r="H203" s="239"/>
      <c r="I203" s="239"/>
      <c r="J203" s="239"/>
      <c r="K203" s="240"/>
    </row>
    <row r="204" spans="1:11" x14ac:dyDescent="0.2">
      <c r="A204" s="235"/>
      <c r="B204" s="236"/>
      <c r="C204" s="237"/>
      <c r="D204" s="238"/>
      <c r="E204" s="237"/>
      <c r="F204" s="237"/>
      <c r="G204" s="237"/>
      <c r="H204" s="239"/>
      <c r="I204" s="239"/>
      <c r="J204" s="239"/>
      <c r="K204" s="240"/>
    </row>
    <row r="205" spans="1:11" x14ac:dyDescent="0.2">
      <c r="A205" s="235"/>
      <c r="B205" s="236"/>
      <c r="C205" s="237"/>
      <c r="D205" s="238"/>
      <c r="E205" s="237"/>
      <c r="F205" s="237"/>
      <c r="G205" s="237"/>
      <c r="H205" s="239"/>
      <c r="I205" s="239"/>
      <c r="J205" s="239"/>
      <c r="K205" s="240"/>
    </row>
    <row r="206" spans="1:11" x14ac:dyDescent="0.2">
      <c r="A206" s="235"/>
      <c r="B206" s="236"/>
      <c r="C206" s="237"/>
      <c r="D206" s="238"/>
      <c r="E206" s="237"/>
      <c r="F206" s="237"/>
      <c r="G206" s="237"/>
      <c r="H206" s="239"/>
      <c r="I206" s="239"/>
      <c r="J206" s="239"/>
      <c r="K206" s="240"/>
    </row>
    <row r="207" spans="1:11" x14ac:dyDescent="0.2">
      <c r="A207" s="235"/>
      <c r="B207" s="236"/>
      <c r="C207" s="237"/>
      <c r="D207" s="238"/>
      <c r="E207" s="237"/>
      <c r="F207" s="237"/>
      <c r="G207" s="237"/>
      <c r="H207" s="239"/>
      <c r="I207" s="239"/>
      <c r="J207" s="239"/>
      <c r="K207" s="240"/>
    </row>
    <row r="208" spans="1:11" x14ac:dyDescent="0.2">
      <c r="A208" s="235"/>
      <c r="B208" s="236"/>
      <c r="C208" s="237"/>
      <c r="D208" s="238"/>
      <c r="E208" s="237"/>
      <c r="F208" s="237"/>
      <c r="G208" s="237"/>
      <c r="H208" s="239"/>
      <c r="I208" s="239"/>
      <c r="J208" s="239"/>
      <c r="K208" s="240"/>
    </row>
    <row r="209" spans="1:11" x14ac:dyDescent="0.2">
      <c r="A209" s="235"/>
      <c r="B209" s="236"/>
      <c r="C209" s="237"/>
      <c r="D209" s="238"/>
      <c r="E209" s="237"/>
      <c r="F209" s="237"/>
      <c r="G209" s="237"/>
      <c r="H209" s="239"/>
      <c r="I209" s="239"/>
      <c r="J209" s="239"/>
      <c r="K209" s="240"/>
    </row>
    <row r="210" spans="1:11" x14ac:dyDescent="0.2">
      <c r="A210" s="235"/>
      <c r="B210" s="236"/>
      <c r="C210" s="237"/>
      <c r="D210" s="238"/>
      <c r="E210" s="237"/>
      <c r="F210" s="237"/>
      <c r="G210" s="237"/>
      <c r="H210" s="239"/>
      <c r="I210" s="239"/>
      <c r="J210" s="239"/>
      <c r="K210" s="240"/>
    </row>
    <row r="211" spans="1:11" x14ac:dyDescent="0.2">
      <c r="A211" s="235"/>
      <c r="B211" s="236"/>
      <c r="C211" s="237"/>
      <c r="D211" s="238"/>
      <c r="E211" s="237"/>
      <c r="F211" s="237"/>
      <c r="G211" s="237"/>
      <c r="H211" s="239"/>
      <c r="I211" s="239"/>
      <c r="J211" s="239"/>
      <c r="K211" s="240"/>
    </row>
    <row r="212" spans="1:11" x14ac:dyDescent="0.2">
      <c r="A212" s="235"/>
      <c r="B212" s="236"/>
      <c r="C212" s="237"/>
      <c r="D212" s="238"/>
      <c r="E212" s="237"/>
      <c r="F212" s="237"/>
      <c r="G212" s="237"/>
      <c r="H212" s="239"/>
      <c r="I212" s="239"/>
      <c r="J212" s="239"/>
      <c r="K212" s="240"/>
    </row>
    <row r="213" spans="1:11" x14ac:dyDescent="0.2">
      <c r="A213" s="235"/>
      <c r="B213" s="236"/>
      <c r="C213" s="237"/>
      <c r="D213" s="238"/>
      <c r="E213" s="237"/>
      <c r="F213" s="237"/>
      <c r="G213" s="237"/>
      <c r="H213" s="239"/>
      <c r="I213" s="239"/>
      <c r="J213" s="239"/>
      <c r="K213" s="240"/>
    </row>
    <row r="214" spans="1:11" x14ac:dyDescent="0.2">
      <c r="A214" s="235"/>
      <c r="B214" s="236"/>
      <c r="C214" s="237"/>
      <c r="D214" s="238"/>
      <c r="E214" s="237"/>
      <c r="F214" s="237"/>
      <c r="G214" s="237"/>
      <c r="H214" s="239"/>
      <c r="I214" s="239"/>
      <c r="J214" s="239"/>
      <c r="K214" s="240"/>
    </row>
    <row r="215" spans="1:11" x14ac:dyDescent="0.2">
      <c r="A215" s="235"/>
      <c r="B215" s="236"/>
      <c r="C215" s="237"/>
      <c r="D215" s="238"/>
      <c r="E215" s="237"/>
      <c r="F215" s="237"/>
      <c r="G215" s="237"/>
      <c r="H215" s="239"/>
      <c r="I215" s="239"/>
      <c r="J215" s="239"/>
      <c r="K215" s="240"/>
    </row>
    <row r="216" spans="1:11" x14ac:dyDescent="0.2">
      <c r="A216" s="235"/>
      <c r="B216" s="236"/>
      <c r="C216" s="237"/>
      <c r="D216" s="238"/>
      <c r="E216" s="237"/>
      <c r="F216" s="237"/>
      <c r="G216" s="237"/>
      <c r="H216" s="239"/>
      <c r="I216" s="239"/>
      <c r="J216" s="239"/>
      <c r="K216" s="240"/>
    </row>
    <row r="217" spans="1:11" x14ac:dyDescent="0.2">
      <c r="A217" s="235"/>
      <c r="B217" s="236"/>
      <c r="C217" s="237"/>
      <c r="D217" s="238"/>
      <c r="E217" s="237"/>
      <c r="F217" s="237"/>
      <c r="G217" s="237"/>
      <c r="H217" s="239"/>
      <c r="I217" s="239"/>
      <c r="J217" s="239"/>
      <c r="K217" s="240"/>
    </row>
    <row r="218" spans="1:11" x14ac:dyDescent="0.2">
      <c r="A218" s="235"/>
      <c r="B218" s="236"/>
      <c r="C218" s="237"/>
      <c r="D218" s="238"/>
      <c r="E218" s="237"/>
      <c r="F218" s="237"/>
      <c r="G218" s="237"/>
      <c r="H218" s="239"/>
      <c r="I218" s="239"/>
      <c r="J218" s="239"/>
      <c r="K218" s="240"/>
    </row>
    <row r="219" spans="1:11" x14ac:dyDescent="0.2">
      <c r="A219" s="235"/>
      <c r="B219" s="236"/>
      <c r="C219" s="237"/>
      <c r="D219" s="238"/>
      <c r="E219" s="237"/>
      <c r="F219" s="237"/>
      <c r="G219" s="237"/>
      <c r="H219" s="239"/>
      <c r="I219" s="239"/>
      <c r="J219" s="239"/>
      <c r="K219" s="240"/>
    </row>
    <row r="220" spans="1:11" x14ac:dyDescent="0.2">
      <c r="A220" s="235"/>
      <c r="B220" s="236"/>
      <c r="C220" s="237"/>
      <c r="D220" s="238"/>
      <c r="E220" s="237"/>
      <c r="F220" s="237"/>
      <c r="G220" s="237"/>
      <c r="H220" s="239"/>
      <c r="I220" s="239"/>
      <c r="J220" s="239"/>
      <c r="K220" s="240"/>
    </row>
    <row r="221" spans="1:11" x14ac:dyDescent="0.2">
      <c r="A221" s="235"/>
      <c r="B221" s="236"/>
      <c r="C221" s="237"/>
      <c r="D221" s="238"/>
      <c r="E221" s="237"/>
      <c r="F221" s="237"/>
      <c r="G221" s="237"/>
      <c r="H221" s="239"/>
      <c r="I221" s="239"/>
      <c r="J221" s="239"/>
      <c r="K221" s="240"/>
    </row>
    <row r="222" spans="1:11" x14ac:dyDescent="0.2">
      <c r="A222" s="235"/>
      <c r="B222" s="236"/>
      <c r="C222" s="237"/>
      <c r="D222" s="238"/>
      <c r="E222" s="237"/>
      <c r="F222" s="237"/>
      <c r="G222" s="237"/>
      <c r="H222" s="239"/>
      <c r="I222" s="239"/>
      <c r="J222" s="239"/>
      <c r="K222" s="240"/>
    </row>
    <row r="223" spans="1:11" x14ac:dyDescent="0.2">
      <c r="A223" s="235"/>
      <c r="B223" s="236"/>
      <c r="C223" s="237"/>
      <c r="D223" s="238"/>
      <c r="E223" s="237"/>
      <c r="F223" s="237"/>
      <c r="G223" s="237"/>
      <c r="H223" s="239"/>
      <c r="I223" s="239"/>
      <c r="J223" s="239"/>
      <c r="K223" s="240"/>
    </row>
    <row r="224" spans="1:11" x14ac:dyDescent="0.2">
      <c r="A224" s="235"/>
      <c r="B224" s="236"/>
      <c r="C224" s="237"/>
      <c r="D224" s="238"/>
      <c r="E224" s="237"/>
      <c r="F224" s="237"/>
      <c r="G224" s="237"/>
      <c r="H224" s="239"/>
      <c r="I224" s="239"/>
      <c r="J224" s="239"/>
      <c r="K224" s="240"/>
    </row>
    <row r="225" spans="1:11" x14ac:dyDescent="0.2">
      <c r="A225" s="235"/>
      <c r="B225" s="236"/>
      <c r="C225" s="237"/>
      <c r="D225" s="238"/>
      <c r="E225" s="237"/>
      <c r="F225" s="237"/>
      <c r="G225" s="237"/>
      <c r="H225" s="239"/>
      <c r="I225" s="239"/>
      <c r="J225" s="239"/>
      <c r="K225" s="240"/>
    </row>
    <row r="226" spans="1:11" x14ac:dyDescent="0.2">
      <c r="A226" s="235"/>
      <c r="B226" s="236"/>
      <c r="C226" s="237"/>
      <c r="D226" s="238"/>
      <c r="E226" s="237"/>
      <c r="F226" s="237"/>
      <c r="G226" s="237"/>
      <c r="H226" s="239"/>
      <c r="I226" s="239"/>
      <c r="J226" s="239"/>
      <c r="K226" s="240"/>
    </row>
    <row r="227" spans="1:11" x14ac:dyDescent="0.2">
      <c r="A227" s="235"/>
      <c r="B227" s="236"/>
      <c r="C227" s="237"/>
      <c r="D227" s="238"/>
      <c r="E227" s="237"/>
      <c r="F227" s="237"/>
      <c r="G227" s="237"/>
      <c r="H227" s="239"/>
      <c r="I227" s="239"/>
      <c r="J227" s="239"/>
      <c r="K227" s="240"/>
    </row>
    <row r="228" spans="1:11" x14ac:dyDescent="0.2">
      <c r="A228" s="235"/>
      <c r="B228" s="236"/>
      <c r="C228" s="237"/>
      <c r="D228" s="238"/>
      <c r="E228" s="237"/>
      <c r="F228" s="237"/>
      <c r="G228" s="237"/>
      <c r="H228" s="239"/>
      <c r="I228" s="239"/>
      <c r="J228" s="239"/>
      <c r="K228" s="240"/>
    </row>
    <row r="229" spans="1:11" x14ac:dyDescent="0.2">
      <c r="A229" s="235"/>
      <c r="B229" s="236"/>
      <c r="C229" s="237"/>
      <c r="D229" s="238"/>
      <c r="E229" s="237"/>
      <c r="F229" s="237"/>
      <c r="G229" s="237"/>
      <c r="H229" s="239"/>
      <c r="I229" s="239"/>
      <c r="J229" s="239"/>
      <c r="K229" s="240"/>
    </row>
    <row r="230" spans="1:11" x14ac:dyDescent="0.2">
      <c r="A230" s="235"/>
      <c r="B230" s="236"/>
      <c r="C230" s="237"/>
      <c r="D230" s="238"/>
      <c r="E230" s="237"/>
      <c r="F230" s="237"/>
      <c r="G230" s="237"/>
      <c r="H230" s="239"/>
      <c r="I230" s="239"/>
      <c r="J230" s="239"/>
      <c r="K230" s="240"/>
    </row>
    <row r="231" spans="1:11" x14ac:dyDescent="0.2">
      <c r="A231" s="235"/>
      <c r="B231" s="236"/>
      <c r="C231" s="237"/>
      <c r="D231" s="238"/>
      <c r="E231" s="237"/>
      <c r="F231" s="237"/>
      <c r="G231" s="237"/>
      <c r="H231" s="239"/>
      <c r="I231" s="239"/>
      <c r="J231" s="239"/>
      <c r="K231" s="240"/>
    </row>
    <row r="232" spans="1:11" x14ac:dyDescent="0.2">
      <c r="A232" s="235"/>
      <c r="B232" s="236"/>
      <c r="C232" s="237"/>
      <c r="D232" s="238"/>
      <c r="E232" s="237"/>
      <c r="F232" s="237"/>
      <c r="G232" s="237"/>
      <c r="H232" s="239"/>
      <c r="I232" s="239"/>
      <c r="J232" s="239"/>
      <c r="K232" s="240"/>
    </row>
    <row r="233" spans="1:11" x14ac:dyDescent="0.2">
      <c r="A233" s="235"/>
      <c r="B233" s="236"/>
      <c r="C233" s="237"/>
      <c r="D233" s="238"/>
      <c r="E233" s="237"/>
      <c r="F233" s="237"/>
      <c r="G233" s="237"/>
      <c r="H233" s="239"/>
      <c r="I233" s="239"/>
      <c r="J233" s="239"/>
      <c r="K233" s="240"/>
    </row>
    <row r="234" spans="1:11" x14ac:dyDescent="0.2">
      <c r="A234" s="235"/>
      <c r="B234" s="236"/>
      <c r="C234" s="237"/>
      <c r="D234" s="238"/>
      <c r="E234" s="237"/>
      <c r="F234" s="237"/>
      <c r="G234" s="237"/>
      <c r="H234" s="239"/>
      <c r="I234" s="239"/>
      <c r="J234" s="239"/>
      <c r="K234" s="240"/>
    </row>
    <row r="235" spans="1:11" x14ac:dyDescent="0.2">
      <c r="A235" s="235"/>
      <c r="B235" s="236"/>
      <c r="C235" s="237"/>
      <c r="D235" s="238"/>
      <c r="E235" s="237"/>
      <c r="F235" s="237"/>
      <c r="G235" s="237"/>
      <c r="H235" s="239"/>
      <c r="I235" s="239"/>
      <c r="J235" s="239"/>
      <c r="K235" s="240"/>
    </row>
    <row r="236" spans="1:11" x14ac:dyDescent="0.2">
      <c r="A236" s="235"/>
      <c r="B236" s="236"/>
      <c r="C236" s="237"/>
      <c r="D236" s="238"/>
      <c r="E236" s="237"/>
      <c r="F236" s="237"/>
      <c r="G236" s="237"/>
      <c r="H236" s="239"/>
      <c r="I236" s="239"/>
      <c r="J236" s="239"/>
      <c r="K236" s="240"/>
    </row>
    <row r="237" spans="1:11" x14ac:dyDescent="0.2">
      <c r="A237" s="235"/>
      <c r="B237" s="236"/>
      <c r="C237" s="237"/>
      <c r="D237" s="238"/>
      <c r="E237" s="237"/>
      <c r="F237" s="237"/>
      <c r="G237" s="237"/>
      <c r="H237" s="239"/>
      <c r="I237" s="239"/>
      <c r="J237" s="239"/>
      <c r="K237" s="240"/>
    </row>
    <row r="238" spans="1:11" x14ac:dyDescent="0.2">
      <c r="A238" s="235"/>
      <c r="B238" s="236"/>
      <c r="C238" s="237"/>
      <c r="D238" s="238"/>
      <c r="E238" s="237"/>
      <c r="F238" s="237"/>
      <c r="G238" s="237"/>
      <c r="H238" s="239"/>
      <c r="I238" s="239"/>
      <c r="J238" s="239"/>
      <c r="K238" s="240"/>
    </row>
    <row r="239" spans="1:11" x14ac:dyDescent="0.2">
      <c r="A239" s="235"/>
      <c r="B239" s="236"/>
      <c r="C239" s="237"/>
      <c r="D239" s="238"/>
      <c r="E239" s="237"/>
      <c r="F239" s="237"/>
      <c r="G239" s="237"/>
      <c r="H239" s="239"/>
      <c r="I239" s="239"/>
      <c r="J239" s="239"/>
      <c r="K239" s="240"/>
    </row>
    <row r="240" spans="1:11" x14ac:dyDescent="0.2">
      <c r="A240" s="235"/>
      <c r="B240" s="236"/>
      <c r="C240" s="237"/>
      <c r="D240" s="238"/>
      <c r="E240" s="237"/>
      <c r="F240" s="237"/>
      <c r="G240" s="237"/>
      <c r="H240" s="239"/>
      <c r="I240" s="239"/>
      <c r="J240" s="239"/>
      <c r="K240" s="240"/>
    </row>
    <row r="241" spans="1:11" x14ac:dyDescent="0.2">
      <c r="A241" s="235"/>
      <c r="B241" s="236"/>
      <c r="C241" s="237"/>
      <c r="D241" s="238"/>
      <c r="E241" s="237"/>
      <c r="F241" s="237"/>
      <c r="G241" s="237"/>
      <c r="H241" s="239"/>
      <c r="I241" s="239"/>
      <c r="J241" s="239"/>
      <c r="K241" s="240"/>
    </row>
    <row r="242" spans="1:11" x14ac:dyDescent="0.2">
      <c r="A242" s="235"/>
      <c r="B242" s="236"/>
      <c r="C242" s="237"/>
      <c r="D242" s="238"/>
      <c r="E242" s="237"/>
      <c r="F242" s="237"/>
      <c r="G242" s="237"/>
      <c r="H242" s="239"/>
      <c r="I242" s="239"/>
      <c r="J242" s="239"/>
      <c r="K242" s="240"/>
    </row>
    <row r="243" spans="1:11" x14ac:dyDescent="0.2">
      <c r="A243" s="235"/>
      <c r="B243" s="236"/>
      <c r="C243" s="237"/>
      <c r="D243" s="238"/>
      <c r="E243" s="237"/>
      <c r="F243" s="237"/>
      <c r="G243" s="237"/>
      <c r="H243" s="239"/>
      <c r="I243" s="239"/>
      <c r="J243" s="239"/>
      <c r="K243" s="240"/>
    </row>
    <row r="244" spans="1:11" x14ac:dyDescent="0.2">
      <c r="A244" s="235"/>
      <c r="B244" s="236"/>
      <c r="C244" s="237"/>
      <c r="D244" s="238"/>
      <c r="E244" s="237"/>
      <c r="F244" s="237"/>
      <c r="G244" s="237"/>
      <c r="H244" s="239"/>
      <c r="I244" s="239"/>
      <c r="J244" s="239"/>
      <c r="K244" s="240"/>
    </row>
    <row r="245" spans="1:11" x14ac:dyDescent="0.2">
      <c r="A245" s="235"/>
      <c r="B245" s="236"/>
      <c r="C245" s="237"/>
      <c r="D245" s="238"/>
      <c r="E245" s="237"/>
      <c r="F245" s="237"/>
      <c r="G245" s="237"/>
      <c r="H245" s="239"/>
      <c r="I245" s="239"/>
      <c r="J245" s="239"/>
      <c r="K245" s="240"/>
    </row>
    <row r="246" spans="1:11" x14ac:dyDescent="0.2">
      <c r="A246" s="235"/>
      <c r="B246" s="236"/>
      <c r="C246" s="237"/>
      <c r="D246" s="238"/>
      <c r="E246" s="237"/>
      <c r="F246" s="237"/>
      <c r="G246" s="237"/>
      <c r="H246" s="239"/>
      <c r="I246" s="239"/>
      <c r="J246" s="239"/>
      <c r="K246" s="240"/>
    </row>
    <row r="247" spans="1:11" x14ac:dyDescent="0.2">
      <c r="A247" s="235"/>
      <c r="B247" s="236"/>
      <c r="C247" s="237"/>
      <c r="D247" s="238"/>
      <c r="E247" s="237"/>
      <c r="F247" s="237"/>
      <c r="G247" s="237"/>
      <c r="H247" s="239"/>
      <c r="I247" s="239"/>
      <c r="J247" s="239"/>
      <c r="K247" s="240"/>
    </row>
    <row r="248" spans="1:11" x14ac:dyDescent="0.2">
      <c r="A248" s="235"/>
      <c r="B248" s="236"/>
      <c r="C248" s="237"/>
      <c r="D248" s="238"/>
      <c r="E248" s="237"/>
      <c r="F248" s="237"/>
      <c r="G248" s="237"/>
      <c r="H248" s="239"/>
      <c r="I248" s="239"/>
      <c r="J248" s="239"/>
      <c r="K248" s="240"/>
    </row>
    <row r="249" spans="1:11" x14ac:dyDescent="0.2">
      <c r="A249" s="235"/>
      <c r="B249" s="236"/>
      <c r="C249" s="237"/>
      <c r="D249" s="238"/>
      <c r="E249" s="237"/>
      <c r="F249" s="237"/>
      <c r="G249" s="237"/>
      <c r="H249" s="239"/>
      <c r="I249" s="239"/>
      <c r="J249" s="239"/>
      <c r="K249" s="240"/>
    </row>
    <row r="250" spans="1:11" x14ac:dyDescent="0.2">
      <c r="A250" s="235"/>
      <c r="B250" s="236"/>
      <c r="C250" s="237"/>
      <c r="D250" s="238"/>
      <c r="E250" s="237"/>
      <c r="F250" s="237"/>
      <c r="G250" s="237"/>
      <c r="H250" s="239"/>
      <c r="I250" s="239"/>
      <c r="J250" s="239"/>
      <c r="K250" s="240"/>
    </row>
    <row r="251" spans="1:11" x14ac:dyDescent="0.2">
      <c r="A251" s="235"/>
      <c r="B251" s="236"/>
      <c r="C251" s="237"/>
      <c r="D251" s="238"/>
      <c r="E251" s="237"/>
      <c r="F251" s="237"/>
      <c r="G251" s="237"/>
      <c r="H251" s="239"/>
      <c r="I251" s="239"/>
      <c r="J251" s="239"/>
      <c r="K251" s="240"/>
    </row>
    <row r="252" spans="1:11" x14ac:dyDescent="0.2">
      <c r="A252" s="235"/>
      <c r="B252" s="236"/>
      <c r="C252" s="237"/>
      <c r="D252" s="238"/>
      <c r="E252" s="237"/>
      <c r="F252" s="237"/>
      <c r="G252" s="237"/>
      <c r="H252" s="239"/>
      <c r="I252" s="239"/>
      <c r="J252" s="239"/>
      <c r="K252" s="240"/>
    </row>
    <row r="253" spans="1:11" x14ac:dyDescent="0.2">
      <c r="A253" s="235"/>
      <c r="B253" s="236"/>
      <c r="C253" s="237"/>
      <c r="D253" s="238"/>
      <c r="E253" s="237"/>
      <c r="F253" s="237"/>
      <c r="G253" s="237"/>
      <c r="H253" s="239"/>
      <c r="I253" s="239"/>
      <c r="J253" s="239"/>
      <c r="K253" s="240"/>
    </row>
    <row r="254" spans="1:11" x14ac:dyDescent="0.2">
      <c r="A254" s="235"/>
      <c r="B254" s="236"/>
      <c r="C254" s="237"/>
      <c r="D254" s="238"/>
      <c r="E254" s="237"/>
      <c r="F254" s="237"/>
      <c r="G254" s="237"/>
      <c r="H254" s="239"/>
      <c r="I254" s="239"/>
      <c r="J254" s="239"/>
      <c r="K254" s="240"/>
    </row>
    <row r="255" spans="1:11" x14ac:dyDescent="0.2">
      <c r="A255" s="235"/>
      <c r="B255" s="236"/>
      <c r="C255" s="237"/>
      <c r="D255" s="238"/>
      <c r="E255" s="237"/>
      <c r="F255" s="237"/>
      <c r="G255" s="237"/>
      <c r="H255" s="239"/>
      <c r="I255" s="239"/>
      <c r="J255" s="239"/>
      <c r="K255" s="240"/>
    </row>
    <row r="256" spans="1:11" x14ac:dyDescent="0.2">
      <c r="A256" s="235"/>
      <c r="B256" s="236"/>
      <c r="C256" s="237"/>
      <c r="D256" s="238"/>
      <c r="E256" s="237"/>
      <c r="F256" s="237"/>
      <c r="G256" s="237"/>
      <c r="H256" s="239"/>
      <c r="I256" s="239"/>
      <c r="J256" s="239"/>
      <c r="K256" s="240"/>
    </row>
    <row r="257" spans="1:11" x14ac:dyDescent="0.2">
      <c r="A257" s="235"/>
      <c r="B257" s="236"/>
      <c r="C257" s="237"/>
      <c r="D257" s="238"/>
      <c r="E257" s="237"/>
      <c r="F257" s="237"/>
      <c r="G257" s="237"/>
      <c r="H257" s="239"/>
      <c r="I257" s="239"/>
      <c r="J257" s="239"/>
      <c r="K257" s="240"/>
    </row>
    <row r="258" spans="1:11" x14ac:dyDescent="0.2">
      <c r="A258" s="235"/>
      <c r="B258" s="236"/>
      <c r="C258" s="237"/>
      <c r="D258" s="238"/>
      <c r="E258" s="237"/>
      <c r="F258" s="237"/>
      <c r="G258" s="237"/>
      <c r="H258" s="239"/>
      <c r="I258" s="239"/>
      <c r="J258" s="239"/>
      <c r="K258" s="240"/>
    </row>
    <row r="259" spans="1:11" x14ac:dyDescent="0.2">
      <c r="A259" s="235"/>
      <c r="B259" s="236"/>
      <c r="C259" s="237"/>
      <c r="D259" s="238"/>
      <c r="E259" s="237"/>
      <c r="F259" s="237"/>
      <c r="G259" s="237"/>
      <c r="H259" s="239"/>
      <c r="I259" s="239"/>
      <c r="J259" s="239"/>
      <c r="K259" s="240"/>
    </row>
    <row r="260" spans="1:11" x14ac:dyDescent="0.2">
      <c r="A260" s="235"/>
      <c r="B260" s="236"/>
      <c r="C260" s="237"/>
      <c r="D260" s="238"/>
      <c r="E260" s="237"/>
      <c r="F260" s="237"/>
      <c r="G260" s="237"/>
      <c r="H260" s="239"/>
      <c r="I260" s="239"/>
      <c r="J260" s="239"/>
      <c r="K260" s="240"/>
    </row>
    <row r="261" spans="1:11" x14ac:dyDescent="0.2">
      <c r="A261" s="235"/>
      <c r="B261" s="236"/>
      <c r="C261" s="237"/>
      <c r="D261" s="238"/>
      <c r="E261" s="237"/>
      <c r="F261" s="237"/>
      <c r="G261" s="237"/>
      <c r="H261" s="239"/>
      <c r="I261" s="239"/>
      <c r="J261" s="239"/>
      <c r="K261" s="240"/>
    </row>
    <row r="262" spans="1:11" x14ac:dyDescent="0.2">
      <c r="A262" s="235"/>
      <c r="B262" s="236"/>
      <c r="C262" s="237"/>
      <c r="D262" s="238"/>
      <c r="E262" s="237"/>
      <c r="F262" s="237"/>
      <c r="G262" s="237"/>
      <c r="H262" s="239"/>
      <c r="I262" s="239"/>
      <c r="J262" s="239"/>
      <c r="K262" s="240"/>
    </row>
    <row r="263" spans="1:11" x14ac:dyDescent="0.2">
      <c r="A263" s="235"/>
      <c r="B263" s="236"/>
      <c r="C263" s="237"/>
      <c r="D263" s="238"/>
      <c r="E263" s="237"/>
      <c r="F263" s="237"/>
      <c r="G263" s="237"/>
      <c r="H263" s="239"/>
      <c r="I263" s="239"/>
      <c r="J263" s="239"/>
      <c r="K263" s="240"/>
    </row>
    <row r="264" spans="1:11" x14ac:dyDescent="0.2">
      <c r="A264" s="235"/>
      <c r="B264" s="236"/>
      <c r="C264" s="237"/>
      <c r="D264" s="238"/>
      <c r="E264" s="237"/>
      <c r="F264" s="237"/>
      <c r="G264" s="237"/>
      <c r="H264" s="239"/>
      <c r="I264" s="239"/>
      <c r="J264" s="239"/>
      <c r="K264" s="240"/>
    </row>
    <row r="265" spans="1:11" x14ac:dyDescent="0.2">
      <c r="A265" s="235"/>
      <c r="B265" s="236"/>
      <c r="C265" s="237"/>
      <c r="D265" s="238"/>
      <c r="E265" s="237"/>
      <c r="F265" s="237"/>
      <c r="G265" s="237"/>
      <c r="H265" s="239"/>
      <c r="I265" s="239"/>
      <c r="J265" s="239"/>
      <c r="K265" s="240"/>
    </row>
    <row r="266" spans="1:11" x14ac:dyDescent="0.2">
      <c r="A266" s="235"/>
      <c r="B266" s="236"/>
      <c r="C266" s="237"/>
      <c r="D266" s="238"/>
      <c r="E266" s="237"/>
      <c r="F266" s="237"/>
      <c r="G266" s="237"/>
      <c r="H266" s="239"/>
      <c r="I266" s="239"/>
      <c r="J266" s="239"/>
      <c r="K266" s="240"/>
    </row>
    <row r="267" spans="1:11" x14ac:dyDescent="0.2">
      <c r="A267" s="235"/>
      <c r="B267" s="236"/>
      <c r="C267" s="237"/>
      <c r="D267" s="238"/>
      <c r="E267" s="237"/>
      <c r="F267" s="237"/>
      <c r="G267" s="237"/>
      <c r="H267" s="239"/>
      <c r="I267" s="239"/>
      <c r="J267" s="239"/>
      <c r="K267" s="240"/>
    </row>
    <row r="268" spans="1:11" x14ac:dyDescent="0.2">
      <c r="A268" s="235"/>
      <c r="B268" s="236"/>
      <c r="C268" s="237"/>
      <c r="D268" s="238"/>
      <c r="E268" s="237"/>
      <c r="F268" s="237"/>
      <c r="G268" s="237"/>
      <c r="H268" s="239"/>
      <c r="I268" s="239"/>
      <c r="J268" s="239"/>
      <c r="K268" s="240"/>
    </row>
    <row r="269" spans="1:11" x14ac:dyDescent="0.2">
      <c r="A269" s="235"/>
      <c r="B269" s="236"/>
      <c r="C269" s="237"/>
      <c r="D269" s="238"/>
      <c r="E269" s="237"/>
      <c r="F269" s="237"/>
      <c r="G269" s="237"/>
      <c r="H269" s="239"/>
      <c r="I269" s="239"/>
      <c r="J269" s="239"/>
      <c r="K269" s="240"/>
    </row>
    <row r="270" spans="1:11" x14ac:dyDescent="0.2">
      <c r="A270" s="235"/>
      <c r="B270" s="236"/>
      <c r="C270" s="237"/>
      <c r="D270" s="238"/>
      <c r="E270" s="237"/>
      <c r="F270" s="237"/>
      <c r="G270" s="237"/>
      <c r="H270" s="239"/>
      <c r="I270" s="239"/>
      <c r="J270" s="239"/>
      <c r="K270" s="240"/>
    </row>
    <row r="271" spans="1:11" x14ac:dyDescent="0.2">
      <c r="A271" s="235"/>
      <c r="B271" s="236"/>
      <c r="C271" s="237"/>
      <c r="D271" s="238"/>
      <c r="E271" s="237"/>
      <c r="F271" s="237"/>
      <c r="G271" s="237"/>
      <c r="H271" s="239"/>
      <c r="I271" s="239"/>
      <c r="J271" s="239"/>
      <c r="K271" s="240"/>
    </row>
    <row r="272" spans="1:11" x14ac:dyDescent="0.2">
      <c r="A272" s="235"/>
      <c r="B272" s="236"/>
      <c r="C272" s="237"/>
      <c r="D272" s="238"/>
      <c r="E272" s="237"/>
      <c r="F272" s="237"/>
      <c r="G272" s="237"/>
      <c r="H272" s="239"/>
      <c r="I272" s="239"/>
      <c r="J272" s="239"/>
      <c r="K272" s="240"/>
    </row>
    <row r="273" spans="1:11" x14ac:dyDescent="0.2">
      <c r="A273" s="235"/>
      <c r="B273" s="236"/>
      <c r="C273" s="237"/>
      <c r="D273" s="238"/>
      <c r="E273" s="237"/>
      <c r="F273" s="237"/>
      <c r="G273" s="237"/>
      <c r="H273" s="239"/>
      <c r="I273" s="239"/>
      <c r="J273" s="239"/>
      <c r="K273" s="240"/>
    </row>
    <row r="274" spans="1:11" x14ac:dyDescent="0.2">
      <c r="A274" s="235"/>
      <c r="B274" s="236"/>
      <c r="C274" s="237"/>
      <c r="D274" s="238"/>
      <c r="E274" s="237"/>
      <c r="F274" s="237"/>
      <c r="G274" s="237"/>
      <c r="H274" s="239"/>
      <c r="I274" s="239"/>
      <c r="J274" s="239"/>
      <c r="K274" s="240"/>
    </row>
    <row r="275" spans="1:11" x14ac:dyDescent="0.2">
      <c r="A275" s="235"/>
      <c r="B275" s="236"/>
      <c r="C275" s="237"/>
      <c r="D275" s="238"/>
      <c r="E275" s="237"/>
      <c r="F275" s="237"/>
      <c r="G275" s="237"/>
      <c r="H275" s="239"/>
      <c r="I275" s="239"/>
      <c r="J275" s="239"/>
      <c r="K275" s="240"/>
    </row>
    <row r="276" spans="1:11" x14ac:dyDescent="0.2">
      <c r="A276" s="235"/>
      <c r="B276" s="236"/>
      <c r="C276" s="237"/>
      <c r="D276" s="238"/>
      <c r="E276" s="237"/>
      <c r="F276" s="237"/>
      <c r="G276" s="237"/>
      <c r="H276" s="239"/>
      <c r="I276" s="239"/>
      <c r="J276" s="239"/>
      <c r="K276" s="240"/>
    </row>
    <row r="277" spans="1:11" x14ac:dyDescent="0.2">
      <c r="A277" s="235"/>
      <c r="B277" s="236"/>
      <c r="C277" s="237"/>
      <c r="D277" s="238"/>
      <c r="E277" s="237"/>
      <c r="F277" s="237"/>
      <c r="G277" s="237"/>
      <c r="H277" s="239"/>
      <c r="I277" s="239"/>
      <c r="J277" s="239"/>
      <c r="K277" s="240"/>
    </row>
    <row r="278" spans="1:11" x14ac:dyDescent="0.2">
      <c r="A278" s="235"/>
      <c r="B278" s="236"/>
      <c r="C278" s="237"/>
      <c r="D278" s="238"/>
      <c r="E278" s="237"/>
      <c r="F278" s="237"/>
      <c r="G278" s="237"/>
      <c r="H278" s="239"/>
      <c r="I278" s="239"/>
      <c r="J278" s="239"/>
      <c r="K278" s="240"/>
    </row>
    <row r="279" spans="1:11" x14ac:dyDescent="0.2">
      <c r="A279" s="235"/>
      <c r="B279" s="236"/>
      <c r="C279" s="237"/>
      <c r="D279" s="238"/>
      <c r="E279" s="237"/>
      <c r="F279" s="237"/>
      <c r="G279" s="237"/>
      <c r="H279" s="239"/>
      <c r="I279" s="239"/>
      <c r="J279" s="239"/>
      <c r="K279" s="240"/>
    </row>
    <row r="280" spans="1:11" x14ac:dyDescent="0.2">
      <c r="A280" s="235"/>
      <c r="B280" s="236"/>
      <c r="C280" s="237"/>
      <c r="D280" s="238"/>
      <c r="E280" s="237"/>
      <c r="F280" s="237"/>
      <c r="G280" s="237"/>
      <c r="H280" s="239"/>
      <c r="I280" s="239"/>
      <c r="J280" s="239"/>
      <c r="K280" s="240"/>
    </row>
    <row r="281" spans="1:11" x14ac:dyDescent="0.2">
      <c r="A281" s="235"/>
      <c r="B281" s="236"/>
      <c r="C281" s="237"/>
      <c r="D281" s="238"/>
      <c r="E281" s="237"/>
      <c r="F281" s="237"/>
      <c r="G281" s="237"/>
      <c r="H281" s="239"/>
      <c r="I281" s="239"/>
      <c r="J281" s="239"/>
      <c r="K281" s="240"/>
    </row>
    <row r="282" spans="1:11" x14ac:dyDescent="0.2">
      <c r="A282" s="235"/>
      <c r="B282" s="236"/>
      <c r="C282" s="237"/>
      <c r="D282" s="238"/>
      <c r="E282" s="237"/>
      <c r="F282" s="237"/>
      <c r="G282" s="237"/>
      <c r="H282" s="239"/>
      <c r="I282" s="239"/>
      <c r="J282" s="239"/>
      <c r="K282" s="240"/>
    </row>
    <row r="283" spans="1:11" x14ac:dyDescent="0.2">
      <c r="A283" s="235"/>
      <c r="B283" s="236"/>
      <c r="C283" s="237"/>
      <c r="D283" s="238"/>
      <c r="E283" s="237"/>
      <c r="F283" s="237"/>
      <c r="G283" s="237"/>
      <c r="H283" s="239"/>
      <c r="I283" s="239"/>
      <c r="J283" s="239"/>
      <c r="K283" s="240"/>
    </row>
    <row r="284" spans="1:11" x14ac:dyDescent="0.2">
      <c r="A284" s="235"/>
      <c r="B284" s="236"/>
      <c r="C284" s="237"/>
      <c r="D284" s="238"/>
      <c r="E284" s="237"/>
      <c r="F284" s="237"/>
      <c r="G284" s="237"/>
      <c r="H284" s="239"/>
      <c r="I284" s="239"/>
      <c r="J284" s="239"/>
      <c r="K284" s="240"/>
    </row>
    <row r="285" spans="1:11" x14ac:dyDescent="0.2">
      <c r="A285" s="235"/>
      <c r="B285" s="236"/>
      <c r="C285" s="237"/>
      <c r="D285" s="238"/>
      <c r="E285" s="237"/>
      <c r="F285" s="237"/>
      <c r="G285" s="237"/>
      <c r="H285" s="239"/>
      <c r="I285" s="239"/>
      <c r="J285" s="239"/>
      <c r="K285" s="240"/>
    </row>
    <row r="286" spans="1:11" x14ac:dyDescent="0.2">
      <c r="A286" s="235"/>
      <c r="B286" s="236"/>
      <c r="C286" s="237"/>
      <c r="D286" s="238"/>
      <c r="E286" s="237"/>
      <c r="F286" s="237"/>
      <c r="G286" s="237"/>
      <c r="H286" s="239"/>
      <c r="I286" s="239"/>
      <c r="J286" s="239"/>
      <c r="K286" s="240"/>
    </row>
    <row r="287" spans="1:11" x14ac:dyDescent="0.2">
      <c r="A287" s="235"/>
      <c r="B287" s="236"/>
      <c r="C287" s="237"/>
      <c r="D287" s="238"/>
      <c r="E287" s="237"/>
      <c r="F287" s="237"/>
      <c r="G287" s="237"/>
      <c r="H287" s="239"/>
      <c r="I287" s="239"/>
      <c r="J287" s="239"/>
      <c r="K287" s="240"/>
    </row>
    <row r="288" spans="1:11" x14ac:dyDescent="0.2">
      <c r="A288" s="235"/>
      <c r="B288" s="236"/>
      <c r="C288" s="237"/>
      <c r="D288" s="238"/>
      <c r="E288" s="237"/>
      <c r="F288" s="237"/>
      <c r="G288" s="237"/>
      <c r="H288" s="239"/>
      <c r="I288" s="239"/>
      <c r="J288" s="239"/>
      <c r="K288" s="240"/>
    </row>
    <row r="289" spans="1:11" x14ac:dyDescent="0.2">
      <c r="A289" s="235"/>
      <c r="B289" s="236"/>
      <c r="C289" s="237"/>
      <c r="D289" s="238"/>
      <c r="E289" s="237"/>
      <c r="F289" s="237"/>
      <c r="G289" s="237"/>
      <c r="H289" s="239"/>
      <c r="I289" s="239"/>
      <c r="J289" s="239"/>
      <c r="K289" s="240"/>
    </row>
    <row r="290" spans="1:11" x14ac:dyDescent="0.2">
      <c r="A290" s="235"/>
      <c r="B290" s="236"/>
      <c r="C290" s="237"/>
      <c r="D290" s="238"/>
      <c r="E290" s="237"/>
      <c r="F290" s="237"/>
      <c r="G290" s="237"/>
      <c r="H290" s="239"/>
      <c r="I290" s="239"/>
      <c r="J290" s="239"/>
      <c r="K290" s="240"/>
    </row>
    <row r="291" spans="1:11" x14ac:dyDescent="0.2">
      <c r="A291" s="235"/>
      <c r="B291" s="236"/>
      <c r="C291" s="237"/>
      <c r="D291" s="238"/>
      <c r="E291" s="237"/>
      <c r="F291" s="237"/>
      <c r="G291" s="237"/>
      <c r="H291" s="239"/>
      <c r="I291" s="239"/>
      <c r="J291" s="239"/>
      <c r="K291" s="240"/>
    </row>
    <row r="292" spans="1:11" x14ac:dyDescent="0.2">
      <c r="A292" s="235"/>
      <c r="B292" s="236"/>
      <c r="C292" s="237"/>
      <c r="D292" s="238"/>
      <c r="E292" s="237"/>
      <c r="F292" s="237"/>
      <c r="G292" s="237"/>
      <c r="H292" s="239"/>
      <c r="I292" s="239"/>
      <c r="J292" s="239"/>
      <c r="K292" s="240"/>
    </row>
    <row r="293" spans="1:11" x14ac:dyDescent="0.2">
      <c r="A293" s="235"/>
      <c r="B293" s="236"/>
      <c r="C293" s="237"/>
      <c r="D293" s="238"/>
      <c r="E293" s="237"/>
      <c r="F293" s="237"/>
      <c r="G293" s="237"/>
      <c r="H293" s="239"/>
      <c r="I293" s="239"/>
      <c r="J293" s="239"/>
      <c r="K293" s="240"/>
    </row>
    <row r="294" spans="1:11" x14ac:dyDescent="0.2">
      <c r="A294" s="235"/>
      <c r="B294" s="236"/>
      <c r="C294" s="237"/>
      <c r="D294" s="238"/>
      <c r="E294" s="237"/>
      <c r="F294" s="237"/>
      <c r="G294" s="237"/>
      <c r="H294" s="239"/>
      <c r="I294" s="239"/>
      <c r="J294" s="239"/>
      <c r="K294" s="240"/>
    </row>
    <row r="295" spans="1:11" x14ac:dyDescent="0.2">
      <c r="A295" s="235"/>
      <c r="B295" s="236"/>
      <c r="C295" s="237"/>
      <c r="D295" s="238"/>
      <c r="E295" s="237"/>
      <c r="F295" s="237"/>
      <c r="G295" s="237"/>
      <c r="H295" s="239"/>
      <c r="I295" s="239"/>
      <c r="J295" s="239"/>
      <c r="K295" s="240"/>
    </row>
    <row r="296" spans="1:11" x14ac:dyDescent="0.2">
      <c r="A296" s="235"/>
      <c r="B296" s="236"/>
      <c r="C296" s="237"/>
      <c r="D296" s="238"/>
      <c r="E296" s="237"/>
      <c r="F296" s="237"/>
      <c r="G296" s="237"/>
      <c r="H296" s="239"/>
      <c r="I296" s="239"/>
      <c r="J296" s="239"/>
      <c r="K296" s="240"/>
    </row>
    <row r="297" spans="1:11" x14ac:dyDescent="0.2">
      <c r="A297" s="235"/>
      <c r="B297" s="236"/>
      <c r="C297" s="237"/>
      <c r="D297" s="238"/>
      <c r="E297" s="237"/>
      <c r="F297" s="237"/>
      <c r="G297" s="237"/>
      <c r="H297" s="239"/>
      <c r="I297" s="239"/>
      <c r="J297" s="239"/>
      <c r="K297" s="240"/>
    </row>
    <row r="298" spans="1:11" x14ac:dyDescent="0.2">
      <c r="A298" s="235"/>
      <c r="B298" s="236"/>
      <c r="C298" s="237"/>
      <c r="D298" s="238"/>
      <c r="E298" s="237"/>
      <c r="F298" s="237"/>
      <c r="G298" s="237"/>
      <c r="H298" s="239"/>
      <c r="I298" s="239"/>
      <c r="J298" s="239"/>
      <c r="K298" s="240"/>
    </row>
    <row r="299" spans="1:11" x14ac:dyDescent="0.2">
      <c r="A299" s="235"/>
      <c r="B299" s="236"/>
      <c r="C299" s="237"/>
      <c r="D299" s="238"/>
      <c r="E299" s="237"/>
      <c r="F299" s="237"/>
      <c r="G299" s="237"/>
      <c r="H299" s="239"/>
      <c r="I299" s="239"/>
      <c r="J299" s="239"/>
      <c r="K299" s="240"/>
    </row>
    <row r="300" spans="1:11" x14ac:dyDescent="0.2">
      <c r="A300" s="235"/>
      <c r="B300" s="236"/>
      <c r="C300" s="237"/>
      <c r="D300" s="238"/>
      <c r="E300" s="237"/>
      <c r="F300" s="237"/>
      <c r="G300" s="237"/>
      <c r="H300" s="239"/>
      <c r="I300" s="239"/>
      <c r="J300" s="239"/>
      <c r="K300" s="240"/>
    </row>
    <row r="301" spans="1:11" x14ac:dyDescent="0.2">
      <c r="A301" s="235"/>
      <c r="B301" s="236"/>
      <c r="C301" s="237"/>
      <c r="D301" s="238"/>
      <c r="E301" s="237"/>
      <c r="F301" s="237"/>
      <c r="G301" s="237"/>
      <c r="H301" s="239"/>
      <c r="I301" s="239"/>
      <c r="J301" s="239"/>
      <c r="K301" s="240"/>
    </row>
    <row r="302" spans="1:11" x14ac:dyDescent="0.2">
      <c r="A302" s="235"/>
      <c r="B302" s="236"/>
      <c r="C302" s="237"/>
      <c r="D302" s="238"/>
      <c r="E302" s="237"/>
      <c r="F302" s="237"/>
      <c r="G302" s="237"/>
      <c r="H302" s="239"/>
      <c r="I302" s="239"/>
      <c r="J302" s="239"/>
      <c r="K302" s="240"/>
    </row>
    <row r="303" spans="1:11" x14ac:dyDescent="0.2">
      <c r="A303" s="235"/>
      <c r="B303" s="236"/>
      <c r="C303" s="237"/>
      <c r="D303" s="238"/>
      <c r="E303" s="237"/>
      <c r="F303" s="237"/>
      <c r="G303" s="237"/>
      <c r="H303" s="239"/>
      <c r="I303" s="239"/>
      <c r="J303" s="239"/>
      <c r="K303" s="240"/>
    </row>
    <row r="304" spans="1:11" x14ac:dyDescent="0.2">
      <c r="A304" s="235"/>
      <c r="B304" s="236"/>
      <c r="C304" s="237"/>
      <c r="D304" s="238"/>
      <c r="E304" s="237"/>
      <c r="F304" s="237"/>
      <c r="G304" s="237"/>
      <c r="H304" s="239"/>
      <c r="I304" s="239"/>
      <c r="J304" s="239"/>
      <c r="K304" s="240"/>
    </row>
    <row r="305" spans="1:11" x14ac:dyDescent="0.2">
      <c r="A305" s="235"/>
      <c r="B305" s="236"/>
      <c r="C305" s="237"/>
      <c r="D305" s="238"/>
      <c r="E305" s="237"/>
      <c r="F305" s="237"/>
      <c r="G305" s="237"/>
      <c r="H305" s="239"/>
      <c r="I305" s="239"/>
      <c r="J305" s="239"/>
      <c r="K305" s="240"/>
    </row>
    <row r="306" spans="1:11" x14ac:dyDescent="0.2">
      <c r="A306" s="235"/>
      <c r="B306" s="236"/>
      <c r="C306" s="237"/>
      <c r="D306" s="238"/>
      <c r="E306" s="237"/>
      <c r="F306" s="237"/>
      <c r="G306" s="237"/>
      <c r="H306" s="239"/>
      <c r="I306" s="239"/>
      <c r="J306" s="239"/>
      <c r="K306" s="240"/>
    </row>
    <row r="307" spans="1:11" x14ac:dyDescent="0.2">
      <c r="A307" s="235"/>
      <c r="B307" s="236"/>
      <c r="C307" s="237"/>
      <c r="D307" s="238"/>
      <c r="E307" s="237"/>
      <c r="F307" s="237"/>
      <c r="G307" s="237"/>
      <c r="H307" s="239"/>
      <c r="I307" s="239"/>
      <c r="J307" s="239"/>
      <c r="K307" s="240"/>
    </row>
    <row r="308" spans="1:11" x14ac:dyDescent="0.2">
      <c r="A308" s="235"/>
      <c r="B308" s="236"/>
      <c r="C308" s="237"/>
      <c r="D308" s="238"/>
      <c r="E308" s="237"/>
      <c r="F308" s="237"/>
      <c r="G308" s="237"/>
      <c r="H308" s="239"/>
      <c r="I308" s="239"/>
      <c r="J308" s="239"/>
      <c r="K308" s="240"/>
    </row>
    <row r="309" spans="1:11" x14ac:dyDescent="0.2">
      <c r="A309" s="235"/>
      <c r="B309" s="236"/>
      <c r="C309" s="237"/>
      <c r="D309" s="238"/>
      <c r="E309" s="237"/>
      <c r="F309" s="237"/>
      <c r="G309" s="237"/>
      <c r="H309" s="239"/>
      <c r="I309" s="239"/>
      <c r="J309" s="239"/>
      <c r="K309" s="240"/>
    </row>
    <row r="310" spans="1:11" x14ac:dyDescent="0.2">
      <c r="A310" s="235"/>
      <c r="B310" s="236"/>
      <c r="C310" s="237"/>
      <c r="D310" s="238"/>
      <c r="E310" s="237"/>
      <c r="F310" s="237"/>
      <c r="G310" s="237"/>
      <c r="H310" s="239"/>
      <c r="I310" s="239"/>
      <c r="J310" s="239"/>
      <c r="K310" s="240"/>
    </row>
    <row r="311" spans="1:11" x14ac:dyDescent="0.2">
      <c r="A311" s="235"/>
      <c r="B311" s="236"/>
      <c r="C311" s="237"/>
      <c r="D311" s="238"/>
      <c r="E311" s="237"/>
      <c r="F311" s="237"/>
      <c r="G311" s="237"/>
      <c r="H311" s="239"/>
      <c r="I311" s="239"/>
      <c r="J311" s="239"/>
      <c r="K311" s="240"/>
    </row>
    <row r="312" spans="1:11" x14ac:dyDescent="0.2">
      <c r="A312" s="235"/>
      <c r="B312" s="236"/>
      <c r="C312" s="237"/>
      <c r="D312" s="238"/>
      <c r="E312" s="237"/>
      <c r="F312" s="237"/>
      <c r="G312" s="237"/>
      <c r="H312" s="239"/>
      <c r="I312" s="239"/>
      <c r="J312" s="239"/>
      <c r="K312" s="240"/>
    </row>
    <row r="313" spans="1:11" x14ac:dyDescent="0.2">
      <c r="A313" s="235"/>
      <c r="B313" s="236"/>
      <c r="C313" s="237"/>
      <c r="D313" s="238"/>
      <c r="E313" s="237"/>
      <c r="F313" s="237"/>
      <c r="G313" s="237"/>
      <c r="H313" s="239"/>
      <c r="I313" s="239"/>
      <c r="J313" s="239"/>
      <c r="K313" s="240"/>
    </row>
    <row r="314" spans="1:11" x14ac:dyDescent="0.2">
      <c r="A314" s="235"/>
      <c r="B314" s="236"/>
      <c r="C314" s="237"/>
      <c r="D314" s="238"/>
      <c r="E314" s="237"/>
      <c r="F314" s="237"/>
      <c r="G314" s="237"/>
      <c r="H314" s="239"/>
      <c r="I314" s="239"/>
      <c r="J314" s="239"/>
      <c r="K314" s="240"/>
    </row>
    <row r="315" spans="1:11" x14ac:dyDescent="0.2">
      <c r="A315" s="235"/>
      <c r="B315" s="236"/>
      <c r="C315" s="237"/>
      <c r="D315" s="238"/>
      <c r="E315" s="237"/>
      <c r="F315" s="237"/>
      <c r="G315" s="237"/>
      <c r="H315" s="239"/>
      <c r="I315" s="239"/>
      <c r="J315" s="239"/>
      <c r="K315" s="240"/>
    </row>
    <row r="316" spans="1:11" x14ac:dyDescent="0.2">
      <c r="A316" s="235"/>
      <c r="B316" s="236"/>
      <c r="C316" s="237"/>
      <c r="D316" s="238"/>
      <c r="E316" s="237"/>
      <c r="F316" s="237"/>
      <c r="G316" s="237"/>
      <c r="H316" s="239"/>
      <c r="I316" s="239"/>
      <c r="J316" s="239"/>
      <c r="K316" s="240"/>
    </row>
    <row r="317" spans="1:11" x14ac:dyDescent="0.2">
      <c r="A317" s="235"/>
      <c r="B317" s="236"/>
      <c r="C317" s="237"/>
      <c r="D317" s="238"/>
      <c r="E317" s="237"/>
      <c r="F317" s="237"/>
      <c r="G317" s="237"/>
      <c r="H317" s="239"/>
      <c r="I317" s="239"/>
      <c r="J317" s="239"/>
      <c r="K317" s="240"/>
    </row>
    <row r="318" spans="1:11" x14ac:dyDescent="0.2">
      <c r="A318" s="235"/>
      <c r="B318" s="236"/>
      <c r="C318" s="237"/>
      <c r="D318" s="238"/>
      <c r="E318" s="237"/>
      <c r="F318" s="237"/>
      <c r="G318" s="237"/>
      <c r="H318" s="239"/>
      <c r="I318" s="239"/>
      <c r="J318" s="239"/>
      <c r="K318" s="240"/>
    </row>
    <row r="319" spans="1:11" x14ac:dyDescent="0.2">
      <c r="A319" s="235"/>
      <c r="B319" s="236"/>
      <c r="C319" s="237"/>
      <c r="D319" s="238"/>
      <c r="E319" s="237"/>
      <c r="F319" s="237"/>
      <c r="G319" s="237"/>
      <c r="H319" s="239"/>
      <c r="I319" s="239"/>
      <c r="J319" s="239"/>
      <c r="K319" s="240"/>
    </row>
    <row r="320" spans="1:11" x14ac:dyDescent="0.2">
      <c r="A320" s="235"/>
      <c r="B320" s="236"/>
      <c r="C320" s="237"/>
      <c r="D320" s="238"/>
      <c r="E320" s="237"/>
      <c r="F320" s="237"/>
      <c r="G320" s="237"/>
      <c r="H320" s="239"/>
      <c r="I320" s="239"/>
      <c r="J320" s="239"/>
      <c r="K320" s="240"/>
    </row>
    <row r="321" spans="1:11" x14ac:dyDescent="0.2">
      <c r="A321" s="235"/>
      <c r="B321" s="236"/>
      <c r="C321" s="237"/>
      <c r="D321" s="238"/>
      <c r="E321" s="237"/>
      <c r="F321" s="237"/>
      <c r="G321" s="237"/>
      <c r="H321" s="239"/>
      <c r="I321" s="239"/>
      <c r="J321" s="239"/>
      <c r="K321" s="240"/>
    </row>
    <row r="322" spans="1:11" x14ac:dyDescent="0.2">
      <c r="A322" s="235"/>
      <c r="B322" s="236"/>
      <c r="C322" s="237"/>
      <c r="D322" s="238"/>
      <c r="E322" s="237"/>
      <c r="F322" s="237"/>
      <c r="G322" s="237"/>
      <c r="H322" s="239"/>
      <c r="I322" s="239"/>
      <c r="J322" s="239"/>
      <c r="K322" s="240"/>
    </row>
    <row r="323" spans="1:11" x14ac:dyDescent="0.2">
      <c r="A323" s="235"/>
      <c r="B323" s="236"/>
      <c r="C323" s="237"/>
      <c r="D323" s="238"/>
      <c r="E323" s="237"/>
      <c r="F323" s="237"/>
      <c r="G323" s="237"/>
      <c r="H323" s="239"/>
      <c r="I323" s="239"/>
      <c r="J323" s="239"/>
      <c r="K323" s="240"/>
    </row>
    <row r="324" spans="1:11" x14ac:dyDescent="0.2">
      <c r="A324" s="235"/>
      <c r="B324" s="236"/>
      <c r="C324" s="237"/>
      <c r="D324" s="238"/>
      <c r="E324" s="237"/>
      <c r="F324" s="237"/>
      <c r="G324" s="237"/>
      <c r="H324" s="239"/>
      <c r="I324" s="239"/>
      <c r="J324" s="239"/>
      <c r="K324" s="240"/>
    </row>
    <row r="325" spans="1:11" x14ac:dyDescent="0.2">
      <c r="A325" s="235"/>
      <c r="B325" s="236"/>
      <c r="C325" s="237"/>
      <c r="D325" s="238"/>
      <c r="E325" s="237"/>
      <c r="F325" s="237"/>
      <c r="G325" s="237"/>
      <c r="H325" s="239"/>
      <c r="I325" s="239"/>
      <c r="J325" s="239"/>
      <c r="K325" s="240"/>
    </row>
    <row r="326" spans="1:11" x14ac:dyDescent="0.2">
      <c r="A326" s="235"/>
      <c r="B326" s="236"/>
      <c r="C326" s="237"/>
      <c r="D326" s="238"/>
      <c r="E326" s="237"/>
      <c r="F326" s="237"/>
      <c r="G326" s="237"/>
      <c r="H326" s="239"/>
      <c r="I326" s="239"/>
      <c r="J326" s="239"/>
      <c r="K326" s="240"/>
    </row>
    <row r="327" spans="1:11" x14ac:dyDescent="0.2">
      <c r="A327" s="235"/>
      <c r="B327" s="236"/>
      <c r="C327" s="237"/>
      <c r="D327" s="238"/>
      <c r="E327" s="237"/>
      <c r="F327" s="237"/>
      <c r="G327" s="237"/>
      <c r="H327" s="239"/>
      <c r="I327" s="239"/>
      <c r="J327" s="239"/>
      <c r="K327" s="240"/>
    </row>
    <row r="328" spans="1:11" x14ac:dyDescent="0.2">
      <c r="A328" s="235"/>
      <c r="B328" s="236"/>
      <c r="C328" s="237"/>
      <c r="D328" s="238"/>
      <c r="E328" s="237"/>
      <c r="F328" s="237"/>
      <c r="G328" s="237"/>
      <c r="H328" s="239"/>
      <c r="I328" s="239"/>
      <c r="J328" s="239"/>
      <c r="K328" s="240"/>
    </row>
    <row r="329" spans="1:11" x14ac:dyDescent="0.2">
      <c r="A329" s="235"/>
      <c r="B329" s="236"/>
      <c r="C329" s="237"/>
      <c r="D329" s="238"/>
      <c r="E329" s="237"/>
      <c r="F329" s="237"/>
      <c r="G329" s="237"/>
      <c r="H329" s="239"/>
      <c r="I329" s="239"/>
      <c r="J329" s="239"/>
      <c r="K329" s="240"/>
    </row>
    <row r="330" spans="1:11" x14ac:dyDescent="0.2">
      <c r="A330" s="235"/>
      <c r="B330" s="236"/>
      <c r="C330" s="237"/>
      <c r="D330" s="238"/>
      <c r="E330" s="237"/>
      <c r="F330" s="237"/>
      <c r="G330" s="237"/>
      <c r="H330" s="239"/>
      <c r="I330" s="239"/>
      <c r="J330" s="239"/>
      <c r="K330" s="240"/>
    </row>
    <row r="331" spans="1:11" x14ac:dyDescent="0.2">
      <c r="A331" s="235"/>
      <c r="B331" s="236"/>
      <c r="C331" s="237"/>
      <c r="D331" s="238"/>
      <c r="E331" s="237"/>
      <c r="F331" s="237"/>
      <c r="G331" s="237"/>
      <c r="H331" s="239"/>
      <c r="I331" s="239"/>
      <c r="J331" s="239"/>
      <c r="K331" s="240"/>
    </row>
    <row r="332" spans="1:11" x14ac:dyDescent="0.2">
      <c r="A332" s="235"/>
      <c r="B332" s="236"/>
      <c r="C332" s="237"/>
      <c r="D332" s="238"/>
      <c r="E332" s="237"/>
      <c r="F332" s="237"/>
      <c r="G332" s="237"/>
      <c r="H332" s="239"/>
      <c r="I332" s="239"/>
      <c r="J332" s="239"/>
      <c r="K332" s="240"/>
    </row>
    <row r="333" spans="1:11" x14ac:dyDescent="0.2">
      <c r="A333" s="235"/>
      <c r="B333" s="236"/>
      <c r="C333" s="237"/>
      <c r="D333" s="238"/>
      <c r="E333" s="237"/>
      <c r="F333" s="237"/>
      <c r="G333" s="237"/>
      <c r="H333" s="239"/>
      <c r="I333" s="239"/>
      <c r="J333" s="239"/>
      <c r="K333" s="240"/>
    </row>
    <row r="334" spans="1:11" x14ac:dyDescent="0.2">
      <c r="A334" s="235"/>
      <c r="B334" s="236"/>
      <c r="C334" s="237"/>
      <c r="D334" s="238"/>
      <c r="E334" s="237"/>
      <c r="F334" s="237"/>
      <c r="G334" s="237"/>
      <c r="H334" s="239"/>
      <c r="I334" s="239"/>
      <c r="J334" s="239"/>
      <c r="K334" s="240"/>
    </row>
    <row r="335" spans="1:11" x14ac:dyDescent="0.2">
      <c r="A335" s="235"/>
      <c r="B335" s="236"/>
      <c r="C335" s="237"/>
      <c r="D335" s="238"/>
      <c r="E335" s="237"/>
      <c r="F335" s="237"/>
      <c r="G335" s="237"/>
      <c r="H335" s="239"/>
      <c r="I335" s="239"/>
      <c r="J335" s="239"/>
      <c r="K335" s="240"/>
    </row>
    <row r="336" spans="1:11" x14ac:dyDescent="0.2">
      <c r="A336" s="235"/>
      <c r="B336" s="236"/>
      <c r="C336" s="237"/>
      <c r="D336" s="238"/>
      <c r="E336" s="237"/>
      <c r="F336" s="237"/>
      <c r="G336" s="237"/>
      <c r="H336" s="239"/>
      <c r="I336" s="239"/>
      <c r="J336" s="239"/>
      <c r="K336" s="240"/>
    </row>
    <row r="337" spans="1:11" x14ac:dyDescent="0.2">
      <c r="A337" s="235"/>
      <c r="B337" s="236"/>
      <c r="C337" s="237"/>
      <c r="D337" s="238"/>
      <c r="E337" s="237"/>
      <c r="F337" s="237"/>
      <c r="G337" s="237"/>
      <c r="H337" s="239"/>
      <c r="I337" s="239"/>
      <c r="J337" s="239"/>
      <c r="K337" s="240"/>
    </row>
    <row r="338" spans="1:11" x14ac:dyDescent="0.2">
      <c r="A338" s="235"/>
      <c r="B338" s="236"/>
      <c r="C338" s="237"/>
      <c r="D338" s="238"/>
      <c r="E338" s="237"/>
      <c r="F338" s="237"/>
      <c r="G338" s="237"/>
      <c r="H338" s="239"/>
      <c r="I338" s="239"/>
      <c r="J338" s="239"/>
      <c r="K338" s="240"/>
    </row>
    <row r="339" spans="1:11" x14ac:dyDescent="0.2">
      <c r="A339" s="235"/>
      <c r="B339" s="236"/>
      <c r="C339" s="237"/>
      <c r="D339" s="238"/>
      <c r="E339" s="237"/>
      <c r="F339" s="237"/>
      <c r="G339" s="237"/>
      <c r="H339" s="239"/>
      <c r="I339" s="239"/>
      <c r="J339" s="239"/>
      <c r="K339" s="240"/>
    </row>
    <row r="340" spans="1:11" x14ac:dyDescent="0.2">
      <c r="A340" s="235"/>
      <c r="B340" s="236"/>
      <c r="C340" s="237"/>
      <c r="D340" s="238"/>
      <c r="E340" s="237"/>
      <c r="F340" s="237"/>
      <c r="G340" s="237"/>
      <c r="H340" s="239"/>
      <c r="I340" s="239"/>
      <c r="J340" s="239"/>
      <c r="K340" s="240"/>
    </row>
    <row r="341" spans="1:11" x14ac:dyDescent="0.2">
      <c r="A341" s="235"/>
      <c r="B341" s="236"/>
      <c r="C341" s="237"/>
      <c r="D341" s="238"/>
      <c r="E341" s="237"/>
      <c r="F341" s="237"/>
      <c r="G341" s="237"/>
      <c r="H341" s="239"/>
      <c r="I341" s="239"/>
      <c r="J341" s="239"/>
      <c r="K341" s="240"/>
    </row>
    <row r="342" spans="1:11" x14ac:dyDescent="0.2">
      <c r="A342" s="235"/>
      <c r="B342" s="236"/>
      <c r="C342" s="237"/>
      <c r="D342" s="238"/>
      <c r="E342" s="237"/>
      <c r="F342" s="237"/>
      <c r="G342" s="237"/>
      <c r="H342" s="239"/>
      <c r="I342" s="239"/>
      <c r="J342" s="239"/>
      <c r="K342" s="240"/>
    </row>
    <row r="343" spans="1:11" x14ac:dyDescent="0.2">
      <c r="A343" s="235"/>
      <c r="B343" s="236"/>
      <c r="C343" s="237"/>
      <c r="D343" s="238"/>
      <c r="E343" s="237"/>
      <c r="F343" s="237"/>
      <c r="G343" s="237"/>
      <c r="H343" s="239"/>
      <c r="I343" s="239"/>
      <c r="J343" s="239"/>
      <c r="K343" s="240"/>
    </row>
    <row r="344" spans="1:11" x14ac:dyDescent="0.2">
      <c r="A344" s="235"/>
      <c r="B344" s="236"/>
      <c r="C344" s="237"/>
      <c r="D344" s="238"/>
      <c r="E344" s="237"/>
      <c r="F344" s="237"/>
      <c r="G344" s="237"/>
      <c r="H344" s="239"/>
      <c r="I344" s="239"/>
      <c r="J344" s="239"/>
      <c r="K344" s="240"/>
    </row>
    <row r="345" spans="1:11" x14ac:dyDescent="0.2">
      <c r="A345" s="235"/>
      <c r="B345" s="236"/>
      <c r="C345" s="237"/>
      <c r="D345" s="238"/>
      <c r="E345" s="237"/>
      <c r="F345" s="237"/>
      <c r="G345" s="237"/>
      <c r="H345" s="239"/>
      <c r="I345" s="239"/>
      <c r="J345" s="239"/>
      <c r="K345" s="240"/>
    </row>
    <row r="346" spans="1:11" x14ac:dyDescent="0.2">
      <c r="A346" s="235"/>
      <c r="B346" s="236"/>
      <c r="C346" s="237"/>
      <c r="D346" s="238"/>
      <c r="E346" s="237"/>
      <c r="F346" s="237"/>
      <c r="G346" s="237"/>
      <c r="H346" s="239"/>
      <c r="I346" s="239"/>
      <c r="J346" s="239"/>
      <c r="K346" s="240"/>
    </row>
    <row r="347" spans="1:11" x14ac:dyDescent="0.2">
      <c r="A347" s="235"/>
      <c r="B347" s="236"/>
      <c r="C347" s="237"/>
      <c r="D347" s="238"/>
      <c r="E347" s="237"/>
      <c r="F347" s="237"/>
      <c r="G347" s="237"/>
      <c r="H347" s="239"/>
      <c r="I347" s="239"/>
      <c r="J347" s="239"/>
      <c r="K347" s="240"/>
    </row>
    <row r="348" spans="1:11" x14ac:dyDescent="0.2">
      <c r="A348" s="235"/>
      <c r="B348" s="236"/>
      <c r="C348" s="237"/>
      <c r="D348" s="238"/>
      <c r="E348" s="237"/>
      <c r="F348" s="237"/>
      <c r="G348" s="237"/>
      <c r="H348" s="239"/>
      <c r="I348" s="239"/>
      <c r="J348" s="239"/>
      <c r="K348" s="240"/>
    </row>
    <row r="349" spans="1:11" x14ac:dyDescent="0.2">
      <c r="A349" s="235"/>
      <c r="B349" s="236"/>
      <c r="C349" s="237"/>
      <c r="D349" s="238"/>
      <c r="E349" s="237"/>
      <c r="F349" s="237"/>
      <c r="G349" s="237"/>
      <c r="H349" s="239"/>
      <c r="I349" s="239"/>
      <c r="J349" s="239"/>
      <c r="K349" s="240"/>
    </row>
    <row r="350" spans="1:11" x14ac:dyDescent="0.2">
      <c r="A350" s="235"/>
      <c r="B350" s="236"/>
      <c r="C350" s="237"/>
      <c r="D350" s="238"/>
      <c r="E350" s="237"/>
      <c r="F350" s="237"/>
      <c r="G350" s="237"/>
      <c r="H350" s="239"/>
      <c r="I350" s="239"/>
      <c r="J350" s="239"/>
      <c r="K350" s="240"/>
    </row>
    <row r="351" spans="1:11" x14ac:dyDescent="0.2">
      <c r="A351" s="235"/>
      <c r="B351" s="236"/>
      <c r="C351" s="237"/>
      <c r="D351" s="238"/>
      <c r="E351" s="237"/>
      <c r="F351" s="237"/>
      <c r="G351" s="237"/>
      <c r="H351" s="239"/>
      <c r="I351" s="239"/>
      <c r="J351" s="239"/>
      <c r="K351" s="240"/>
    </row>
    <row r="352" spans="1:11" x14ac:dyDescent="0.2">
      <c r="A352" s="235"/>
      <c r="B352" s="236"/>
      <c r="C352" s="237"/>
      <c r="D352" s="238"/>
      <c r="E352" s="237"/>
      <c r="F352" s="237"/>
      <c r="G352" s="237"/>
      <c r="H352" s="239"/>
      <c r="I352" s="239"/>
      <c r="J352" s="239"/>
      <c r="K352" s="240"/>
    </row>
    <row r="353" spans="1:11" x14ac:dyDescent="0.2">
      <c r="A353" s="235"/>
      <c r="B353" s="236"/>
      <c r="C353" s="237"/>
      <c r="D353" s="238"/>
      <c r="E353" s="237"/>
      <c r="F353" s="237"/>
      <c r="G353" s="237"/>
      <c r="H353" s="239"/>
      <c r="I353" s="239"/>
      <c r="J353" s="239"/>
      <c r="K353" s="240"/>
    </row>
    <row r="354" spans="1:11" x14ac:dyDescent="0.2">
      <c r="E354" s="237"/>
    </row>
    <row r="355" spans="1:11" x14ac:dyDescent="0.2">
      <c r="E355" s="237"/>
    </row>
    <row r="356" spans="1:11" x14ac:dyDescent="0.2">
      <c r="E356" s="237"/>
    </row>
    <row r="357" spans="1:11" x14ac:dyDescent="0.2">
      <c r="E357" s="237"/>
    </row>
    <row r="358" spans="1:11" x14ac:dyDescent="0.2">
      <c r="E358" s="237"/>
    </row>
  </sheetData>
  <dataConsolidate/>
  <mergeCells count="2">
    <mergeCell ref="A2:L2"/>
    <mergeCell ref="A10:L10"/>
  </mergeCells>
  <conditionalFormatting sqref="E81 E66:E68 E46:E52 E61 E74 F76:L76 F61:L63 F51:L51 F41:L47 F69:L69 A41:C42 A46:C47 A76:C76 A61:C63 A51:D51 A43:D45 A69:D69 A56:L56">
    <cfRule type="expression" dxfId="34" priority="1" stopIfTrue="1">
      <formula>#REF!&lt;&gt;""</formula>
    </cfRule>
  </conditionalFormatting>
  <printOptions gridLines="1"/>
  <pageMargins left="0.25" right="0.25" top="1" bottom="0.25" header="0.25" footer="0.25"/>
  <pageSetup paperSize="5" scale="80" fitToHeight="0" orientation="landscape" horizontalDpi="300" verticalDpi="300" r:id="rId1"/>
  <headerFooter alignWithMargins="0">
    <oddHeader>&amp;C&amp;"Arial,Bold"&amp;11Corporate Finance- Statistical Reporting
Non Workers Compensation
Project Issues/Decisions Log</oddHeader>
    <oddFooter>&amp;L&amp;"Arial,Regular"&amp;8&amp;F&amp;C&amp;"Arial,Regular"&amp;8Page &amp;P of &amp;N&amp;R&amp;"Arial,Regular"&amp;8&amp;D</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22"/>
  <sheetViews>
    <sheetView workbookViewId="0">
      <selection activeCell="D18" sqref="D18"/>
    </sheetView>
  </sheetViews>
  <sheetFormatPr defaultRowHeight="12.75" x14ac:dyDescent="0.2"/>
  <cols>
    <col min="1" max="2" width="9.140625" style="257"/>
    <col min="3" max="3" width="25.140625" style="257" customWidth="1"/>
    <col min="4" max="5" width="25.5703125" style="257" customWidth="1"/>
    <col min="6" max="16384" width="9.140625" style="257"/>
  </cols>
  <sheetData>
    <row r="2" spans="2:5" x14ac:dyDescent="0.2">
      <c r="B2" s="417" t="s">
        <v>131</v>
      </c>
      <c r="C2" s="417" t="s">
        <v>56</v>
      </c>
      <c r="D2" s="417" t="s">
        <v>101</v>
      </c>
      <c r="E2" s="417" t="s">
        <v>102</v>
      </c>
    </row>
    <row r="3" spans="2:5" x14ac:dyDescent="0.2">
      <c r="B3" s="418"/>
      <c r="C3" s="418"/>
      <c r="D3" s="418"/>
      <c r="E3" s="418"/>
    </row>
    <row r="4" spans="2:5" x14ac:dyDescent="0.2">
      <c r="B4" s="419"/>
      <c r="C4" s="419"/>
      <c r="D4" s="419"/>
      <c r="E4" s="419"/>
    </row>
    <row r="5" spans="2:5" x14ac:dyDescent="0.2">
      <c r="B5" s="273">
        <v>162623</v>
      </c>
      <c r="C5" s="273" t="s">
        <v>210</v>
      </c>
      <c r="D5" s="143" t="s">
        <v>224</v>
      </c>
      <c r="E5" s="107" t="s">
        <v>132</v>
      </c>
    </row>
    <row r="6" spans="2:5" x14ac:dyDescent="0.2">
      <c r="B6" s="273">
        <v>162629</v>
      </c>
      <c r="C6" s="273" t="s">
        <v>211</v>
      </c>
      <c r="D6" s="107" t="s">
        <v>242</v>
      </c>
      <c r="E6" s="107" t="s">
        <v>132</v>
      </c>
    </row>
    <row r="7" spans="2:5" x14ac:dyDescent="0.2">
      <c r="B7" s="273">
        <v>162624</v>
      </c>
      <c r="C7" s="273" t="s">
        <v>212</v>
      </c>
      <c r="D7" s="143" t="s">
        <v>224</v>
      </c>
      <c r="E7" s="107" t="s">
        <v>132</v>
      </c>
    </row>
    <row r="8" spans="2:5" x14ac:dyDescent="0.2">
      <c r="B8" s="273">
        <v>162626</v>
      </c>
      <c r="C8" s="273" t="s">
        <v>213</v>
      </c>
      <c r="D8" s="143" t="s">
        <v>224</v>
      </c>
      <c r="E8" s="107" t="s">
        <v>132</v>
      </c>
    </row>
    <row r="9" spans="2:5" x14ac:dyDescent="0.2">
      <c r="B9" s="273">
        <v>162628</v>
      </c>
      <c r="C9" s="273" t="s">
        <v>214</v>
      </c>
      <c r="D9" s="107" t="s">
        <v>242</v>
      </c>
      <c r="E9" s="107" t="s">
        <v>132</v>
      </c>
    </row>
    <row r="10" spans="2:5" x14ac:dyDescent="0.2">
      <c r="B10" s="273">
        <v>162630</v>
      </c>
      <c r="C10" s="273" t="s">
        <v>215</v>
      </c>
      <c r="D10" s="143" t="s">
        <v>224</v>
      </c>
      <c r="E10" s="107" t="s">
        <v>132</v>
      </c>
    </row>
    <row r="11" spans="2:5" x14ac:dyDescent="0.2">
      <c r="B11" s="273">
        <v>162631</v>
      </c>
      <c r="C11" s="273" t="s">
        <v>216</v>
      </c>
      <c r="D11" s="107" t="s">
        <v>242</v>
      </c>
      <c r="E11" s="107" t="s">
        <v>132</v>
      </c>
    </row>
    <row r="12" spans="2:5" x14ac:dyDescent="0.2">
      <c r="B12" s="273">
        <v>162633</v>
      </c>
      <c r="C12" s="273" t="s">
        <v>217</v>
      </c>
      <c r="D12" s="107" t="s">
        <v>242</v>
      </c>
      <c r="E12" s="107" t="s">
        <v>132</v>
      </c>
    </row>
    <row r="13" spans="2:5" x14ac:dyDescent="0.2">
      <c r="B13" s="273">
        <v>162625</v>
      </c>
      <c r="C13" s="273" t="s">
        <v>218</v>
      </c>
      <c r="D13" s="107" t="s">
        <v>242</v>
      </c>
      <c r="E13" s="107" t="s">
        <v>132</v>
      </c>
    </row>
    <row r="14" spans="2:5" x14ac:dyDescent="0.2">
      <c r="B14" s="273">
        <v>162627</v>
      </c>
      <c r="C14" s="273" t="s">
        <v>219</v>
      </c>
      <c r="D14" s="107" t="s">
        <v>242</v>
      </c>
      <c r="E14" s="107" t="s">
        <v>132</v>
      </c>
    </row>
    <row r="15" spans="2:5" x14ac:dyDescent="0.2">
      <c r="B15" s="273">
        <v>162632</v>
      </c>
      <c r="C15" s="273" t="s">
        <v>220</v>
      </c>
      <c r="D15" s="107" t="s">
        <v>242</v>
      </c>
      <c r="E15" s="107" t="s">
        <v>132</v>
      </c>
    </row>
    <row r="16" spans="2:5" x14ac:dyDescent="0.2">
      <c r="B16" s="273">
        <v>162738</v>
      </c>
      <c r="C16" s="273" t="s">
        <v>221</v>
      </c>
      <c r="D16" s="107" t="s">
        <v>242</v>
      </c>
      <c r="E16" s="107" t="s">
        <v>132</v>
      </c>
    </row>
    <row r="17" spans="2:5" x14ac:dyDescent="0.2">
      <c r="B17" s="273">
        <v>142990</v>
      </c>
      <c r="C17" s="273" t="s">
        <v>222</v>
      </c>
      <c r="D17" s="107" t="s">
        <v>242</v>
      </c>
      <c r="E17" s="107" t="s">
        <v>132</v>
      </c>
    </row>
    <row r="18" spans="2:5" x14ac:dyDescent="0.2">
      <c r="B18" s="273">
        <v>136945</v>
      </c>
      <c r="C18" s="273" t="s">
        <v>223</v>
      </c>
      <c r="D18" s="107" t="s">
        <v>242</v>
      </c>
      <c r="E18" s="107" t="s">
        <v>132</v>
      </c>
    </row>
    <row r="19" spans="2:5" x14ac:dyDescent="0.2">
      <c r="B19" s="273">
        <v>163556</v>
      </c>
      <c r="C19" s="273" t="s">
        <v>225</v>
      </c>
      <c r="D19" s="107" t="s">
        <v>242</v>
      </c>
      <c r="E19" s="107" t="s">
        <v>132</v>
      </c>
    </row>
    <row r="20" spans="2:5" x14ac:dyDescent="0.2">
      <c r="B20" s="273">
        <v>163998</v>
      </c>
      <c r="C20" s="273" t="s">
        <v>227</v>
      </c>
      <c r="D20" s="85" t="s">
        <v>224</v>
      </c>
      <c r="E20" s="107" t="s">
        <v>132</v>
      </c>
    </row>
    <row r="21" spans="2:5" x14ac:dyDescent="0.2">
      <c r="B21" s="273">
        <v>164199</v>
      </c>
      <c r="C21" s="273" t="s">
        <v>228</v>
      </c>
      <c r="D21" s="85" t="s">
        <v>224</v>
      </c>
      <c r="E21" s="107" t="s">
        <v>132</v>
      </c>
    </row>
    <row r="22" spans="2:5" x14ac:dyDescent="0.2">
      <c r="B22" s="71"/>
      <c r="C22" s="71"/>
      <c r="D22" s="143"/>
      <c r="E22" s="70"/>
    </row>
  </sheetData>
  <mergeCells count="4">
    <mergeCell ref="C2:C4"/>
    <mergeCell ref="D2:D4"/>
    <mergeCell ref="E2:E4"/>
    <mergeCell ref="B2:B4"/>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J26"/>
  <sheetViews>
    <sheetView showGridLines="0" zoomScale="70" zoomScaleNormal="70" workbookViewId="0">
      <pane xSplit="2" ySplit="2" topLeftCell="C12" activePane="bottomRight" state="frozen"/>
      <selection activeCell="XFD11" sqref="XFD11"/>
      <selection pane="topRight" activeCell="XFD11" sqref="XFD11"/>
      <selection pane="bottomLeft" activeCell="XFD11" sqref="XFD11"/>
      <selection pane="bottomRight" activeCell="B12" sqref="B12"/>
    </sheetView>
  </sheetViews>
  <sheetFormatPr defaultRowHeight="12.75" x14ac:dyDescent="0.2"/>
  <cols>
    <col min="1" max="1" width="2.140625" style="66" customWidth="1"/>
    <col min="2" max="2" width="21.7109375" style="66" bestFit="1" customWidth="1"/>
    <col min="3" max="3" width="41.28515625" style="66" customWidth="1"/>
    <col min="4" max="4" width="21" style="66" customWidth="1"/>
    <col min="5" max="5" width="23.5703125" style="66" customWidth="1"/>
    <col min="6" max="6" width="57.5703125" style="66" customWidth="1"/>
    <col min="7" max="7" width="20.85546875" style="66" customWidth="1"/>
    <col min="8" max="8" width="23" style="66" customWidth="1"/>
    <col min="9" max="10" width="9.140625" style="66"/>
    <col min="11" max="11" width="16.5703125" style="66" customWidth="1"/>
    <col min="12" max="16384" width="9.140625" style="66"/>
  </cols>
  <sheetData>
    <row r="2" spans="2:10" ht="45.75" customHeight="1" x14ac:dyDescent="0.2">
      <c r="B2" s="64" t="s">
        <v>169</v>
      </c>
      <c r="C2" s="83" t="s">
        <v>64</v>
      </c>
      <c r="D2" s="75" t="s">
        <v>66</v>
      </c>
      <c r="E2" s="115" t="s">
        <v>40</v>
      </c>
      <c r="F2" s="65" t="s">
        <v>45</v>
      </c>
      <c r="G2" s="114" t="s">
        <v>41</v>
      </c>
      <c r="H2" s="114" t="s">
        <v>44</v>
      </c>
      <c r="I2" s="19"/>
      <c r="J2" s="19"/>
    </row>
    <row r="3" spans="2:10" ht="92.25" customHeight="1" x14ac:dyDescent="0.2">
      <c r="B3" s="140" t="s">
        <v>170</v>
      </c>
      <c r="C3" s="82" t="s">
        <v>237</v>
      </c>
      <c r="D3" s="91"/>
      <c r="E3" s="112" t="s">
        <v>65</v>
      </c>
      <c r="F3" s="82" t="s">
        <v>236</v>
      </c>
      <c r="G3" s="113" t="s">
        <v>65</v>
      </c>
      <c r="H3" s="113"/>
      <c r="I3" s="19"/>
      <c r="J3" s="19"/>
    </row>
    <row r="4" spans="2:10" ht="105" customHeight="1" x14ac:dyDescent="0.2">
      <c r="B4" s="140" t="s">
        <v>171</v>
      </c>
      <c r="C4" s="82" t="s">
        <v>246</v>
      </c>
      <c r="D4" s="91"/>
      <c r="E4" s="112" t="s">
        <v>65</v>
      </c>
      <c r="F4" s="84" t="s">
        <v>251</v>
      </c>
      <c r="G4" s="112" t="s">
        <v>65</v>
      </c>
      <c r="H4" s="112"/>
      <c r="I4" s="19"/>
      <c r="J4" s="19"/>
    </row>
    <row r="5" spans="2:10" ht="97.5" customHeight="1" x14ac:dyDescent="0.2">
      <c r="B5" s="140" t="s">
        <v>172</v>
      </c>
      <c r="C5" s="82" t="s">
        <v>246</v>
      </c>
      <c r="D5" s="91"/>
      <c r="E5" s="112" t="s">
        <v>65</v>
      </c>
      <c r="F5" s="84" t="s">
        <v>251</v>
      </c>
      <c r="G5" s="112" t="s">
        <v>65</v>
      </c>
      <c r="H5" s="112"/>
      <c r="I5" s="19"/>
      <c r="J5" s="19"/>
    </row>
    <row r="6" spans="2:10" ht="129" customHeight="1" x14ac:dyDescent="0.2">
      <c r="B6" s="140" t="s">
        <v>173</v>
      </c>
      <c r="C6" s="82" t="s">
        <v>261</v>
      </c>
      <c r="D6" s="91"/>
      <c r="E6" s="112" t="s">
        <v>65</v>
      </c>
      <c r="F6" s="84"/>
      <c r="G6" s="112" t="s">
        <v>65</v>
      </c>
      <c r="H6" s="112"/>
    </row>
    <row r="7" spans="2:10" ht="143.25" customHeight="1" x14ac:dyDescent="0.2">
      <c r="B7" s="140" t="s">
        <v>174</v>
      </c>
      <c r="C7" s="82" t="s">
        <v>262</v>
      </c>
      <c r="D7" s="91"/>
      <c r="E7" s="112" t="s">
        <v>65</v>
      </c>
      <c r="F7" s="82"/>
      <c r="G7" s="112" t="s">
        <v>65</v>
      </c>
      <c r="H7" s="112"/>
    </row>
    <row r="8" spans="2:10" ht="215.25" customHeight="1" x14ac:dyDescent="0.2">
      <c r="B8" s="140" t="s">
        <v>175</v>
      </c>
      <c r="C8" s="82" t="s">
        <v>277</v>
      </c>
      <c r="D8" s="91"/>
      <c r="E8" s="112" t="s">
        <v>65</v>
      </c>
      <c r="F8" s="82"/>
      <c r="G8" s="112" t="s">
        <v>65</v>
      </c>
      <c r="H8" s="112"/>
    </row>
    <row r="9" spans="2:10" ht="232.5" customHeight="1" x14ac:dyDescent="0.2">
      <c r="B9" s="140" t="s">
        <v>176</v>
      </c>
      <c r="C9" s="82" t="s">
        <v>277</v>
      </c>
      <c r="D9" s="91"/>
      <c r="E9" s="112" t="s">
        <v>65</v>
      </c>
      <c r="F9" s="82"/>
      <c r="G9" s="112" t="s">
        <v>65</v>
      </c>
      <c r="H9" s="112"/>
    </row>
    <row r="10" spans="2:10" ht="232.5" customHeight="1" x14ac:dyDescent="0.2">
      <c r="B10" s="140" t="s">
        <v>177</v>
      </c>
      <c r="C10" s="60" t="s">
        <v>292</v>
      </c>
      <c r="D10" s="91"/>
      <c r="E10" s="112" t="s">
        <v>65</v>
      </c>
      <c r="F10" s="82"/>
      <c r="G10" s="112" t="s">
        <v>65</v>
      </c>
      <c r="H10" s="112"/>
    </row>
    <row r="11" spans="2:10" ht="232.5" customHeight="1" x14ac:dyDescent="0.2">
      <c r="B11" s="140" t="s">
        <v>297</v>
      </c>
      <c r="C11" s="60" t="s">
        <v>292</v>
      </c>
      <c r="D11" s="91"/>
      <c r="E11" s="112" t="s">
        <v>65</v>
      </c>
      <c r="F11" s="82"/>
      <c r="G11" s="112" t="s">
        <v>65</v>
      </c>
      <c r="H11" s="112"/>
    </row>
    <row r="12" spans="2:10" ht="172.5" customHeight="1" x14ac:dyDescent="0.2">
      <c r="B12" s="140" t="s">
        <v>301</v>
      </c>
      <c r="C12" s="60" t="s">
        <v>302</v>
      </c>
      <c r="D12" s="91"/>
      <c r="E12" s="112" t="s">
        <v>65</v>
      </c>
      <c r="F12" s="82"/>
      <c r="G12" s="112" t="s">
        <v>65</v>
      </c>
      <c r="H12" s="112"/>
    </row>
    <row r="13" spans="2:10" ht="246.75" customHeight="1" x14ac:dyDescent="0.2">
      <c r="B13" s="140"/>
      <c r="C13" s="60"/>
      <c r="D13" s="112"/>
      <c r="E13" s="112" t="s">
        <v>65</v>
      </c>
      <c r="F13" s="82"/>
      <c r="G13" s="112" t="s">
        <v>65</v>
      </c>
      <c r="H13" s="112"/>
    </row>
    <row r="14" spans="2:10" x14ac:dyDescent="0.2">
      <c r="B14" s="140"/>
      <c r="C14" s="60"/>
      <c r="D14" s="112"/>
      <c r="E14" s="112" t="s">
        <v>65</v>
      </c>
      <c r="F14" s="82"/>
      <c r="G14" s="112" t="s">
        <v>65</v>
      </c>
      <c r="H14" s="112"/>
    </row>
    <row r="15" spans="2:10" x14ac:dyDescent="0.2">
      <c r="B15" s="140"/>
      <c r="C15" s="60"/>
      <c r="D15" s="112"/>
      <c r="E15" s="112" t="s">
        <v>65</v>
      </c>
      <c r="F15" s="82"/>
      <c r="G15" s="112" t="s">
        <v>65</v>
      </c>
      <c r="H15" s="112"/>
    </row>
    <row r="16" spans="2:10" ht="115.5" customHeight="1" x14ac:dyDescent="0.2">
      <c r="B16" s="140"/>
      <c r="C16" s="60"/>
      <c r="D16" s="112"/>
      <c r="E16" s="112" t="s">
        <v>65</v>
      </c>
      <c r="F16" s="82"/>
      <c r="G16" s="112" t="s">
        <v>65</v>
      </c>
      <c r="H16" s="112"/>
    </row>
    <row r="17" spans="2:8" ht="98.25" customHeight="1" x14ac:dyDescent="0.2">
      <c r="B17" s="140"/>
      <c r="C17" s="60"/>
      <c r="D17" s="112"/>
      <c r="E17" s="112" t="s">
        <v>65</v>
      </c>
      <c r="F17" s="82"/>
      <c r="G17" s="112" t="s">
        <v>65</v>
      </c>
      <c r="H17" s="112"/>
    </row>
    <row r="18" spans="2:8" ht="109.5" customHeight="1" x14ac:dyDescent="0.2">
      <c r="B18" s="140"/>
      <c r="C18" s="60"/>
      <c r="D18" s="112"/>
      <c r="E18" s="112" t="s">
        <v>65</v>
      </c>
      <c r="F18" s="82"/>
      <c r="G18" s="112" t="s">
        <v>65</v>
      </c>
      <c r="H18" s="112"/>
    </row>
    <row r="19" spans="2:8" ht="111" customHeight="1" x14ac:dyDescent="0.2">
      <c r="B19" s="140"/>
      <c r="C19" s="60"/>
      <c r="D19" s="112"/>
      <c r="E19" s="112" t="s">
        <v>65</v>
      </c>
      <c r="F19" s="82"/>
      <c r="G19" s="112" t="s">
        <v>65</v>
      </c>
      <c r="H19" s="112"/>
    </row>
    <row r="20" spans="2:8" ht="125.25" customHeight="1" x14ac:dyDescent="0.2">
      <c r="B20" s="140"/>
      <c r="C20" s="60"/>
      <c r="D20" s="112"/>
      <c r="E20" s="112" t="s">
        <v>65</v>
      </c>
      <c r="F20" s="82"/>
      <c r="G20" s="112" t="s">
        <v>65</v>
      </c>
      <c r="H20" s="112"/>
    </row>
    <row r="21" spans="2:8" ht="94.5" customHeight="1" x14ac:dyDescent="0.2">
      <c r="B21" s="140"/>
      <c r="C21" s="60"/>
      <c r="D21" s="112"/>
      <c r="E21" s="112" t="s">
        <v>65</v>
      </c>
      <c r="F21" s="82"/>
      <c r="G21" s="112" t="s">
        <v>65</v>
      </c>
      <c r="H21" s="112"/>
    </row>
    <row r="22" spans="2:8" ht="111" customHeight="1" x14ac:dyDescent="0.2">
      <c r="B22" s="140"/>
      <c r="C22" s="60"/>
      <c r="D22" s="112"/>
      <c r="E22" s="112" t="s">
        <v>65</v>
      </c>
      <c r="F22" s="82"/>
      <c r="G22" s="112" t="s">
        <v>65</v>
      </c>
      <c r="H22" s="112"/>
    </row>
    <row r="23" spans="2:8" ht="89.25" customHeight="1" x14ac:dyDescent="0.2">
      <c r="B23" s="140"/>
      <c r="C23" s="60"/>
      <c r="D23" s="112"/>
      <c r="E23" s="112" t="s">
        <v>65</v>
      </c>
      <c r="F23" s="82"/>
      <c r="G23" s="112" t="s">
        <v>65</v>
      </c>
      <c r="H23" s="112"/>
    </row>
    <row r="24" spans="2:8" ht="101.25" customHeight="1" x14ac:dyDescent="0.2">
      <c r="B24" s="140"/>
      <c r="C24" s="60"/>
      <c r="D24" s="112"/>
      <c r="E24" s="112" t="s">
        <v>65</v>
      </c>
      <c r="F24" s="82"/>
      <c r="G24" s="112" t="s">
        <v>65</v>
      </c>
      <c r="H24" s="112"/>
    </row>
    <row r="25" spans="2:8" ht="81" customHeight="1" x14ac:dyDescent="0.2">
      <c r="B25" s="140"/>
      <c r="C25" s="60"/>
      <c r="D25" s="112"/>
      <c r="E25" s="112" t="s">
        <v>65</v>
      </c>
      <c r="F25" s="82"/>
      <c r="G25" s="112" t="s">
        <v>65</v>
      </c>
      <c r="H25" s="112"/>
    </row>
    <row r="26" spans="2:8" ht="115.5" customHeight="1" x14ac:dyDescent="0.2">
      <c r="B26" s="140"/>
      <c r="C26" s="60"/>
      <c r="D26" s="112"/>
      <c r="E26" s="112" t="s">
        <v>65</v>
      </c>
      <c r="F26" s="82"/>
      <c r="G26" s="112" t="s">
        <v>65</v>
      </c>
      <c r="H26" s="112"/>
    </row>
  </sheetData>
  <pageMargins left="0.7" right="0.7" top="0.75" bottom="0.75" header="0.3" footer="0.3"/>
  <pageSetup orientation="portrait" verticalDpi="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K160"/>
  <sheetViews>
    <sheetView showGridLines="0" zoomScale="70" zoomScaleNormal="70" workbookViewId="0">
      <pane xSplit="3" ySplit="7" topLeftCell="D121" activePane="bottomRight" state="frozen"/>
      <selection pane="topRight" activeCell="D1" sqref="D1"/>
      <selection pane="bottomLeft" activeCell="A11" sqref="A11"/>
      <selection pane="bottomRight" activeCell="F126" sqref="F126"/>
    </sheetView>
  </sheetViews>
  <sheetFormatPr defaultColWidth="39.42578125" defaultRowHeight="12.75" x14ac:dyDescent="0.2"/>
  <cols>
    <col min="1" max="2" width="4.140625" style="138" customWidth="1"/>
    <col min="3" max="3" width="16.85546875" style="138" customWidth="1"/>
    <col min="4" max="4" width="14.85546875" style="138" customWidth="1"/>
    <col min="5" max="5" width="14.140625" style="138" customWidth="1"/>
    <col min="6" max="10" width="42.42578125" style="138" customWidth="1"/>
    <col min="11" max="16384" width="39.42578125" style="138"/>
  </cols>
  <sheetData>
    <row r="2" spans="1:10" x14ac:dyDescent="0.2">
      <c r="G2" s="333" t="s">
        <v>109</v>
      </c>
      <c r="H2" s="333"/>
    </row>
    <row r="4" spans="1:10" ht="21" customHeight="1" x14ac:dyDescent="0.2">
      <c r="G4" s="1" t="s">
        <v>9</v>
      </c>
      <c r="H4" s="36"/>
    </row>
    <row r="5" spans="1:10" s="4" customFormat="1" ht="25.5" customHeight="1" x14ac:dyDescent="0.2">
      <c r="A5" s="138"/>
      <c r="B5" s="138"/>
      <c r="C5" s="138"/>
      <c r="D5" s="1" t="s">
        <v>33</v>
      </c>
      <c r="E5" s="43"/>
      <c r="G5" s="1" t="s">
        <v>10</v>
      </c>
      <c r="H5" s="2"/>
    </row>
    <row r="6" spans="1:10" s="4" customFormat="1" ht="25.5" customHeight="1" x14ac:dyDescent="0.2">
      <c r="A6" s="138"/>
      <c r="B6" s="138"/>
      <c r="C6" s="138"/>
      <c r="G6" s="1" t="s">
        <v>47</v>
      </c>
      <c r="H6" s="3"/>
    </row>
    <row r="7" spans="1:10" s="4" customFormat="1" x14ac:dyDescent="0.2">
      <c r="A7" s="138"/>
      <c r="B7" s="138"/>
      <c r="C7" s="138"/>
    </row>
    <row r="8" spans="1:10" ht="13.5" thickBot="1" x14ac:dyDescent="0.25"/>
    <row r="9" spans="1:10" ht="30.75" customHeight="1" x14ac:dyDescent="0.2">
      <c r="B9" s="319" t="s">
        <v>11</v>
      </c>
      <c r="C9" s="322" t="s">
        <v>29</v>
      </c>
      <c r="D9" s="323"/>
      <c r="E9" s="324"/>
      <c r="F9" s="150">
        <v>44354</v>
      </c>
      <c r="G9" s="150">
        <f>F9+1</f>
        <v>44355</v>
      </c>
      <c r="H9" s="150">
        <f t="shared" ref="H9:J9" si="0">G9+1</f>
        <v>44356</v>
      </c>
      <c r="I9" s="150">
        <f>H9+1</f>
        <v>44357</v>
      </c>
      <c r="J9" s="151">
        <f t="shared" si="0"/>
        <v>44358</v>
      </c>
    </row>
    <row r="10" spans="1:10" ht="62.25" customHeight="1" x14ac:dyDescent="0.2">
      <c r="B10" s="320"/>
      <c r="C10" s="53" t="s">
        <v>51</v>
      </c>
      <c r="D10" s="53" t="s">
        <v>62</v>
      </c>
      <c r="E10" s="53" t="s">
        <v>32</v>
      </c>
      <c r="F10" s="152" t="s">
        <v>231</v>
      </c>
      <c r="G10" s="152" t="s">
        <v>244</v>
      </c>
      <c r="H10" s="152" t="s">
        <v>244</v>
      </c>
      <c r="I10" s="152" t="s">
        <v>244</v>
      </c>
      <c r="J10" s="152" t="s">
        <v>244</v>
      </c>
    </row>
    <row r="11" spans="1:10" ht="87.75" customHeight="1" x14ac:dyDescent="0.2">
      <c r="B11" s="320"/>
      <c r="C11" s="338" t="s">
        <v>70</v>
      </c>
      <c r="D11" s="340" t="s">
        <v>63</v>
      </c>
      <c r="E11" s="45" t="s">
        <v>32</v>
      </c>
      <c r="F11" s="153" t="s">
        <v>230</v>
      </c>
      <c r="G11" s="260" t="s">
        <v>232</v>
      </c>
      <c r="H11" s="260" t="s">
        <v>238</v>
      </c>
      <c r="I11" s="67" t="s">
        <v>239</v>
      </c>
      <c r="J11" s="67" t="s">
        <v>243</v>
      </c>
    </row>
    <row r="12" spans="1:10" ht="74.25" customHeight="1" thickBot="1" x14ac:dyDescent="0.25">
      <c r="B12" s="320"/>
      <c r="C12" s="339"/>
      <c r="D12" s="341"/>
      <c r="E12" s="139" t="s">
        <v>54</v>
      </c>
      <c r="F12" s="153"/>
      <c r="G12" s="153"/>
      <c r="H12" s="153"/>
      <c r="I12" s="145"/>
      <c r="J12" s="146"/>
    </row>
    <row r="13" spans="1:10" s="47" customFormat="1" ht="54.75" customHeight="1" thickBot="1" x14ac:dyDescent="0.25">
      <c r="B13" s="321"/>
      <c r="C13" s="331" t="s">
        <v>55</v>
      </c>
      <c r="D13" s="332"/>
      <c r="E13" s="332"/>
      <c r="F13" s="36"/>
      <c r="G13" s="36"/>
      <c r="H13" s="36"/>
      <c r="I13" s="36"/>
      <c r="J13" s="36"/>
    </row>
    <row r="14" spans="1:10" s="47" customFormat="1" ht="15" customHeight="1" thickBot="1" x14ac:dyDescent="0.25">
      <c r="B14" s="56"/>
      <c r="C14" s="58"/>
      <c r="D14" s="58"/>
      <c r="E14" s="58"/>
      <c r="F14" s="57"/>
      <c r="G14" s="57"/>
      <c r="H14" s="54"/>
      <c r="I14" s="54"/>
      <c r="J14" s="55"/>
    </row>
    <row r="15" spans="1:10" ht="30.75" customHeight="1" x14ac:dyDescent="0.2">
      <c r="B15" s="319" t="s">
        <v>67</v>
      </c>
      <c r="C15" s="322" t="s">
        <v>29</v>
      </c>
      <c r="D15" s="323"/>
      <c r="E15" s="324"/>
      <c r="F15" s="150">
        <f>J9+3</f>
        <v>44361</v>
      </c>
      <c r="G15" s="150">
        <f>F15+1</f>
        <v>44362</v>
      </c>
      <c r="H15" s="150">
        <f t="shared" ref="H15" si="1">G15+1</f>
        <v>44363</v>
      </c>
      <c r="I15" s="150">
        <f t="shared" ref="I15" si="2">H15+1</f>
        <v>44364</v>
      </c>
      <c r="J15" s="151">
        <f t="shared" ref="J15" si="3">I15+1</f>
        <v>44365</v>
      </c>
    </row>
    <row r="16" spans="1:10" ht="66.75" customHeight="1" x14ac:dyDescent="0.2">
      <c r="B16" s="320"/>
      <c r="C16" s="53" t="s">
        <v>51</v>
      </c>
      <c r="D16" s="53" t="s">
        <v>62</v>
      </c>
      <c r="E16" s="53" t="s">
        <v>32</v>
      </c>
      <c r="F16" s="152" t="s">
        <v>247</v>
      </c>
      <c r="G16" s="152" t="s">
        <v>248</v>
      </c>
      <c r="H16" s="152" t="s">
        <v>248</v>
      </c>
      <c r="I16" s="152" t="s">
        <v>248</v>
      </c>
      <c r="J16" s="152" t="s">
        <v>248</v>
      </c>
    </row>
    <row r="17" spans="2:11" ht="79.5" customHeight="1" x14ac:dyDescent="0.2">
      <c r="B17" s="320"/>
      <c r="C17" s="338" t="s">
        <v>70</v>
      </c>
      <c r="D17" s="340" t="s">
        <v>63</v>
      </c>
      <c r="E17" s="45" t="s">
        <v>32</v>
      </c>
      <c r="F17" s="260" t="s">
        <v>245</v>
      </c>
      <c r="G17" s="67" t="s">
        <v>249</v>
      </c>
      <c r="H17" s="260" t="s">
        <v>249</v>
      </c>
      <c r="I17" s="260" t="s">
        <v>249</v>
      </c>
      <c r="J17" s="260" t="s">
        <v>250</v>
      </c>
    </row>
    <row r="18" spans="2:11" ht="64.5" customHeight="1" thickBot="1" x14ac:dyDescent="0.25">
      <c r="B18" s="320"/>
      <c r="C18" s="339"/>
      <c r="D18" s="341"/>
      <c r="E18" s="139" t="s">
        <v>54</v>
      </c>
      <c r="F18" s="46"/>
      <c r="G18" s="46"/>
      <c r="H18" s="46"/>
      <c r="I18" s="46"/>
      <c r="J18" s="49"/>
    </row>
    <row r="19" spans="2:11" s="47" customFormat="1" ht="54.75" customHeight="1" thickBot="1" x14ac:dyDescent="0.25">
      <c r="B19" s="321"/>
      <c r="C19" s="331" t="s">
        <v>55</v>
      </c>
      <c r="D19" s="332"/>
      <c r="E19" s="332"/>
      <c r="F19" s="36"/>
      <c r="G19" s="36"/>
      <c r="H19" s="36"/>
      <c r="I19" s="36"/>
      <c r="J19" s="36"/>
    </row>
    <row r="20" spans="2:11" ht="13.5" thickBot="1" x14ac:dyDescent="0.25"/>
    <row r="21" spans="2:11" ht="30.75" customHeight="1" x14ac:dyDescent="0.2">
      <c r="B21" s="319" t="s">
        <v>138</v>
      </c>
      <c r="C21" s="322" t="s">
        <v>29</v>
      </c>
      <c r="D21" s="323"/>
      <c r="E21" s="324"/>
      <c r="F21" s="150">
        <f>J15+3</f>
        <v>44368</v>
      </c>
      <c r="G21" s="150">
        <f>F21+1</f>
        <v>44369</v>
      </c>
      <c r="H21" s="150">
        <f t="shared" ref="H21" si="4">G21+1</f>
        <v>44370</v>
      </c>
      <c r="I21" s="150">
        <f t="shared" ref="I21" si="5">H21+1</f>
        <v>44371</v>
      </c>
      <c r="J21" s="151">
        <f t="shared" ref="J21" si="6">I21+1</f>
        <v>44372</v>
      </c>
    </row>
    <row r="22" spans="2:11" ht="66.75" customHeight="1" x14ac:dyDescent="0.2">
      <c r="B22" s="320"/>
      <c r="C22" s="53" t="s">
        <v>51</v>
      </c>
      <c r="D22" s="53" t="s">
        <v>62</v>
      </c>
      <c r="E22" s="53" t="s">
        <v>32</v>
      </c>
      <c r="F22" s="152" t="s">
        <v>248</v>
      </c>
      <c r="G22" s="152" t="s">
        <v>248</v>
      </c>
      <c r="H22" s="152" t="s">
        <v>248</v>
      </c>
      <c r="I22" s="152" t="s">
        <v>248</v>
      </c>
      <c r="J22" s="152" t="s">
        <v>248</v>
      </c>
    </row>
    <row r="23" spans="2:11" ht="107.25" customHeight="1" x14ac:dyDescent="0.2">
      <c r="B23" s="320"/>
      <c r="C23" s="338" t="s">
        <v>70</v>
      </c>
      <c r="D23" s="340" t="s">
        <v>63</v>
      </c>
      <c r="E23" s="45" t="s">
        <v>32</v>
      </c>
      <c r="F23" s="260" t="s">
        <v>254</v>
      </c>
      <c r="G23" s="260" t="s">
        <v>253</v>
      </c>
      <c r="H23" s="260" t="s">
        <v>255</v>
      </c>
      <c r="I23" s="260" t="s">
        <v>256</v>
      </c>
      <c r="J23" s="260" t="s">
        <v>257</v>
      </c>
    </row>
    <row r="24" spans="2:11" ht="60" customHeight="1" thickBot="1" x14ac:dyDescent="0.25">
      <c r="B24" s="320"/>
      <c r="C24" s="339"/>
      <c r="D24" s="341"/>
      <c r="E24" s="68" t="s">
        <v>54</v>
      </c>
      <c r="F24" s="145"/>
      <c r="G24" s="145"/>
      <c r="H24" s="145"/>
      <c r="I24" s="146"/>
      <c r="J24" s="146"/>
    </row>
    <row r="25" spans="2:11" s="47" customFormat="1" ht="54.75" customHeight="1" thickBot="1" x14ac:dyDescent="0.25">
      <c r="B25" s="321"/>
      <c r="C25" s="331" t="s">
        <v>55</v>
      </c>
      <c r="D25" s="332"/>
      <c r="E25" s="332"/>
      <c r="F25" s="36"/>
      <c r="G25" s="36"/>
      <c r="H25" s="36"/>
      <c r="I25" s="36"/>
      <c r="J25" s="36"/>
    </row>
    <row r="26" spans="2:11" ht="13.5" thickBot="1" x14ac:dyDescent="0.25"/>
    <row r="27" spans="2:11" ht="30.75" customHeight="1" x14ac:dyDescent="0.2">
      <c r="B27" s="319" t="s">
        <v>139</v>
      </c>
      <c r="C27" s="322" t="s">
        <v>29</v>
      </c>
      <c r="D27" s="323"/>
      <c r="E27" s="324"/>
      <c r="F27" s="150">
        <f>J21+3</f>
        <v>44375</v>
      </c>
      <c r="G27" s="150">
        <f>F27+1</f>
        <v>44376</v>
      </c>
      <c r="H27" s="150">
        <f t="shared" ref="H27" si="7">G27+1</f>
        <v>44377</v>
      </c>
      <c r="I27" s="150">
        <f t="shared" ref="I27" si="8">H27+1</f>
        <v>44378</v>
      </c>
      <c r="J27" s="151">
        <f t="shared" ref="J27" si="9">I27+1</f>
        <v>44379</v>
      </c>
    </row>
    <row r="28" spans="2:11" ht="66.75" customHeight="1" x14ac:dyDescent="0.2">
      <c r="B28" s="320"/>
      <c r="C28" s="53" t="s">
        <v>51</v>
      </c>
      <c r="D28" s="53" t="s">
        <v>62</v>
      </c>
      <c r="E28" s="53" t="s">
        <v>32</v>
      </c>
      <c r="F28" s="152" t="s">
        <v>259</v>
      </c>
      <c r="G28" s="152" t="s">
        <v>259</v>
      </c>
      <c r="H28" s="152" t="s">
        <v>259</v>
      </c>
      <c r="I28" s="152" t="s">
        <v>259</v>
      </c>
      <c r="J28" s="152" t="s">
        <v>259</v>
      </c>
    </row>
    <row r="29" spans="2:11" ht="155.25" customHeight="1" x14ac:dyDescent="0.2">
      <c r="B29" s="320"/>
      <c r="C29" s="325" t="s">
        <v>70</v>
      </c>
      <c r="D29" s="327" t="s">
        <v>63</v>
      </c>
      <c r="E29" s="72" t="s">
        <v>32</v>
      </c>
      <c r="F29" s="146" t="s">
        <v>260</v>
      </c>
      <c r="G29" s="146" t="s">
        <v>260</v>
      </c>
      <c r="H29" s="146" t="s">
        <v>260</v>
      </c>
      <c r="I29" s="146" t="s">
        <v>260</v>
      </c>
      <c r="J29" s="146" t="s">
        <v>260</v>
      </c>
    </row>
    <row r="30" spans="2:11" ht="62.25" customHeight="1" thickBot="1" x14ac:dyDescent="0.25">
      <c r="B30" s="320"/>
      <c r="C30" s="326"/>
      <c r="D30" s="328"/>
      <c r="E30" s="73" t="s">
        <v>54</v>
      </c>
      <c r="F30" s="147"/>
      <c r="G30" s="147"/>
      <c r="H30" s="147"/>
      <c r="I30" s="147"/>
      <c r="J30" s="147"/>
      <c r="K30" s="47"/>
    </row>
    <row r="31" spans="2:11" s="47" customFormat="1" ht="54.75" customHeight="1" thickBot="1" x14ac:dyDescent="0.25">
      <c r="B31" s="321"/>
      <c r="C31" s="331" t="s">
        <v>55</v>
      </c>
      <c r="D31" s="332"/>
      <c r="E31" s="332"/>
      <c r="F31" s="36"/>
      <c r="G31" s="36"/>
      <c r="H31" s="36"/>
      <c r="I31" s="36"/>
      <c r="J31" s="36"/>
    </row>
    <row r="32" spans="2:11" ht="13.5" thickBot="1" x14ac:dyDescent="0.25"/>
    <row r="33" spans="2:10" ht="30.75" customHeight="1" x14ac:dyDescent="0.2">
      <c r="B33" s="319" t="s">
        <v>140</v>
      </c>
      <c r="C33" s="322" t="s">
        <v>29</v>
      </c>
      <c r="D33" s="323"/>
      <c r="E33" s="324"/>
      <c r="F33" s="150">
        <f>J27+3</f>
        <v>44382</v>
      </c>
      <c r="G33" s="150">
        <f>F33+1</f>
        <v>44383</v>
      </c>
      <c r="H33" s="150">
        <f t="shared" ref="H33" si="10">G33+1</f>
        <v>44384</v>
      </c>
      <c r="I33" s="150">
        <f t="shared" ref="I33" si="11">H33+1</f>
        <v>44385</v>
      </c>
      <c r="J33" s="151">
        <f t="shared" ref="J33" si="12">I33+1</f>
        <v>44386</v>
      </c>
    </row>
    <row r="34" spans="2:10" ht="66.75" customHeight="1" x14ac:dyDescent="0.2">
      <c r="B34" s="320"/>
      <c r="C34" s="53" t="s">
        <v>51</v>
      </c>
      <c r="D34" s="53" t="s">
        <v>62</v>
      </c>
      <c r="E34" s="53" t="s">
        <v>32</v>
      </c>
      <c r="F34" s="152" t="s">
        <v>264</v>
      </c>
      <c r="G34" s="152" t="s">
        <v>264</v>
      </c>
      <c r="H34" s="152" t="s">
        <v>265</v>
      </c>
      <c r="I34" s="152" t="s">
        <v>265</v>
      </c>
      <c r="J34" s="152" t="s">
        <v>270</v>
      </c>
    </row>
    <row r="35" spans="2:10" ht="114" customHeight="1" x14ac:dyDescent="0.2">
      <c r="B35" s="320"/>
      <c r="C35" s="325" t="s">
        <v>70</v>
      </c>
      <c r="D35" s="327" t="s">
        <v>63</v>
      </c>
      <c r="E35" s="59" t="s">
        <v>32</v>
      </c>
      <c r="F35" s="146" t="s">
        <v>260</v>
      </c>
      <c r="G35" s="146" t="s">
        <v>260</v>
      </c>
      <c r="H35" s="146" t="s">
        <v>263</v>
      </c>
      <c r="I35" s="146" t="s">
        <v>263</v>
      </c>
      <c r="J35" s="146" t="s">
        <v>271</v>
      </c>
    </row>
    <row r="36" spans="2:10" ht="114.75" customHeight="1" thickBot="1" x14ac:dyDescent="0.25">
      <c r="B36" s="320"/>
      <c r="C36" s="326"/>
      <c r="D36" s="328"/>
      <c r="E36" s="137" t="s">
        <v>54</v>
      </c>
      <c r="F36" s="146"/>
      <c r="G36" s="148"/>
      <c r="H36" s="141"/>
      <c r="I36" s="147"/>
      <c r="J36" s="146"/>
    </row>
    <row r="37" spans="2:10" s="47" customFormat="1" ht="64.5" customHeight="1" thickBot="1" x14ac:dyDescent="0.25">
      <c r="B37" s="321"/>
      <c r="C37" s="336" t="s">
        <v>55</v>
      </c>
      <c r="D37" s="337"/>
      <c r="E37" s="337"/>
      <c r="F37" s="36"/>
      <c r="G37" s="36"/>
      <c r="H37" s="36"/>
      <c r="I37" s="36"/>
      <c r="J37" s="36"/>
    </row>
    <row r="39" spans="2:10" ht="13.5" thickBot="1" x14ac:dyDescent="0.25"/>
    <row r="40" spans="2:10" x14ac:dyDescent="0.2">
      <c r="B40" s="319" t="s">
        <v>141</v>
      </c>
      <c r="C40" s="322" t="s">
        <v>29</v>
      </c>
      <c r="D40" s="323"/>
      <c r="E40" s="324"/>
      <c r="F40" s="150">
        <f>J33+3</f>
        <v>44389</v>
      </c>
      <c r="G40" s="150">
        <f>F40+1</f>
        <v>44390</v>
      </c>
      <c r="H40" s="150">
        <f t="shared" ref="H40" si="13">G40+1</f>
        <v>44391</v>
      </c>
      <c r="I40" s="150">
        <f t="shared" ref="I40" si="14">H40+1</f>
        <v>44392</v>
      </c>
      <c r="J40" s="151">
        <f t="shared" ref="J40" si="15">I40+1</f>
        <v>44393</v>
      </c>
    </row>
    <row r="41" spans="2:10" ht="80.25" customHeight="1" x14ac:dyDescent="0.2">
      <c r="B41" s="320"/>
      <c r="C41" s="53" t="s">
        <v>51</v>
      </c>
      <c r="D41" s="53" t="s">
        <v>62</v>
      </c>
      <c r="E41" s="53" t="s">
        <v>32</v>
      </c>
      <c r="F41" s="152" t="s">
        <v>273</v>
      </c>
      <c r="G41" s="152" t="s">
        <v>273</v>
      </c>
      <c r="H41" s="152" t="s">
        <v>273</v>
      </c>
      <c r="I41" s="152" t="s">
        <v>273</v>
      </c>
      <c r="J41" s="152" t="s">
        <v>273</v>
      </c>
    </row>
    <row r="42" spans="2:10" ht="96" customHeight="1" x14ac:dyDescent="0.2">
      <c r="B42" s="320"/>
      <c r="C42" s="325" t="s">
        <v>70</v>
      </c>
      <c r="D42" s="327" t="s">
        <v>63</v>
      </c>
      <c r="E42" s="59" t="s">
        <v>32</v>
      </c>
      <c r="F42" s="145" t="s">
        <v>272</v>
      </c>
      <c r="G42" s="145" t="s">
        <v>274</v>
      </c>
      <c r="H42" s="145" t="s">
        <v>275</v>
      </c>
      <c r="I42" s="145" t="s">
        <v>276</v>
      </c>
      <c r="J42" s="145" t="s">
        <v>276</v>
      </c>
    </row>
    <row r="43" spans="2:10" ht="61.5" customHeight="1" thickBot="1" x14ac:dyDescent="0.25">
      <c r="B43" s="320"/>
      <c r="C43" s="326"/>
      <c r="D43" s="328"/>
      <c r="E43" s="137" t="s">
        <v>54</v>
      </c>
      <c r="F43" s="142"/>
      <c r="G43" s="142"/>
      <c r="H43" s="142"/>
      <c r="I43" s="142"/>
      <c r="J43" s="142"/>
    </row>
    <row r="44" spans="2:10" ht="76.5" customHeight="1" thickBot="1" x14ac:dyDescent="0.25">
      <c r="B44" s="321"/>
      <c r="C44" s="331" t="s">
        <v>55</v>
      </c>
      <c r="D44" s="332"/>
      <c r="E44" s="332"/>
      <c r="F44" s="36"/>
      <c r="G44" s="36"/>
      <c r="H44" s="36"/>
      <c r="I44" s="36"/>
      <c r="J44" s="36"/>
    </row>
    <row r="46" spans="2:10" ht="13.5" thickBot="1" x14ac:dyDescent="0.25"/>
    <row r="47" spans="2:10" ht="33" customHeight="1" x14ac:dyDescent="0.2">
      <c r="B47" s="319" t="s">
        <v>142</v>
      </c>
      <c r="C47" s="322" t="s">
        <v>29</v>
      </c>
      <c r="D47" s="323"/>
      <c r="E47" s="324"/>
      <c r="F47" s="150">
        <f>J40+3</f>
        <v>44396</v>
      </c>
      <c r="G47" s="150">
        <f>F47+1</f>
        <v>44397</v>
      </c>
      <c r="H47" s="150">
        <f t="shared" ref="H47" si="16">G47+1</f>
        <v>44398</v>
      </c>
      <c r="I47" s="150">
        <f t="shared" ref="I47" si="17">H47+1</f>
        <v>44399</v>
      </c>
      <c r="J47" s="151">
        <f t="shared" ref="J47" si="18">I47+1</f>
        <v>44400</v>
      </c>
    </row>
    <row r="48" spans="2:10" ht="73.5" customHeight="1" x14ac:dyDescent="0.2">
      <c r="B48" s="320"/>
      <c r="C48" s="53" t="s">
        <v>51</v>
      </c>
      <c r="D48" s="53" t="s">
        <v>62</v>
      </c>
      <c r="E48" s="53" t="s">
        <v>32</v>
      </c>
      <c r="F48" s="152" t="s">
        <v>273</v>
      </c>
      <c r="G48" s="152" t="s">
        <v>273</v>
      </c>
      <c r="H48" s="152" t="s">
        <v>273</v>
      </c>
      <c r="I48" s="152" t="s">
        <v>273</v>
      </c>
      <c r="J48" s="152" t="s">
        <v>273</v>
      </c>
    </row>
    <row r="49" spans="2:10" ht="88.5" customHeight="1" x14ac:dyDescent="0.2">
      <c r="B49" s="320"/>
      <c r="C49" s="325" t="s">
        <v>70</v>
      </c>
      <c r="D49" s="327" t="s">
        <v>63</v>
      </c>
      <c r="E49" s="59" t="s">
        <v>32</v>
      </c>
      <c r="F49" s="145" t="s">
        <v>278</v>
      </c>
      <c r="G49" s="145" t="s">
        <v>278</v>
      </c>
      <c r="H49" s="145" t="s">
        <v>279</v>
      </c>
      <c r="I49" s="145" t="s">
        <v>280</v>
      </c>
      <c r="J49" s="149" t="s">
        <v>281</v>
      </c>
    </row>
    <row r="50" spans="2:10" ht="59.25" customHeight="1" thickBot="1" x14ac:dyDescent="0.25">
      <c r="B50" s="320"/>
      <c r="C50" s="326"/>
      <c r="D50" s="328"/>
      <c r="E50" s="137" t="s">
        <v>54</v>
      </c>
      <c r="F50" s="108"/>
      <c r="G50" s="108"/>
      <c r="H50" s="108"/>
      <c r="I50" s="145"/>
      <c r="J50" s="146"/>
    </row>
    <row r="51" spans="2:10" ht="48" customHeight="1" thickBot="1" x14ac:dyDescent="0.25">
      <c r="B51" s="321"/>
      <c r="C51" s="334" t="s">
        <v>55</v>
      </c>
      <c r="D51" s="335"/>
      <c r="E51" s="335"/>
      <c r="F51" s="36"/>
      <c r="G51" s="36"/>
      <c r="H51" s="36"/>
      <c r="I51" s="36"/>
      <c r="J51" s="36"/>
    </row>
    <row r="52" spans="2:10" s="267" customFormat="1" ht="21" customHeight="1" x14ac:dyDescent="0.2"/>
    <row r="53" spans="2:10" s="267" customFormat="1" ht="18" customHeight="1" thickBot="1" x14ac:dyDescent="0.25"/>
    <row r="54" spans="2:10" ht="21" customHeight="1" x14ac:dyDescent="0.2">
      <c r="B54" s="319" t="s">
        <v>143</v>
      </c>
      <c r="C54" s="322" t="s">
        <v>29</v>
      </c>
      <c r="D54" s="323"/>
      <c r="E54" s="324"/>
      <c r="F54" s="150">
        <f>J47+3</f>
        <v>44403</v>
      </c>
      <c r="G54" s="150">
        <f>F54+1</f>
        <v>44404</v>
      </c>
      <c r="H54" s="150">
        <f t="shared" ref="H54" si="19">G54+1</f>
        <v>44405</v>
      </c>
      <c r="I54" s="150">
        <f t="shared" ref="I54" si="20">H54+1</f>
        <v>44406</v>
      </c>
      <c r="J54" s="151">
        <f t="shared" ref="J54" si="21">I54+1</f>
        <v>44407</v>
      </c>
    </row>
    <row r="55" spans="2:10" ht="39.75" customHeight="1" x14ac:dyDescent="0.2">
      <c r="B55" s="320"/>
      <c r="C55" s="53" t="s">
        <v>51</v>
      </c>
      <c r="D55" s="53" t="s">
        <v>62</v>
      </c>
      <c r="E55" s="53" t="s">
        <v>32</v>
      </c>
      <c r="F55" s="152" t="s">
        <v>290</v>
      </c>
      <c r="G55" s="152" t="s">
        <v>290</v>
      </c>
      <c r="H55" s="152" t="s">
        <v>290</v>
      </c>
      <c r="I55" s="152" t="s">
        <v>290</v>
      </c>
      <c r="J55" s="152" t="s">
        <v>290</v>
      </c>
    </row>
    <row r="56" spans="2:10" ht="88.5" customHeight="1" x14ac:dyDescent="0.2">
      <c r="B56" s="320"/>
      <c r="C56" s="325" t="s">
        <v>70</v>
      </c>
      <c r="D56" s="327" t="s">
        <v>63</v>
      </c>
      <c r="E56" s="59" t="s">
        <v>32</v>
      </c>
      <c r="F56" s="145" t="s">
        <v>282</v>
      </c>
      <c r="G56" s="149" t="s">
        <v>283</v>
      </c>
      <c r="H56" s="145" t="s">
        <v>287</v>
      </c>
      <c r="I56" s="145" t="s">
        <v>288</v>
      </c>
      <c r="J56" s="149" t="s">
        <v>289</v>
      </c>
    </row>
    <row r="57" spans="2:10" ht="74.25" customHeight="1" thickBot="1" x14ac:dyDescent="0.25">
      <c r="B57" s="320"/>
      <c r="C57" s="326"/>
      <c r="D57" s="328"/>
      <c r="E57" s="137" t="s">
        <v>54</v>
      </c>
      <c r="F57" s="136"/>
      <c r="G57" s="136"/>
      <c r="H57" s="136"/>
      <c r="I57" s="145"/>
      <c r="J57" s="146"/>
    </row>
    <row r="58" spans="2:10" ht="43.5" customHeight="1" thickBot="1" x14ac:dyDescent="0.25">
      <c r="B58" s="321"/>
      <c r="C58" s="331" t="s">
        <v>55</v>
      </c>
      <c r="D58" s="332"/>
      <c r="E58" s="332"/>
      <c r="F58" s="36"/>
      <c r="G58" s="36"/>
      <c r="H58" s="36"/>
      <c r="I58" s="36"/>
      <c r="J58" s="36"/>
    </row>
    <row r="59" spans="2:10" s="270" customFormat="1" ht="31.5" customHeight="1" x14ac:dyDescent="0.2">
      <c r="B59" s="272"/>
      <c r="C59" s="58"/>
      <c r="D59" s="58"/>
      <c r="E59" s="58"/>
      <c r="F59" s="271"/>
      <c r="G59" s="271"/>
      <c r="H59" s="271"/>
      <c r="I59" s="271"/>
      <c r="J59" s="271"/>
    </row>
    <row r="60" spans="2:10" s="270" customFormat="1" ht="30.75" customHeight="1" thickBot="1" x14ac:dyDescent="0.25"/>
    <row r="61" spans="2:10" ht="28.5" customHeight="1" x14ac:dyDescent="0.2">
      <c r="B61" s="319" t="s">
        <v>144</v>
      </c>
      <c r="C61" s="322" t="s">
        <v>29</v>
      </c>
      <c r="D61" s="323"/>
      <c r="E61" s="324"/>
      <c r="F61" s="150">
        <f>J54+3</f>
        <v>44410</v>
      </c>
      <c r="G61" s="150">
        <f>F61+1</f>
        <v>44411</v>
      </c>
      <c r="H61" s="150">
        <f t="shared" ref="H61" si="22">G61+1</f>
        <v>44412</v>
      </c>
      <c r="I61" s="150">
        <f t="shared" ref="I61" si="23">H61+1</f>
        <v>44413</v>
      </c>
      <c r="J61" s="151">
        <f t="shared" ref="J61" si="24">I61+1</f>
        <v>44414</v>
      </c>
    </row>
    <row r="62" spans="2:10" ht="38.25" customHeight="1" x14ac:dyDescent="0.2">
      <c r="B62" s="320"/>
      <c r="C62" s="53" t="s">
        <v>51</v>
      </c>
      <c r="D62" s="53" t="s">
        <v>62</v>
      </c>
      <c r="E62" s="53" t="s">
        <v>32</v>
      </c>
      <c r="F62" s="152" t="s">
        <v>291</v>
      </c>
      <c r="G62" s="152" t="s">
        <v>291</v>
      </c>
      <c r="H62" s="152" t="s">
        <v>291</v>
      </c>
      <c r="I62" s="152" t="s">
        <v>291</v>
      </c>
      <c r="J62" s="152" t="s">
        <v>291</v>
      </c>
    </row>
    <row r="63" spans="2:10" ht="97.5" customHeight="1" thickBot="1" x14ac:dyDescent="0.25">
      <c r="B63" s="320"/>
      <c r="C63" s="325" t="s">
        <v>70</v>
      </c>
      <c r="D63" s="327" t="s">
        <v>63</v>
      </c>
      <c r="E63" s="59" t="s">
        <v>32</v>
      </c>
      <c r="F63" s="145" t="s">
        <v>293</v>
      </c>
      <c r="G63" s="276" t="s">
        <v>294</v>
      </c>
      <c r="H63" s="276" t="s">
        <v>295</v>
      </c>
      <c r="I63" s="147" t="s">
        <v>296</v>
      </c>
      <c r="J63" s="149" t="s">
        <v>299</v>
      </c>
    </row>
    <row r="64" spans="2:10" ht="88.5" customHeight="1" thickBot="1" x14ac:dyDescent="0.25">
      <c r="B64" s="320"/>
      <c r="C64" s="326"/>
      <c r="D64" s="328"/>
      <c r="E64" s="137" t="s">
        <v>54</v>
      </c>
      <c r="F64" s="108"/>
      <c r="G64" s="108"/>
      <c r="H64" s="108"/>
      <c r="I64" s="146"/>
      <c r="J64" s="146"/>
    </row>
    <row r="65" spans="2:10" ht="53.25" customHeight="1" thickBot="1" x14ac:dyDescent="0.25">
      <c r="B65" s="321"/>
      <c r="C65" s="331" t="s">
        <v>55</v>
      </c>
      <c r="D65" s="332"/>
      <c r="E65" s="332"/>
      <c r="F65" s="36"/>
      <c r="G65" s="36"/>
      <c r="H65" s="36"/>
      <c r="I65" s="36"/>
      <c r="J65" s="36"/>
    </row>
    <row r="66" spans="2:10" s="274" customFormat="1" ht="31.5" customHeight="1" x14ac:dyDescent="0.2">
      <c r="B66" s="272"/>
      <c r="C66" s="58"/>
      <c r="D66" s="58"/>
      <c r="E66" s="58"/>
      <c r="F66" s="271"/>
      <c r="G66" s="271"/>
      <c r="H66" s="271"/>
      <c r="I66" s="271"/>
      <c r="J66" s="271"/>
    </row>
    <row r="67" spans="2:10" s="274" customFormat="1" ht="30.75" customHeight="1" thickBot="1" x14ac:dyDescent="0.25"/>
    <row r="68" spans="2:10" ht="22.5" customHeight="1" x14ac:dyDescent="0.2">
      <c r="B68" s="319" t="s">
        <v>145</v>
      </c>
      <c r="C68" s="322" t="s">
        <v>29</v>
      </c>
      <c r="D68" s="323"/>
      <c r="E68" s="324"/>
      <c r="F68" s="150">
        <f>J61+3</f>
        <v>44417</v>
      </c>
      <c r="G68" s="150">
        <f>F68+1</f>
        <v>44418</v>
      </c>
      <c r="H68" s="150">
        <f t="shared" ref="H68" si="25">G68+1</f>
        <v>44419</v>
      </c>
      <c r="I68" s="150">
        <f t="shared" ref="I68" si="26">H68+1</f>
        <v>44420</v>
      </c>
      <c r="J68" s="151">
        <f t="shared" ref="J68" si="27">I68+1</f>
        <v>44421</v>
      </c>
    </row>
    <row r="69" spans="2:10" ht="32.25" customHeight="1" x14ac:dyDescent="0.2">
      <c r="B69" s="320"/>
      <c r="C69" s="53" t="s">
        <v>51</v>
      </c>
      <c r="D69" s="53" t="s">
        <v>62</v>
      </c>
      <c r="E69" s="53" t="s">
        <v>32</v>
      </c>
      <c r="F69" s="152" t="s">
        <v>300</v>
      </c>
      <c r="G69" s="152" t="s">
        <v>300</v>
      </c>
      <c r="H69" s="152" t="s">
        <v>300</v>
      </c>
      <c r="I69" s="152" t="s">
        <v>300</v>
      </c>
      <c r="J69" s="152" t="s">
        <v>300</v>
      </c>
    </row>
    <row r="70" spans="2:10" ht="112.5" customHeight="1" thickBot="1" x14ac:dyDescent="0.25">
      <c r="B70" s="320"/>
      <c r="C70" s="325" t="s">
        <v>70</v>
      </c>
      <c r="D70" s="327" t="s">
        <v>63</v>
      </c>
      <c r="E70" s="59" t="s">
        <v>32</v>
      </c>
      <c r="F70" s="145" t="s">
        <v>298</v>
      </c>
      <c r="G70" s="276" t="s">
        <v>298</v>
      </c>
      <c r="H70" s="276" t="s">
        <v>298</v>
      </c>
      <c r="I70" s="276" t="s">
        <v>298</v>
      </c>
      <c r="J70" s="276" t="s">
        <v>298</v>
      </c>
    </row>
    <row r="71" spans="2:10" ht="71.25" customHeight="1" thickBot="1" x14ac:dyDescent="0.25">
      <c r="B71" s="320"/>
      <c r="C71" s="326"/>
      <c r="D71" s="328"/>
      <c r="E71" s="137" t="s">
        <v>54</v>
      </c>
      <c r="F71" s="278"/>
      <c r="G71" s="278"/>
      <c r="H71" s="278"/>
      <c r="I71" s="278"/>
      <c r="J71" s="278"/>
    </row>
    <row r="72" spans="2:10" ht="45.75" customHeight="1" thickBot="1" x14ac:dyDescent="0.25">
      <c r="B72" s="321"/>
      <c r="C72" s="331" t="s">
        <v>55</v>
      </c>
      <c r="D72" s="332"/>
      <c r="E72" s="332"/>
      <c r="F72" s="36"/>
      <c r="G72" s="36"/>
      <c r="H72" s="36"/>
      <c r="I72" s="36"/>
      <c r="J72" s="36"/>
    </row>
    <row r="73" spans="2:10" s="275" customFormat="1" ht="31.5" customHeight="1" x14ac:dyDescent="0.2">
      <c r="B73" s="272"/>
      <c r="C73" s="58"/>
      <c r="D73" s="58"/>
      <c r="E73" s="58"/>
      <c r="F73" s="271"/>
      <c r="G73" s="271"/>
      <c r="H73" s="271"/>
      <c r="I73" s="271"/>
      <c r="J73" s="271"/>
    </row>
    <row r="74" spans="2:10" s="275" customFormat="1" ht="30.75" customHeight="1" thickBot="1" x14ac:dyDescent="0.25"/>
    <row r="75" spans="2:10" ht="27" customHeight="1" x14ac:dyDescent="0.2">
      <c r="B75" s="319" t="s">
        <v>149</v>
      </c>
      <c r="C75" s="322" t="s">
        <v>29</v>
      </c>
      <c r="D75" s="323"/>
      <c r="E75" s="324"/>
      <c r="F75" s="150">
        <f>J68+3</f>
        <v>44424</v>
      </c>
      <c r="G75" s="150">
        <f>F75+1</f>
        <v>44425</v>
      </c>
      <c r="H75" s="150">
        <f t="shared" ref="H75" si="28">G75+1</f>
        <v>44426</v>
      </c>
      <c r="I75" s="150">
        <f t="shared" ref="I75" si="29">H75+1</f>
        <v>44427</v>
      </c>
      <c r="J75" s="151">
        <f t="shared" ref="J75" si="30">I75+1</f>
        <v>44428</v>
      </c>
    </row>
    <row r="76" spans="2:10" ht="53.25" customHeight="1" x14ac:dyDescent="0.2">
      <c r="B76" s="320"/>
      <c r="C76" s="53" t="s">
        <v>51</v>
      </c>
      <c r="D76" s="53" t="s">
        <v>62</v>
      </c>
      <c r="E76" s="53" t="s">
        <v>32</v>
      </c>
      <c r="F76" s="152" t="s">
        <v>300</v>
      </c>
      <c r="G76" s="152" t="s">
        <v>300</v>
      </c>
      <c r="H76" s="152" t="s">
        <v>300</v>
      </c>
      <c r="I76" s="152" t="s">
        <v>300</v>
      </c>
      <c r="J76" s="152" t="s">
        <v>300</v>
      </c>
    </row>
    <row r="77" spans="2:10" ht="107.25" customHeight="1" thickBot="1" x14ac:dyDescent="0.25">
      <c r="B77" s="320"/>
      <c r="C77" s="325" t="s">
        <v>70</v>
      </c>
      <c r="D77" s="327" t="s">
        <v>63</v>
      </c>
      <c r="E77" s="59" t="s">
        <v>32</v>
      </c>
      <c r="F77" s="276" t="s">
        <v>298</v>
      </c>
      <c r="G77" s="276" t="s">
        <v>298</v>
      </c>
      <c r="H77" s="276" t="s">
        <v>298</v>
      </c>
      <c r="I77" s="276" t="s">
        <v>298</v>
      </c>
      <c r="J77" s="276" t="s">
        <v>298</v>
      </c>
    </row>
    <row r="78" spans="2:10" ht="81.75" customHeight="1" thickBot="1" x14ac:dyDescent="0.25">
      <c r="B78" s="320"/>
      <c r="C78" s="326"/>
      <c r="D78" s="328"/>
      <c r="E78" s="137" t="s">
        <v>54</v>
      </c>
      <c r="F78" s="108"/>
      <c r="G78" s="108"/>
      <c r="H78" s="108"/>
      <c r="I78" s="108"/>
      <c r="J78" s="108"/>
    </row>
    <row r="79" spans="2:10" ht="35.25" customHeight="1" thickBot="1" x14ac:dyDescent="0.25">
      <c r="B79" s="321"/>
      <c r="C79" s="331" t="s">
        <v>55</v>
      </c>
      <c r="D79" s="332"/>
      <c r="E79" s="332"/>
      <c r="F79" s="36"/>
      <c r="G79" s="36"/>
      <c r="H79" s="36"/>
      <c r="I79" s="36"/>
      <c r="J79" s="36"/>
    </row>
    <row r="80" spans="2:10" s="277" customFormat="1" ht="31.5" customHeight="1" x14ac:dyDescent="0.2">
      <c r="B80" s="272"/>
      <c r="C80" s="58"/>
      <c r="D80" s="58"/>
      <c r="E80" s="58"/>
      <c r="F80" s="271"/>
      <c r="G80" s="271"/>
      <c r="H80" s="271"/>
      <c r="I80" s="271"/>
      <c r="J80" s="271"/>
    </row>
    <row r="81" spans="2:10" s="277" customFormat="1" ht="30.75" customHeight="1" thickBot="1" x14ac:dyDescent="0.25"/>
    <row r="82" spans="2:10" ht="32.25" customHeight="1" x14ac:dyDescent="0.2">
      <c r="B82" s="319" t="s">
        <v>150</v>
      </c>
      <c r="C82" s="322" t="s">
        <v>29</v>
      </c>
      <c r="D82" s="323"/>
      <c r="E82" s="324"/>
      <c r="F82" s="150">
        <f>J75+3</f>
        <v>44431</v>
      </c>
      <c r="G82" s="150">
        <f>F82+1</f>
        <v>44432</v>
      </c>
      <c r="H82" s="150">
        <f t="shared" ref="H82" si="31">G82+1</f>
        <v>44433</v>
      </c>
      <c r="I82" s="150">
        <f t="shared" ref="I82" si="32">H82+1</f>
        <v>44434</v>
      </c>
      <c r="J82" s="151">
        <f t="shared" ref="J82" si="33">I82+1</f>
        <v>44435</v>
      </c>
    </row>
    <row r="83" spans="2:10" ht="30" customHeight="1" x14ac:dyDescent="0.2">
      <c r="B83" s="320"/>
      <c r="C83" s="53" t="s">
        <v>51</v>
      </c>
      <c r="D83" s="53" t="s">
        <v>62</v>
      </c>
      <c r="E83" s="53" t="s">
        <v>32</v>
      </c>
      <c r="F83" s="152"/>
      <c r="G83" s="152"/>
      <c r="H83" s="152"/>
      <c r="I83" s="152"/>
      <c r="J83" s="152"/>
    </row>
    <row r="84" spans="2:10" ht="55.5" customHeight="1" x14ac:dyDescent="0.2">
      <c r="B84" s="320"/>
      <c r="C84" s="325" t="s">
        <v>70</v>
      </c>
      <c r="D84" s="327" t="s">
        <v>63</v>
      </c>
      <c r="E84" s="59" t="s">
        <v>32</v>
      </c>
      <c r="F84" s="149" t="s">
        <v>307</v>
      </c>
      <c r="G84" s="149" t="s">
        <v>307</v>
      </c>
      <c r="H84" s="149" t="s">
        <v>307</v>
      </c>
      <c r="I84" s="149" t="s">
        <v>307</v>
      </c>
      <c r="J84" s="149" t="s">
        <v>307</v>
      </c>
    </row>
    <row r="85" spans="2:10" ht="99.75" customHeight="1" thickBot="1" x14ac:dyDescent="0.25">
      <c r="B85" s="320"/>
      <c r="C85" s="326"/>
      <c r="D85" s="328"/>
      <c r="E85" s="137" t="s">
        <v>54</v>
      </c>
      <c r="F85" s="108"/>
      <c r="G85" s="108"/>
      <c r="H85" s="108"/>
      <c r="I85" s="108"/>
      <c r="J85" s="108"/>
    </row>
    <row r="86" spans="2:10" ht="43.5" customHeight="1" thickBot="1" x14ac:dyDescent="0.25">
      <c r="B86" s="321"/>
      <c r="C86" s="331" t="s">
        <v>55</v>
      </c>
      <c r="D86" s="332"/>
      <c r="E86" s="332"/>
      <c r="F86" s="36"/>
      <c r="G86" s="36"/>
      <c r="H86" s="36"/>
      <c r="I86" s="36"/>
      <c r="J86" s="36"/>
    </row>
    <row r="87" spans="2:10" s="279" customFormat="1" ht="31.5" customHeight="1" x14ac:dyDescent="0.2">
      <c r="B87" s="272"/>
      <c r="C87" s="58"/>
      <c r="D87" s="58"/>
      <c r="E87" s="58"/>
      <c r="F87" s="271"/>
      <c r="G87" s="271"/>
      <c r="H87" s="271"/>
      <c r="I87" s="271"/>
      <c r="J87" s="271"/>
    </row>
    <row r="88" spans="2:10" s="279" customFormat="1" ht="30.75" customHeight="1" thickBot="1" x14ac:dyDescent="0.25"/>
    <row r="89" spans="2:10" x14ac:dyDescent="0.2">
      <c r="B89" s="319" t="s">
        <v>151</v>
      </c>
      <c r="C89" s="322" t="s">
        <v>29</v>
      </c>
      <c r="D89" s="323"/>
      <c r="E89" s="324"/>
      <c r="F89" s="150">
        <f>J82+3</f>
        <v>44438</v>
      </c>
      <c r="G89" s="150">
        <f>F89+1</f>
        <v>44439</v>
      </c>
      <c r="H89" s="150">
        <f t="shared" ref="H89" si="34">G89+1</f>
        <v>44440</v>
      </c>
      <c r="I89" s="150">
        <f t="shared" ref="I89" si="35">H89+1</f>
        <v>44441</v>
      </c>
      <c r="J89" s="151">
        <f t="shared" ref="J89" si="36">I89+1</f>
        <v>44442</v>
      </c>
    </row>
    <row r="90" spans="2:10" ht="23.25" customHeight="1" x14ac:dyDescent="0.2">
      <c r="B90" s="320"/>
      <c r="C90" s="53" t="s">
        <v>51</v>
      </c>
      <c r="D90" s="53" t="s">
        <v>62</v>
      </c>
      <c r="E90" s="53" t="s">
        <v>32</v>
      </c>
      <c r="F90" s="152"/>
      <c r="G90" s="152"/>
      <c r="H90" s="152"/>
      <c r="I90" s="152"/>
      <c r="J90" s="152"/>
    </row>
    <row r="91" spans="2:10" ht="97.5" customHeight="1" x14ac:dyDescent="0.2">
      <c r="B91" s="320"/>
      <c r="C91" s="325" t="s">
        <v>70</v>
      </c>
      <c r="D91" s="327" t="s">
        <v>63</v>
      </c>
      <c r="E91" s="59" t="s">
        <v>32</v>
      </c>
      <c r="F91" s="149" t="s">
        <v>307</v>
      </c>
      <c r="G91" s="149" t="s">
        <v>307</v>
      </c>
      <c r="H91" s="149" t="s">
        <v>307</v>
      </c>
      <c r="I91" s="149" t="s">
        <v>307</v>
      </c>
      <c r="J91" s="149" t="s">
        <v>307</v>
      </c>
    </row>
    <row r="92" spans="2:10" ht="71.25" customHeight="1" thickBot="1" x14ac:dyDescent="0.25">
      <c r="B92" s="320"/>
      <c r="C92" s="326"/>
      <c r="D92" s="328"/>
      <c r="E92" s="137" t="s">
        <v>54</v>
      </c>
      <c r="F92" s="108"/>
      <c r="G92" s="108"/>
      <c r="H92" s="108"/>
      <c r="I92" s="108"/>
      <c r="J92" s="108"/>
    </row>
    <row r="93" spans="2:10" ht="36" customHeight="1" thickBot="1" x14ac:dyDescent="0.25">
      <c r="B93" s="321"/>
      <c r="C93" s="331" t="s">
        <v>55</v>
      </c>
      <c r="D93" s="332"/>
      <c r="E93" s="332"/>
      <c r="F93" s="36"/>
      <c r="G93" s="36"/>
      <c r="H93" s="36"/>
      <c r="I93" s="36"/>
      <c r="J93" s="36"/>
    </row>
    <row r="94" spans="2:10" s="282" customFormat="1" ht="31.5" customHeight="1" x14ac:dyDescent="0.2">
      <c r="B94" s="272"/>
      <c r="C94" s="58"/>
      <c r="D94" s="58"/>
      <c r="E94" s="58"/>
      <c r="F94" s="271"/>
      <c r="G94" s="271"/>
      <c r="H94" s="271"/>
      <c r="I94" s="271"/>
      <c r="J94" s="271"/>
    </row>
    <row r="95" spans="2:10" s="282" customFormat="1" ht="30.75" customHeight="1" thickBot="1" x14ac:dyDescent="0.25"/>
    <row r="96" spans="2:10" x14ac:dyDescent="0.2">
      <c r="B96" s="319" t="s">
        <v>152</v>
      </c>
      <c r="C96" s="322" t="s">
        <v>29</v>
      </c>
      <c r="D96" s="323"/>
      <c r="E96" s="324"/>
      <c r="F96" s="150">
        <f>J89+3</f>
        <v>44445</v>
      </c>
      <c r="G96" s="150">
        <f>F96+1</f>
        <v>44446</v>
      </c>
      <c r="H96" s="150">
        <f t="shared" ref="H96" si="37">G96+1</f>
        <v>44447</v>
      </c>
      <c r="I96" s="150">
        <f t="shared" ref="I96" si="38">H96+1</f>
        <v>44448</v>
      </c>
      <c r="J96" s="151">
        <f t="shared" ref="J96" si="39">I96+1</f>
        <v>44449</v>
      </c>
    </row>
    <row r="97" spans="2:10" ht="30.75" customHeight="1" x14ac:dyDescent="0.2">
      <c r="B97" s="320"/>
      <c r="C97" s="53" t="s">
        <v>51</v>
      </c>
      <c r="D97" s="53" t="s">
        <v>62</v>
      </c>
      <c r="E97" s="53" t="s">
        <v>32</v>
      </c>
      <c r="F97" s="152"/>
      <c r="G97" s="152"/>
      <c r="H97" s="152"/>
      <c r="I97" s="152"/>
      <c r="J97" s="152"/>
    </row>
    <row r="98" spans="2:10" ht="132.75" customHeight="1" x14ac:dyDescent="0.2">
      <c r="B98" s="320"/>
      <c r="C98" s="325" t="s">
        <v>70</v>
      </c>
      <c r="D98" s="327" t="s">
        <v>63</v>
      </c>
      <c r="E98" s="59" t="s">
        <v>32</v>
      </c>
      <c r="F98" s="149" t="s">
        <v>307</v>
      </c>
      <c r="G98" s="149" t="s">
        <v>307</v>
      </c>
      <c r="H98" s="149" t="s">
        <v>307</v>
      </c>
      <c r="I98" s="149" t="s">
        <v>307</v>
      </c>
      <c r="J98" s="149" t="s">
        <v>307</v>
      </c>
    </row>
    <row r="99" spans="2:10" ht="57.75" customHeight="1" thickBot="1" x14ac:dyDescent="0.25">
      <c r="B99" s="320"/>
      <c r="C99" s="326"/>
      <c r="D99" s="328"/>
      <c r="E99" s="137" t="s">
        <v>54</v>
      </c>
      <c r="F99" s="108"/>
      <c r="G99" s="108"/>
      <c r="H99" s="108"/>
      <c r="I99" s="108"/>
      <c r="J99" s="108"/>
    </row>
    <row r="100" spans="2:10" ht="57.75" customHeight="1" thickBot="1" x14ac:dyDescent="0.25">
      <c r="B100" s="321"/>
      <c r="C100" s="331" t="s">
        <v>55</v>
      </c>
      <c r="D100" s="332"/>
      <c r="E100" s="332"/>
      <c r="F100" s="36"/>
      <c r="G100" s="36"/>
      <c r="H100" s="36"/>
      <c r="I100" s="36"/>
      <c r="J100" s="36"/>
    </row>
    <row r="101" spans="2:10" s="285" customFormat="1" ht="31.5" customHeight="1" x14ac:dyDescent="0.2">
      <c r="B101" s="272"/>
      <c r="C101" s="58"/>
      <c r="D101" s="58"/>
      <c r="E101" s="58"/>
      <c r="F101" s="271"/>
      <c r="G101" s="271"/>
      <c r="H101" s="271"/>
      <c r="I101" s="271"/>
      <c r="J101" s="271"/>
    </row>
    <row r="102" spans="2:10" s="285" customFormat="1" ht="30.75" customHeight="1" thickBot="1" x14ac:dyDescent="0.25"/>
    <row r="103" spans="2:10" x14ac:dyDescent="0.2">
      <c r="B103" s="319" t="s">
        <v>157</v>
      </c>
      <c r="C103" s="322" t="s">
        <v>29</v>
      </c>
      <c r="D103" s="323"/>
      <c r="E103" s="324"/>
      <c r="F103" s="150">
        <f>J96+3</f>
        <v>44452</v>
      </c>
      <c r="G103" s="150">
        <f>F103+1</f>
        <v>44453</v>
      </c>
      <c r="H103" s="150">
        <f t="shared" ref="H103:J103" si="40">G103+1</f>
        <v>44454</v>
      </c>
      <c r="I103" s="150">
        <f t="shared" si="40"/>
        <v>44455</v>
      </c>
      <c r="J103" s="150">
        <f t="shared" si="40"/>
        <v>44456</v>
      </c>
    </row>
    <row r="104" spans="2:10" ht="27" customHeight="1" x14ac:dyDescent="0.2">
      <c r="B104" s="320"/>
      <c r="C104" s="53" t="s">
        <v>51</v>
      </c>
      <c r="D104" s="53" t="s">
        <v>62</v>
      </c>
      <c r="E104" s="53" t="s">
        <v>32</v>
      </c>
      <c r="F104" s="152"/>
      <c r="G104" s="152"/>
      <c r="H104" s="152"/>
      <c r="I104" s="152"/>
      <c r="J104" s="152"/>
    </row>
    <row r="105" spans="2:10" ht="76.5" customHeight="1" x14ac:dyDescent="0.2">
      <c r="B105" s="320"/>
      <c r="C105" s="325" t="s">
        <v>70</v>
      </c>
      <c r="D105" s="327" t="s">
        <v>63</v>
      </c>
      <c r="E105" s="59" t="s">
        <v>32</v>
      </c>
      <c r="F105" s="149" t="s">
        <v>307</v>
      </c>
      <c r="G105" s="149" t="s">
        <v>307</v>
      </c>
      <c r="H105" s="149" t="s">
        <v>307</v>
      </c>
      <c r="I105" s="149" t="s">
        <v>307</v>
      </c>
      <c r="J105" s="149" t="s">
        <v>307</v>
      </c>
    </row>
    <row r="106" spans="2:10" ht="70.5" customHeight="1" thickBot="1" x14ac:dyDescent="0.25">
      <c r="B106" s="320"/>
      <c r="C106" s="326"/>
      <c r="D106" s="328"/>
      <c r="E106" s="137" t="s">
        <v>54</v>
      </c>
      <c r="F106" s="108"/>
      <c r="G106" s="108"/>
      <c r="H106" s="108"/>
      <c r="I106" s="108"/>
      <c r="J106" s="108"/>
    </row>
    <row r="107" spans="2:10" ht="63.75" customHeight="1" thickBot="1" x14ac:dyDescent="0.25">
      <c r="B107" s="321"/>
      <c r="C107" s="331" t="s">
        <v>55</v>
      </c>
      <c r="D107" s="332"/>
      <c r="E107" s="332"/>
      <c r="F107" s="36"/>
      <c r="G107" s="36"/>
      <c r="H107" s="36"/>
      <c r="I107" s="36"/>
      <c r="J107" s="36"/>
    </row>
    <row r="108" spans="2:10" s="289" customFormat="1" ht="31.5" customHeight="1" x14ac:dyDescent="0.2">
      <c r="B108" s="272"/>
      <c r="C108" s="58"/>
      <c r="D108" s="58"/>
      <c r="E108" s="58"/>
      <c r="F108" s="271"/>
      <c r="G108" s="271"/>
      <c r="H108" s="271"/>
      <c r="I108" s="271"/>
      <c r="J108" s="271"/>
    </row>
    <row r="109" spans="2:10" s="289" customFormat="1" ht="30.75" customHeight="1" thickBot="1" x14ac:dyDescent="0.25"/>
    <row r="110" spans="2:10" ht="15" customHeight="1" x14ac:dyDescent="0.2">
      <c r="B110" s="319" t="s">
        <v>158</v>
      </c>
      <c r="C110" s="322" t="s">
        <v>29</v>
      </c>
      <c r="D110" s="323"/>
      <c r="E110" s="324"/>
      <c r="F110" s="150">
        <f>J103+3</f>
        <v>44459</v>
      </c>
      <c r="G110" s="150">
        <f>F110+1</f>
        <v>44460</v>
      </c>
      <c r="H110" s="150">
        <f t="shared" ref="H110" si="41">G110+1</f>
        <v>44461</v>
      </c>
      <c r="I110" s="150">
        <f t="shared" ref="I110" si="42">H110+1</f>
        <v>44462</v>
      </c>
      <c r="J110" s="150">
        <f t="shared" ref="J110" si="43">I110+1</f>
        <v>44463</v>
      </c>
    </row>
    <row r="111" spans="2:10" ht="21.75" customHeight="1" x14ac:dyDescent="0.2">
      <c r="B111" s="320"/>
      <c r="C111" s="53" t="s">
        <v>51</v>
      </c>
      <c r="D111" s="53" t="s">
        <v>62</v>
      </c>
      <c r="E111" s="53" t="s">
        <v>32</v>
      </c>
      <c r="F111" s="152"/>
      <c r="G111" s="152"/>
      <c r="H111" s="152"/>
      <c r="I111" s="152"/>
      <c r="J111" s="152"/>
    </row>
    <row r="112" spans="2:10" ht="38.25" customHeight="1" x14ac:dyDescent="0.2">
      <c r="B112" s="320"/>
      <c r="C112" s="325" t="s">
        <v>70</v>
      </c>
      <c r="D112" s="327" t="s">
        <v>63</v>
      </c>
      <c r="E112" s="59" t="s">
        <v>32</v>
      </c>
      <c r="F112" s="149" t="s">
        <v>307</v>
      </c>
      <c r="G112" s="149" t="s">
        <v>307</v>
      </c>
      <c r="H112" s="149" t="s">
        <v>307</v>
      </c>
      <c r="I112" s="149" t="s">
        <v>307</v>
      </c>
      <c r="J112" s="149" t="s">
        <v>307</v>
      </c>
    </row>
    <row r="113" spans="2:10" ht="83.25" customHeight="1" thickBot="1" x14ac:dyDescent="0.25">
      <c r="B113" s="320"/>
      <c r="C113" s="326"/>
      <c r="D113" s="328"/>
      <c r="E113" s="137" t="s">
        <v>54</v>
      </c>
      <c r="F113" s="108"/>
      <c r="G113" s="108"/>
      <c r="H113" s="108"/>
      <c r="I113" s="108"/>
      <c r="J113" s="108"/>
    </row>
    <row r="114" spans="2:10" ht="47.25" customHeight="1" thickBot="1" x14ac:dyDescent="0.25">
      <c r="B114" s="321"/>
      <c r="C114" s="331" t="s">
        <v>55</v>
      </c>
      <c r="D114" s="332"/>
      <c r="E114" s="332"/>
      <c r="F114" s="36"/>
      <c r="G114" s="36"/>
      <c r="H114" s="36"/>
      <c r="I114" s="36"/>
      <c r="J114" s="36"/>
    </row>
    <row r="115" spans="2:10" s="290" customFormat="1" ht="31.5" customHeight="1" x14ac:dyDescent="0.2">
      <c r="B115" s="272"/>
      <c r="C115" s="58"/>
      <c r="D115" s="58"/>
      <c r="E115" s="58"/>
      <c r="F115" s="271"/>
      <c r="G115" s="271"/>
      <c r="H115" s="271"/>
      <c r="I115" s="271"/>
      <c r="J115" s="271"/>
    </row>
    <row r="116" spans="2:10" s="290" customFormat="1" ht="30.75" customHeight="1" thickBot="1" x14ac:dyDescent="0.25"/>
    <row r="117" spans="2:10" x14ac:dyDescent="0.2">
      <c r="B117" s="319" t="s">
        <v>159</v>
      </c>
      <c r="C117" s="322" t="s">
        <v>29</v>
      </c>
      <c r="D117" s="323"/>
      <c r="E117" s="324"/>
      <c r="F117" s="150">
        <f>J110+3</f>
        <v>44466</v>
      </c>
      <c r="G117" s="150">
        <f>F117+1</f>
        <v>44467</v>
      </c>
      <c r="H117" s="150">
        <f t="shared" ref="H117" si="44">G117+1</f>
        <v>44468</v>
      </c>
      <c r="I117" s="150">
        <f t="shared" ref="I117" si="45">H117+1</f>
        <v>44469</v>
      </c>
      <c r="J117" s="150">
        <f t="shared" ref="J117" si="46">I117+1</f>
        <v>44470</v>
      </c>
    </row>
    <row r="118" spans="2:10" x14ac:dyDescent="0.2">
      <c r="B118" s="320"/>
      <c r="C118" s="53" t="s">
        <v>51</v>
      </c>
      <c r="D118" s="53" t="s">
        <v>62</v>
      </c>
      <c r="E118" s="53" t="s">
        <v>32</v>
      </c>
      <c r="F118" s="153"/>
      <c r="G118" s="153"/>
      <c r="H118" s="153"/>
      <c r="I118" s="153"/>
      <c r="J118" s="153"/>
    </row>
    <row r="119" spans="2:10" ht="135.75" customHeight="1" x14ac:dyDescent="0.2">
      <c r="B119" s="320"/>
      <c r="C119" s="325" t="s">
        <v>70</v>
      </c>
      <c r="D119" s="327" t="s">
        <v>63</v>
      </c>
      <c r="E119" s="59" t="s">
        <v>32</v>
      </c>
      <c r="F119" s="149" t="s">
        <v>307</v>
      </c>
      <c r="G119" s="149" t="s">
        <v>307</v>
      </c>
      <c r="H119" s="149" t="s">
        <v>307</v>
      </c>
      <c r="I119" s="149" t="s">
        <v>307</v>
      </c>
      <c r="J119" s="149" t="s">
        <v>307</v>
      </c>
    </row>
    <row r="120" spans="2:10" ht="46.5" customHeight="1" thickBot="1" x14ac:dyDescent="0.25">
      <c r="B120" s="320"/>
      <c r="C120" s="326"/>
      <c r="D120" s="328"/>
      <c r="E120" s="137" t="s">
        <v>54</v>
      </c>
      <c r="F120" s="108"/>
      <c r="G120" s="108"/>
      <c r="H120" s="108"/>
      <c r="I120" s="108"/>
      <c r="J120" s="108"/>
    </row>
    <row r="121" spans="2:10" ht="44.25" customHeight="1" thickBot="1" x14ac:dyDescent="0.25">
      <c r="B121" s="321"/>
      <c r="C121" s="331" t="s">
        <v>55</v>
      </c>
      <c r="D121" s="332"/>
      <c r="E121" s="332"/>
      <c r="F121" s="36"/>
      <c r="G121" s="36"/>
      <c r="H121" s="36"/>
      <c r="I121" s="36"/>
      <c r="J121" s="36"/>
    </row>
    <row r="122" spans="2:10" s="303" customFormat="1" ht="31.5" customHeight="1" x14ac:dyDescent="0.2">
      <c r="B122" s="272"/>
      <c r="C122" s="58"/>
      <c r="D122" s="58"/>
      <c r="E122" s="58"/>
      <c r="F122" s="271"/>
      <c r="G122" s="271"/>
      <c r="H122" s="271"/>
      <c r="I122" s="271"/>
      <c r="J122" s="271"/>
    </row>
    <row r="123" spans="2:10" s="303" customFormat="1" ht="30.75" customHeight="1" thickBot="1" x14ac:dyDescent="0.25"/>
    <row r="124" spans="2:10" ht="24.75" customHeight="1" x14ac:dyDescent="0.2">
      <c r="B124" s="319" t="s">
        <v>166</v>
      </c>
      <c r="C124" s="322" t="s">
        <v>29</v>
      </c>
      <c r="D124" s="323"/>
      <c r="E124" s="324"/>
      <c r="F124" s="150">
        <f>J117+3</f>
        <v>44473</v>
      </c>
      <c r="G124" s="150">
        <f>F124+1</f>
        <v>44474</v>
      </c>
      <c r="H124" s="150">
        <f t="shared" ref="H124" si="47">G124+1</f>
        <v>44475</v>
      </c>
      <c r="I124" s="150">
        <f t="shared" ref="I124" si="48">H124+1</f>
        <v>44476</v>
      </c>
      <c r="J124" s="150">
        <f t="shared" ref="J124" si="49">I124+1</f>
        <v>44477</v>
      </c>
    </row>
    <row r="125" spans="2:10" ht="24.75" customHeight="1" x14ac:dyDescent="0.2">
      <c r="B125" s="320"/>
      <c r="C125" s="53" t="s">
        <v>51</v>
      </c>
      <c r="D125" s="53" t="s">
        <v>62</v>
      </c>
      <c r="E125" s="53" t="s">
        <v>32</v>
      </c>
      <c r="F125" s="152"/>
      <c r="G125" s="152"/>
      <c r="H125" s="152"/>
      <c r="I125" s="152"/>
      <c r="J125" s="152"/>
    </row>
    <row r="126" spans="2:10" ht="42" customHeight="1" x14ac:dyDescent="0.2">
      <c r="B126" s="320"/>
      <c r="C126" s="325" t="s">
        <v>70</v>
      </c>
      <c r="D126" s="327" t="s">
        <v>63</v>
      </c>
      <c r="E126" s="59" t="s">
        <v>32</v>
      </c>
      <c r="F126" s="149" t="s">
        <v>307</v>
      </c>
      <c r="G126" s="149"/>
      <c r="H126" s="149"/>
      <c r="I126" s="149"/>
      <c r="J126" s="149"/>
    </row>
    <row r="127" spans="2:10" ht="71.25" customHeight="1" thickBot="1" x14ac:dyDescent="0.25">
      <c r="B127" s="320"/>
      <c r="C127" s="326"/>
      <c r="D127" s="328"/>
      <c r="E127" s="137" t="s">
        <v>54</v>
      </c>
      <c r="F127" s="108"/>
      <c r="G127" s="108"/>
      <c r="H127" s="108"/>
      <c r="I127" s="108"/>
      <c r="J127" s="108"/>
    </row>
    <row r="128" spans="2:10" ht="73.5" customHeight="1" thickBot="1" x14ac:dyDescent="0.25">
      <c r="B128" s="321"/>
      <c r="C128" s="331" t="s">
        <v>55</v>
      </c>
      <c r="D128" s="332"/>
      <c r="E128" s="332"/>
      <c r="F128" s="106"/>
      <c r="G128" s="108"/>
      <c r="H128" s="108"/>
      <c r="I128" s="108"/>
      <c r="J128" s="108"/>
    </row>
    <row r="129" spans="2:10" s="316" customFormat="1" ht="31.5" customHeight="1" x14ac:dyDescent="0.2">
      <c r="B129" s="272"/>
      <c r="C129" s="58"/>
      <c r="D129" s="58"/>
      <c r="E129" s="58"/>
      <c r="F129" s="271"/>
      <c r="G129" s="271"/>
      <c r="H129" s="271"/>
      <c r="I129" s="271"/>
      <c r="J129" s="271"/>
    </row>
    <row r="130" spans="2:10" s="316" customFormat="1" ht="30.75" customHeight="1" thickBot="1" x14ac:dyDescent="0.25"/>
    <row r="131" spans="2:10" x14ac:dyDescent="0.2">
      <c r="B131" s="319" t="s">
        <v>167</v>
      </c>
      <c r="C131" s="322" t="s">
        <v>29</v>
      </c>
      <c r="D131" s="323"/>
      <c r="E131" s="324"/>
      <c r="F131" s="150">
        <f>J124+3</f>
        <v>44480</v>
      </c>
      <c r="G131" s="150">
        <f>F131+1</f>
        <v>44481</v>
      </c>
      <c r="H131" s="150">
        <f t="shared" ref="H131" si="50">G131+1</f>
        <v>44482</v>
      </c>
      <c r="I131" s="150">
        <f t="shared" ref="I131" si="51">H131+1</f>
        <v>44483</v>
      </c>
      <c r="J131" s="150">
        <f t="shared" ref="J131" si="52">I131+1</f>
        <v>44484</v>
      </c>
    </row>
    <row r="132" spans="2:10" x14ac:dyDescent="0.2">
      <c r="B132" s="320"/>
      <c r="C132" s="53" t="s">
        <v>51</v>
      </c>
      <c r="D132" s="53" t="s">
        <v>62</v>
      </c>
      <c r="E132" s="53" t="s">
        <v>32</v>
      </c>
      <c r="F132" s="153"/>
      <c r="G132" s="153"/>
      <c r="H132" s="153"/>
      <c r="I132" s="153"/>
      <c r="J132" s="153"/>
    </row>
    <row r="133" spans="2:10" x14ac:dyDescent="0.2">
      <c r="B133" s="320"/>
      <c r="C133" s="325" t="s">
        <v>70</v>
      </c>
      <c r="D133" s="327" t="s">
        <v>63</v>
      </c>
      <c r="E133" s="59" t="s">
        <v>32</v>
      </c>
      <c r="F133" s="145"/>
      <c r="G133" s="149"/>
      <c r="H133" s="149"/>
      <c r="I133" s="149"/>
      <c r="J133" s="149"/>
    </row>
    <row r="134" spans="2:10" ht="48" customHeight="1" thickBot="1" x14ac:dyDescent="0.25">
      <c r="B134" s="320"/>
      <c r="C134" s="326"/>
      <c r="D134" s="328"/>
      <c r="E134" s="137" t="s">
        <v>54</v>
      </c>
      <c r="F134" s="136"/>
      <c r="G134" s="136"/>
      <c r="H134" s="136"/>
      <c r="I134" s="136"/>
      <c r="J134" s="136"/>
    </row>
    <row r="135" spans="2:10" ht="54.75" customHeight="1" thickBot="1" x14ac:dyDescent="0.25">
      <c r="B135" s="321"/>
      <c r="C135" s="331" t="s">
        <v>55</v>
      </c>
      <c r="D135" s="332"/>
      <c r="E135" s="332"/>
      <c r="F135" s="136"/>
      <c r="G135" s="136"/>
      <c r="H135" s="136"/>
      <c r="I135" s="136"/>
      <c r="J135" s="136"/>
    </row>
    <row r="136" spans="2:10" x14ac:dyDescent="0.2">
      <c r="B136" s="319" t="s">
        <v>178</v>
      </c>
      <c r="C136" s="322" t="s">
        <v>29</v>
      </c>
      <c r="D136" s="323"/>
      <c r="E136" s="324"/>
      <c r="F136" s="150">
        <f>J131+3</f>
        <v>44487</v>
      </c>
      <c r="G136" s="150">
        <f>F136+1</f>
        <v>44488</v>
      </c>
      <c r="H136" s="150">
        <f t="shared" ref="H136" si="53">G136+1</f>
        <v>44489</v>
      </c>
      <c r="I136" s="150">
        <f t="shared" ref="I136" si="54">H136+1</f>
        <v>44490</v>
      </c>
      <c r="J136" s="150">
        <f t="shared" ref="J136" si="55">I136+1</f>
        <v>44491</v>
      </c>
    </row>
    <row r="137" spans="2:10" x14ac:dyDescent="0.2">
      <c r="B137" s="320"/>
      <c r="C137" s="53" t="s">
        <v>51</v>
      </c>
      <c r="D137" s="53" t="s">
        <v>62</v>
      </c>
      <c r="E137" s="53" t="s">
        <v>32</v>
      </c>
      <c r="F137" s="152"/>
      <c r="G137" s="152"/>
      <c r="H137" s="152"/>
      <c r="I137" s="152"/>
      <c r="J137" s="152"/>
    </row>
    <row r="138" spans="2:10" x14ac:dyDescent="0.2">
      <c r="B138" s="320"/>
      <c r="C138" s="325" t="s">
        <v>70</v>
      </c>
      <c r="D138" s="327" t="s">
        <v>63</v>
      </c>
      <c r="E138" s="59" t="s">
        <v>32</v>
      </c>
      <c r="F138" s="149"/>
      <c r="G138" s="149"/>
      <c r="H138" s="149"/>
      <c r="I138" s="149"/>
      <c r="J138" s="149"/>
    </row>
    <row r="139" spans="2:10" ht="26.25" thickBot="1" x14ac:dyDescent="0.25">
      <c r="B139" s="320"/>
      <c r="C139" s="326"/>
      <c r="D139" s="328"/>
      <c r="E139" s="137" t="s">
        <v>54</v>
      </c>
      <c r="F139" s="108"/>
      <c r="G139" s="108"/>
      <c r="H139" s="108"/>
      <c r="I139" s="108"/>
      <c r="J139" s="108"/>
    </row>
    <row r="140" spans="2:10" ht="55.5" customHeight="1" thickBot="1" x14ac:dyDescent="0.25">
      <c r="B140" s="321"/>
      <c r="C140" s="329" t="s">
        <v>161</v>
      </c>
      <c r="D140" s="330"/>
      <c r="E140" s="330"/>
      <c r="F140" s="136"/>
      <c r="G140" s="136"/>
      <c r="H140" s="136"/>
      <c r="I140" s="136"/>
      <c r="J140" s="136"/>
    </row>
    <row r="141" spans="2:10" x14ac:dyDescent="0.2">
      <c r="B141" s="319" t="s">
        <v>179</v>
      </c>
      <c r="C141" s="322" t="s">
        <v>29</v>
      </c>
      <c r="D141" s="323"/>
      <c r="E141" s="324"/>
      <c r="F141" s="150">
        <f>J136+3</f>
        <v>44494</v>
      </c>
      <c r="G141" s="150">
        <f>F141+1</f>
        <v>44495</v>
      </c>
      <c r="H141" s="150">
        <f t="shared" ref="H141" si="56">G141+1</f>
        <v>44496</v>
      </c>
      <c r="I141" s="150">
        <f t="shared" ref="I141" si="57">H141+1</f>
        <v>44497</v>
      </c>
      <c r="J141" s="150">
        <f t="shared" ref="J141" si="58">I141+1</f>
        <v>44498</v>
      </c>
    </row>
    <row r="142" spans="2:10" x14ac:dyDescent="0.2">
      <c r="B142" s="320"/>
      <c r="C142" s="53" t="s">
        <v>51</v>
      </c>
      <c r="D142" s="53" t="s">
        <v>62</v>
      </c>
      <c r="E142" s="53" t="s">
        <v>32</v>
      </c>
      <c r="F142" s="152"/>
      <c r="G142" s="152"/>
      <c r="H142" s="152"/>
      <c r="I142" s="152"/>
      <c r="J142" s="152"/>
    </row>
    <row r="143" spans="2:10" x14ac:dyDescent="0.2">
      <c r="B143" s="320"/>
      <c r="C143" s="325" t="s">
        <v>70</v>
      </c>
      <c r="D143" s="327" t="s">
        <v>63</v>
      </c>
      <c r="E143" s="59" t="s">
        <v>32</v>
      </c>
      <c r="F143" s="149"/>
      <c r="G143" s="149"/>
      <c r="H143" s="149"/>
      <c r="I143" s="149"/>
      <c r="J143" s="149"/>
    </row>
    <row r="144" spans="2:10" ht="71.25" customHeight="1" thickBot="1" x14ac:dyDescent="0.25">
      <c r="B144" s="320"/>
      <c r="C144" s="326"/>
      <c r="D144" s="328"/>
      <c r="E144" s="137" t="s">
        <v>54</v>
      </c>
      <c r="F144" s="108"/>
      <c r="G144" s="108"/>
      <c r="H144" s="108"/>
      <c r="I144" s="108"/>
      <c r="J144" s="135"/>
    </row>
    <row r="145" spans="2:10" ht="63" customHeight="1" thickBot="1" x14ac:dyDescent="0.25">
      <c r="B145" s="321"/>
      <c r="C145" s="329" t="s">
        <v>161</v>
      </c>
      <c r="D145" s="330"/>
      <c r="E145" s="330"/>
      <c r="F145" s="136"/>
      <c r="G145" s="136"/>
      <c r="H145" s="136"/>
      <c r="I145" s="136"/>
      <c r="J145" s="136"/>
    </row>
    <row r="146" spans="2:10" x14ac:dyDescent="0.2">
      <c r="B146" s="319" t="s">
        <v>180</v>
      </c>
      <c r="C146" s="322" t="s">
        <v>29</v>
      </c>
      <c r="D146" s="323"/>
      <c r="E146" s="324"/>
      <c r="F146" s="150">
        <f>J141+3</f>
        <v>44501</v>
      </c>
      <c r="G146" s="150">
        <f>F146+1</f>
        <v>44502</v>
      </c>
      <c r="H146" s="150">
        <f t="shared" ref="H146" si="59">G146+1</f>
        <v>44503</v>
      </c>
      <c r="I146" s="150">
        <f t="shared" ref="I146" si="60">H146+1</f>
        <v>44504</v>
      </c>
      <c r="J146" s="150">
        <f t="shared" ref="J146" si="61">I146+1</f>
        <v>44505</v>
      </c>
    </row>
    <row r="147" spans="2:10" x14ac:dyDescent="0.2">
      <c r="B147" s="320"/>
      <c r="C147" s="53" t="s">
        <v>51</v>
      </c>
      <c r="D147" s="53" t="s">
        <v>62</v>
      </c>
      <c r="E147" s="53" t="s">
        <v>32</v>
      </c>
      <c r="F147" s="152"/>
      <c r="G147" s="152"/>
      <c r="H147" s="152"/>
      <c r="I147" s="152"/>
      <c r="J147" s="152"/>
    </row>
    <row r="148" spans="2:10" x14ac:dyDescent="0.2">
      <c r="B148" s="320"/>
      <c r="C148" s="325" t="s">
        <v>70</v>
      </c>
      <c r="D148" s="327" t="s">
        <v>63</v>
      </c>
      <c r="E148" s="59" t="s">
        <v>32</v>
      </c>
      <c r="F148" s="149"/>
      <c r="G148" s="149"/>
      <c r="H148" s="149"/>
      <c r="I148" s="149"/>
      <c r="J148" s="149"/>
    </row>
    <row r="149" spans="2:10" ht="48" customHeight="1" thickBot="1" x14ac:dyDescent="0.25">
      <c r="B149" s="320"/>
      <c r="C149" s="326"/>
      <c r="D149" s="328"/>
      <c r="E149" s="137" t="s">
        <v>54</v>
      </c>
      <c r="F149" s="108"/>
      <c r="G149" s="108"/>
      <c r="H149" s="108"/>
      <c r="I149" s="108"/>
      <c r="J149" s="108"/>
    </row>
    <row r="150" spans="2:10" ht="61.5" customHeight="1" thickBot="1" x14ac:dyDescent="0.25">
      <c r="B150" s="321"/>
      <c r="C150" s="329" t="s">
        <v>161</v>
      </c>
      <c r="D150" s="330"/>
      <c r="E150" s="330"/>
      <c r="F150" s="136"/>
      <c r="G150" s="136"/>
      <c r="H150" s="136"/>
      <c r="I150" s="136"/>
      <c r="J150" s="136"/>
    </row>
    <row r="151" spans="2:10" x14ac:dyDescent="0.2">
      <c r="B151" s="319" t="s">
        <v>181</v>
      </c>
      <c r="C151" s="322" t="s">
        <v>29</v>
      </c>
      <c r="D151" s="323"/>
      <c r="E151" s="324"/>
      <c r="F151" s="150">
        <f>J146+3</f>
        <v>44508</v>
      </c>
      <c r="G151" s="150">
        <f>F151+1</f>
        <v>44509</v>
      </c>
      <c r="H151" s="150">
        <f t="shared" ref="H151" si="62">G151+1</f>
        <v>44510</v>
      </c>
      <c r="I151" s="150">
        <f t="shared" ref="I151" si="63">H151+1</f>
        <v>44511</v>
      </c>
      <c r="J151" s="150">
        <f t="shared" ref="J151" si="64">I151+1</f>
        <v>44512</v>
      </c>
    </row>
    <row r="152" spans="2:10" x14ac:dyDescent="0.2">
      <c r="B152" s="320"/>
      <c r="C152" s="53" t="s">
        <v>51</v>
      </c>
      <c r="D152" s="53" t="s">
        <v>62</v>
      </c>
      <c r="E152" s="53" t="s">
        <v>32</v>
      </c>
      <c r="F152" s="152"/>
      <c r="G152" s="152"/>
      <c r="H152" s="152"/>
      <c r="I152" s="152"/>
      <c r="J152" s="152"/>
    </row>
    <row r="153" spans="2:10" x14ac:dyDescent="0.2">
      <c r="B153" s="320"/>
      <c r="C153" s="325" t="s">
        <v>70</v>
      </c>
      <c r="D153" s="327" t="s">
        <v>63</v>
      </c>
      <c r="E153" s="59" t="s">
        <v>32</v>
      </c>
      <c r="F153" s="149"/>
      <c r="G153" s="149"/>
      <c r="H153" s="149"/>
      <c r="I153" s="149"/>
      <c r="J153" s="149"/>
    </row>
    <row r="154" spans="2:10" ht="51.75" customHeight="1" thickBot="1" x14ac:dyDescent="0.25">
      <c r="B154" s="320"/>
      <c r="C154" s="326"/>
      <c r="D154" s="328"/>
      <c r="E154" s="137" t="s">
        <v>54</v>
      </c>
      <c r="F154" s="108"/>
      <c r="G154" s="108"/>
      <c r="H154" s="108"/>
      <c r="I154" s="108"/>
      <c r="J154" s="108"/>
    </row>
    <row r="155" spans="2:10" ht="38.25" customHeight="1" thickBot="1" x14ac:dyDescent="0.25">
      <c r="B155" s="321"/>
      <c r="C155" s="329" t="s">
        <v>161</v>
      </c>
      <c r="D155" s="330"/>
      <c r="E155" s="330"/>
      <c r="F155" s="136"/>
      <c r="G155" s="136"/>
      <c r="H155" s="136"/>
      <c r="I155" s="136"/>
      <c r="J155" s="136"/>
    </row>
    <row r="156" spans="2:10" x14ac:dyDescent="0.2">
      <c r="B156" s="319" t="s">
        <v>182</v>
      </c>
      <c r="C156" s="322" t="s">
        <v>29</v>
      </c>
      <c r="D156" s="323"/>
      <c r="E156" s="324"/>
      <c r="F156" s="150">
        <f>J151+3</f>
        <v>44515</v>
      </c>
      <c r="G156" s="150">
        <f>F156+1</f>
        <v>44516</v>
      </c>
      <c r="H156" s="150">
        <f t="shared" ref="H156" si="65">G156+1</f>
        <v>44517</v>
      </c>
      <c r="I156" s="150">
        <f t="shared" ref="I156" si="66">H156+1</f>
        <v>44518</v>
      </c>
      <c r="J156" s="150">
        <f t="shared" ref="J156" si="67">I156+1</f>
        <v>44519</v>
      </c>
    </row>
    <row r="157" spans="2:10" x14ac:dyDescent="0.2">
      <c r="B157" s="320"/>
      <c r="C157" s="53" t="s">
        <v>51</v>
      </c>
      <c r="D157" s="53" t="s">
        <v>62</v>
      </c>
      <c r="E157" s="53" t="s">
        <v>32</v>
      </c>
      <c r="F157" s="152"/>
      <c r="G157" s="152"/>
      <c r="H157" s="152"/>
      <c r="I157" s="152"/>
      <c r="J157" s="152"/>
    </row>
    <row r="158" spans="2:10" x14ac:dyDescent="0.2">
      <c r="B158" s="320"/>
      <c r="C158" s="325" t="s">
        <v>70</v>
      </c>
      <c r="D158" s="327" t="s">
        <v>63</v>
      </c>
      <c r="E158" s="59" t="s">
        <v>32</v>
      </c>
      <c r="F158" s="149"/>
      <c r="G158" s="149"/>
      <c r="H158" s="149"/>
      <c r="I158" s="149"/>
      <c r="J158" s="149"/>
    </row>
    <row r="159" spans="2:10" ht="48" customHeight="1" thickBot="1" x14ac:dyDescent="0.25">
      <c r="B159" s="320"/>
      <c r="C159" s="326"/>
      <c r="D159" s="328"/>
      <c r="E159" s="137" t="s">
        <v>54</v>
      </c>
      <c r="F159" s="108"/>
      <c r="G159" s="108"/>
      <c r="H159" s="108"/>
      <c r="I159" s="108"/>
      <c r="J159" s="108"/>
    </row>
    <row r="160" spans="2:10" ht="49.5" customHeight="1" thickBot="1" x14ac:dyDescent="0.25">
      <c r="B160" s="321"/>
      <c r="C160" s="329" t="s">
        <v>161</v>
      </c>
      <c r="D160" s="330"/>
      <c r="E160" s="330"/>
      <c r="F160" s="136"/>
      <c r="G160" s="136"/>
      <c r="H160" s="136"/>
      <c r="I160" s="136"/>
      <c r="J160" s="136"/>
    </row>
  </sheetData>
  <mergeCells count="121">
    <mergeCell ref="B89:B93"/>
    <mergeCell ref="C89:E89"/>
    <mergeCell ref="C91:C92"/>
    <mergeCell ref="D91:D92"/>
    <mergeCell ref="C93:E93"/>
    <mergeCell ref="B117:B121"/>
    <mergeCell ref="C117:E117"/>
    <mergeCell ref="C119:C120"/>
    <mergeCell ref="D119:D120"/>
    <mergeCell ref="C121:E121"/>
    <mergeCell ref="B103:B107"/>
    <mergeCell ref="C103:E103"/>
    <mergeCell ref="C105:C106"/>
    <mergeCell ref="D105:D106"/>
    <mergeCell ref="C107:E107"/>
    <mergeCell ref="B96:B100"/>
    <mergeCell ref="C96:E96"/>
    <mergeCell ref="C98:C99"/>
    <mergeCell ref="D98:D99"/>
    <mergeCell ref="C100:E100"/>
    <mergeCell ref="B110:B114"/>
    <mergeCell ref="C110:E110"/>
    <mergeCell ref="C112:C113"/>
    <mergeCell ref="D112:D113"/>
    <mergeCell ref="D84:D85"/>
    <mergeCell ref="C86:E86"/>
    <mergeCell ref="C70:C71"/>
    <mergeCell ref="B68:B72"/>
    <mergeCell ref="C68:E68"/>
    <mergeCell ref="D70:D71"/>
    <mergeCell ref="C72:E72"/>
    <mergeCell ref="B75:B79"/>
    <mergeCell ref="C75:E75"/>
    <mergeCell ref="C77:C78"/>
    <mergeCell ref="D77:D78"/>
    <mergeCell ref="C79:E79"/>
    <mergeCell ref="B82:B86"/>
    <mergeCell ref="C82:E82"/>
    <mergeCell ref="C84:C85"/>
    <mergeCell ref="B54:B58"/>
    <mergeCell ref="C54:E54"/>
    <mergeCell ref="C56:C57"/>
    <mergeCell ref="D56:D57"/>
    <mergeCell ref="C58:E58"/>
    <mergeCell ref="B61:B65"/>
    <mergeCell ref="C61:E61"/>
    <mergeCell ref="C63:C64"/>
    <mergeCell ref="D63:D64"/>
    <mergeCell ref="C65:E65"/>
    <mergeCell ref="D42:D43"/>
    <mergeCell ref="C44:E44"/>
    <mergeCell ref="D11:D12"/>
    <mergeCell ref="C11:C12"/>
    <mergeCell ref="C13:E13"/>
    <mergeCell ref="B9:B13"/>
    <mergeCell ref="C9:E9"/>
    <mergeCell ref="B15:B19"/>
    <mergeCell ref="C15:E15"/>
    <mergeCell ref="C17:C18"/>
    <mergeCell ref="D17:D18"/>
    <mergeCell ref="C19:E19"/>
    <mergeCell ref="G2:H2"/>
    <mergeCell ref="B47:B51"/>
    <mergeCell ref="C47:E47"/>
    <mergeCell ref="C49:C50"/>
    <mergeCell ref="D49:D50"/>
    <mergeCell ref="C51:E51"/>
    <mergeCell ref="C37:E37"/>
    <mergeCell ref="B21:B25"/>
    <mergeCell ref="B27:B31"/>
    <mergeCell ref="B33:B37"/>
    <mergeCell ref="C33:E33"/>
    <mergeCell ref="C35:C36"/>
    <mergeCell ref="D35:D36"/>
    <mergeCell ref="C29:C30"/>
    <mergeCell ref="D29:D30"/>
    <mergeCell ref="C31:E31"/>
    <mergeCell ref="C25:E25"/>
    <mergeCell ref="C27:E27"/>
    <mergeCell ref="C21:E21"/>
    <mergeCell ref="C23:C24"/>
    <mergeCell ref="D23:D24"/>
    <mergeCell ref="B40:B44"/>
    <mergeCell ref="C40:E40"/>
    <mergeCell ref="C42:C43"/>
    <mergeCell ref="D148:D149"/>
    <mergeCell ref="C150:E150"/>
    <mergeCell ref="B141:B145"/>
    <mergeCell ref="C141:E141"/>
    <mergeCell ref="C143:C144"/>
    <mergeCell ref="B131:B135"/>
    <mergeCell ref="C131:E131"/>
    <mergeCell ref="C133:C134"/>
    <mergeCell ref="D133:D134"/>
    <mergeCell ref="C135:E135"/>
    <mergeCell ref="D143:D144"/>
    <mergeCell ref="C145:E145"/>
    <mergeCell ref="B156:B160"/>
    <mergeCell ref="C156:E156"/>
    <mergeCell ref="C158:C159"/>
    <mergeCell ref="D158:D159"/>
    <mergeCell ref="C160:E160"/>
    <mergeCell ref="C114:E114"/>
    <mergeCell ref="B124:B128"/>
    <mergeCell ref="C124:E124"/>
    <mergeCell ref="C126:C127"/>
    <mergeCell ref="D126:D127"/>
    <mergeCell ref="C128:E128"/>
    <mergeCell ref="B151:B155"/>
    <mergeCell ref="C151:E151"/>
    <mergeCell ref="C153:C154"/>
    <mergeCell ref="D153:D154"/>
    <mergeCell ref="C155:E155"/>
    <mergeCell ref="B136:B140"/>
    <mergeCell ref="C136:E136"/>
    <mergeCell ref="C138:C139"/>
    <mergeCell ref="D138:D139"/>
    <mergeCell ref="C140:E140"/>
    <mergeCell ref="B146:B150"/>
    <mergeCell ref="C146:E146"/>
    <mergeCell ref="C148:C149"/>
  </mergeCells>
  <pageMargins left="0.75" right="0.75" top="1" bottom="1" header="0.5" footer="0.5"/>
  <pageSetup scale="47"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W28"/>
  <sheetViews>
    <sheetView workbookViewId="0">
      <selection activeCell="C22" sqref="C22"/>
    </sheetView>
  </sheetViews>
  <sheetFormatPr defaultRowHeight="12.75" x14ac:dyDescent="0.2"/>
  <cols>
    <col min="1" max="1" width="27.42578125" bestFit="1" customWidth="1"/>
  </cols>
  <sheetData>
    <row r="1" spans="1:49" ht="15.75" thickBot="1" x14ac:dyDescent="0.3">
      <c r="A1" s="92" t="s">
        <v>183</v>
      </c>
    </row>
    <row r="2" spans="1:49" ht="30" x14ac:dyDescent="0.2">
      <c r="A2" s="93" t="s">
        <v>116</v>
      </c>
      <c r="B2" s="87">
        <v>44431</v>
      </c>
      <c r="C2" s="87">
        <f t="shared" ref="C2:F2" si="0">+B2+1</f>
        <v>44432</v>
      </c>
      <c r="D2" s="87">
        <f t="shared" si="0"/>
        <v>44433</v>
      </c>
      <c r="E2" s="87">
        <f t="shared" si="0"/>
        <v>44434</v>
      </c>
      <c r="F2" s="87">
        <f t="shared" si="0"/>
        <v>44435</v>
      </c>
      <c r="G2" s="94" t="s">
        <v>186</v>
      </c>
      <c r="H2" s="87">
        <f>F2+3</f>
        <v>44438</v>
      </c>
      <c r="I2" s="87">
        <f t="shared" ref="I2:L2" si="1">+H2+1</f>
        <v>44439</v>
      </c>
      <c r="J2" s="87">
        <f t="shared" si="1"/>
        <v>44440</v>
      </c>
      <c r="K2" s="87">
        <f t="shared" si="1"/>
        <v>44441</v>
      </c>
      <c r="L2" s="87">
        <f t="shared" si="1"/>
        <v>44442</v>
      </c>
      <c r="M2" s="94" t="s">
        <v>187</v>
      </c>
      <c r="N2" s="87">
        <f>L2+3</f>
        <v>44445</v>
      </c>
      <c r="O2" s="87">
        <f t="shared" ref="O2:R2" si="2">+N2+1</f>
        <v>44446</v>
      </c>
      <c r="P2" s="87">
        <f t="shared" si="2"/>
        <v>44447</v>
      </c>
      <c r="Q2" s="87">
        <f t="shared" si="2"/>
        <v>44448</v>
      </c>
      <c r="R2" s="87">
        <f t="shared" si="2"/>
        <v>44449</v>
      </c>
      <c r="S2" s="94" t="s">
        <v>188</v>
      </c>
      <c r="T2" s="87">
        <f>R2+3</f>
        <v>44452</v>
      </c>
      <c r="U2" s="87">
        <f t="shared" ref="U2" si="3">+T2+1</f>
        <v>44453</v>
      </c>
      <c r="V2" s="87">
        <f t="shared" ref="V2" si="4">+U2+1</f>
        <v>44454</v>
      </c>
      <c r="W2" s="87">
        <f t="shared" ref="W2" si="5">+V2+1</f>
        <v>44455</v>
      </c>
      <c r="X2" s="87">
        <f t="shared" ref="X2" si="6">+W2+1</f>
        <v>44456</v>
      </c>
      <c r="Y2" s="94" t="s">
        <v>189</v>
      </c>
      <c r="Z2" s="87">
        <f>X2+3</f>
        <v>44459</v>
      </c>
      <c r="AA2" s="87">
        <f t="shared" ref="AA2" si="7">+Z2+1</f>
        <v>44460</v>
      </c>
      <c r="AB2" s="87">
        <f t="shared" ref="AB2" si="8">+AA2+1</f>
        <v>44461</v>
      </c>
      <c r="AC2" s="87">
        <f t="shared" ref="AC2" si="9">+AB2+1</f>
        <v>44462</v>
      </c>
      <c r="AD2" s="87">
        <f t="shared" ref="AD2" si="10">+AC2+1</f>
        <v>44463</v>
      </c>
      <c r="AE2" s="94" t="s">
        <v>190</v>
      </c>
      <c r="AF2" s="87">
        <f>AD2+3</f>
        <v>44466</v>
      </c>
      <c r="AG2" s="87">
        <f t="shared" ref="AG2" si="11">+AF2+1</f>
        <v>44467</v>
      </c>
      <c r="AH2" s="87">
        <f t="shared" ref="AH2" si="12">+AG2+1</f>
        <v>44468</v>
      </c>
      <c r="AI2" s="87">
        <f t="shared" ref="AI2" si="13">+AH2+1</f>
        <v>44469</v>
      </c>
      <c r="AJ2" s="87">
        <f t="shared" ref="AJ2" si="14">+AI2+1</f>
        <v>44470</v>
      </c>
      <c r="AK2" s="94" t="s">
        <v>191</v>
      </c>
      <c r="AL2" s="87">
        <f>AJ2+3</f>
        <v>44473</v>
      </c>
      <c r="AM2" s="87">
        <f t="shared" ref="AM2" si="15">+AL2+1</f>
        <v>44474</v>
      </c>
      <c r="AN2" s="87">
        <f t="shared" ref="AN2" si="16">+AM2+1</f>
        <v>44475</v>
      </c>
      <c r="AO2" s="87">
        <f t="shared" ref="AO2" si="17">+AN2+1</f>
        <v>44476</v>
      </c>
      <c r="AP2" s="87">
        <f t="shared" ref="AP2" si="18">+AO2+1</f>
        <v>44477</v>
      </c>
      <c r="AQ2" s="94" t="s">
        <v>192</v>
      </c>
      <c r="AR2" s="87">
        <f>AP2+3</f>
        <v>44480</v>
      </c>
      <c r="AS2" s="87">
        <f t="shared" ref="AS2" si="19">+AR2+1</f>
        <v>44481</v>
      </c>
      <c r="AT2" s="87">
        <f t="shared" ref="AT2" si="20">+AS2+1</f>
        <v>44482</v>
      </c>
      <c r="AU2" s="87">
        <f t="shared" ref="AU2" si="21">+AT2+1</f>
        <v>44483</v>
      </c>
      <c r="AV2" s="87">
        <f t="shared" ref="AV2" si="22">+AU2+1</f>
        <v>44484</v>
      </c>
      <c r="AW2" s="94" t="s">
        <v>193</v>
      </c>
    </row>
    <row r="3" spans="1:49" ht="15" x14ac:dyDescent="0.2">
      <c r="A3" s="95" t="s">
        <v>184</v>
      </c>
      <c r="B3" s="124"/>
      <c r="C3" s="89"/>
      <c r="D3" s="89"/>
      <c r="E3" s="89"/>
      <c r="F3" s="89"/>
      <c r="G3" s="90">
        <f>+SUM(B3:F3)</f>
        <v>0</v>
      </c>
      <c r="H3" s="89"/>
      <c r="I3" s="89"/>
      <c r="J3" s="89"/>
      <c r="K3" s="89"/>
      <c r="L3" s="89"/>
      <c r="M3" s="90">
        <f>+SUM(H3:L3)</f>
        <v>0</v>
      </c>
      <c r="N3" s="89"/>
      <c r="O3" s="89"/>
      <c r="P3" s="89"/>
      <c r="Q3" s="89"/>
      <c r="R3" s="89"/>
      <c r="S3" s="90">
        <f>+SUM(N3:R3)</f>
        <v>0</v>
      </c>
      <c r="T3" s="89"/>
      <c r="U3" s="89"/>
      <c r="V3" s="89"/>
      <c r="W3" s="89"/>
      <c r="X3" s="89"/>
      <c r="Y3" s="90">
        <f>+SUM(T3:X3)</f>
        <v>0</v>
      </c>
      <c r="Z3" s="89"/>
      <c r="AA3" s="89"/>
      <c r="AB3" s="89"/>
      <c r="AC3" s="89"/>
      <c r="AD3" s="89"/>
      <c r="AE3" s="90">
        <f>+SUM(Z3:AD3)</f>
        <v>0</v>
      </c>
      <c r="AF3" s="89"/>
      <c r="AG3" s="89"/>
      <c r="AH3" s="89"/>
      <c r="AI3" s="89"/>
      <c r="AJ3" s="89"/>
      <c r="AK3" s="90">
        <f>+SUM(AF3:AJ3)</f>
        <v>0</v>
      </c>
      <c r="AL3" s="89"/>
      <c r="AM3" s="89"/>
      <c r="AN3" s="89"/>
      <c r="AO3" s="89"/>
      <c r="AP3" s="89"/>
      <c r="AQ3" s="90">
        <f>+SUM(AL3:AP3)</f>
        <v>0</v>
      </c>
      <c r="AR3" s="89"/>
      <c r="AS3" s="89"/>
      <c r="AT3" s="89"/>
      <c r="AU3" s="89"/>
      <c r="AV3" s="89"/>
      <c r="AW3" s="90">
        <f>+SUM(AR3:AV3)</f>
        <v>0</v>
      </c>
    </row>
    <row r="4" spans="1:49" ht="15" x14ac:dyDescent="0.2">
      <c r="A4" s="95" t="s">
        <v>185</v>
      </c>
      <c r="B4" s="124"/>
      <c r="C4" s="89"/>
      <c r="D4" s="89"/>
      <c r="E4" s="89"/>
      <c r="F4" s="89"/>
      <c r="G4" s="90">
        <f>+SUM(B4:F4)</f>
        <v>0</v>
      </c>
      <c r="H4" s="89"/>
      <c r="I4" s="89"/>
      <c r="J4" s="89"/>
      <c r="K4" s="89"/>
      <c r="L4" s="89"/>
      <c r="M4" s="90">
        <f>+SUM(H4:L4)</f>
        <v>0</v>
      </c>
      <c r="N4" s="89"/>
      <c r="O4" s="89"/>
      <c r="P4" s="89"/>
      <c r="Q4" s="89"/>
      <c r="R4" s="89"/>
      <c r="S4" s="90">
        <f>+SUM(N4:R4)</f>
        <v>0</v>
      </c>
      <c r="T4" s="89"/>
      <c r="U4" s="89"/>
      <c r="V4" s="89"/>
      <c r="W4" s="89"/>
      <c r="X4" s="89"/>
      <c r="Y4" s="90">
        <f>+SUM(T4:X4)</f>
        <v>0</v>
      </c>
      <c r="Z4" s="89"/>
      <c r="AA4" s="89"/>
      <c r="AB4" s="89"/>
      <c r="AC4" s="89"/>
      <c r="AD4" s="89"/>
      <c r="AE4" s="90">
        <f>+SUM(Z4:AD4)</f>
        <v>0</v>
      </c>
      <c r="AF4" s="89"/>
      <c r="AG4" s="89"/>
      <c r="AH4" s="89"/>
      <c r="AI4" s="89"/>
      <c r="AJ4" s="89"/>
      <c r="AK4" s="90">
        <f>+SUM(AF4:AJ4)</f>
        <v>0</v>
      </c>
      <c r="AL4" s="89"/>
      <c r="AM4" s="89"/>
      <c r="AN4" s="89"/>
      <c r="AO4" s="89"/>
      <c r="AP4" s="89"/>
      <c r="AQ4" s="90">
        <f>+SUM(AL4:AP4)</f>
        <v>0</v>
      </c>
      <c r="AR4" s="89"/>
      <c r="AS4" s="89"/>
      <c r="AT4" s="89"/>
      <c r="AU4" s="89"/>
      <c r="AV4" s="89"/>
      <c r="AW4" s="90">
        <f>+SUM(AR4:AV4)</f>
        <v>0</v>
      </c>
    </row>
    <row r="5" spans="1:49" ht="15" x14ac:dyDescent="0.2">
      <c r="A5" s="95" t="s">
        <v>117</v>
      </c>
      <c r="B5" s="125">
        <f t="shared" ref="B5:F5" si="23">SUM(B3:B4)</f>
        <v>0</v>
      </c>
      <c r="C5" s="109">
        <f t="shared" si="23"/>
        <v>0</v>
      </c>
      <c r="D5" s="109">
        <f t="shared" si="23"/>
        <v>0</v>
      </c>
      <c r="E5" s="109">
        <f t="shared" si="23"/>
        <v>0</v>
      </c>
      <c r="F5" s="109">
        <f t="shared" si="23"/>
        <v>0</v>
      </c>
      <c r="G5" s="90">
        <f>SUM(G3:G4)</f>
        <v>0</v>
      </c>
      <c r="H5" s="109">
        <f t="shared" ref="H5:L5" si="24">SUM(H3:H4)</f>
        <v>0</v>
      </c>
      <c r="I5" s="109">
        <f t="shared" si="24"/>
        <v>0</v>
      </c>
      <c r="J5" s="109">
        <f t="shared" si="24"/>
        <v>0</v>
      </c>
      <c r="K5" s="109">
        <f t="shared" si="24"/>
        <v>0</v>
      </c>
      <c r="L5" s="109">
        <f t="shared" si="24"/>
        <v>0</v>
      </c>
      <c r="M5" s="90">
        <f>SUM(M3:M4)</f>
        <v>0</v>
      </c>
      <c r="N5" s="109">
        <f t="shared" ref="N5:R5" si="25">SUM(N3:N4)</f>
        <v>0</v>
      </c>
      <c r="O5" s="109">
        <f t="shared" si="25"/>
        <v>0</v>
      </c>
      <c r="P5" s="109">
        <f t="shared" si="25"/>
        <v>0</v>
      </c>
      <c r="Q5" s="109">
        <f t="shared" si="25"/>
        <v>0</v>
      </c>
      <c r="R5" s="109">
        <f t="shared" si="25"/>
        <v>0</v>
      </c>
      <c r="S5" s="90">
        <f>SUM(S3:S4)</f>
        <v>0</v>
      </c>
      <c r="T5" s="109">
        <f t="shared" ref="T5:X5" si="26">SUM(T3:T4)</f>
        <v>0</v>
      </c>
      <c r="U5" s="109">
        <f t="shared" si="26"/>
        <v>0</v>
      </c>
      <c r="V5" s="109">
        <f t="shared" si="26"/>
        <v>0</v>
      </c>
      <c r="W5" s="109">
        <f t="shared" si="26"/>
        <v>0</v>
      </c>
      <c r="X5" s="109">
        <f t="shared" si="26"/>
        <v>0</v>
      </c>
      <c r="Y5" s="90">
        <f>SUM(Y3:Y4)</f>
        <v>0</v>
      </c>
      <c r="Z5" s="109">
        <f t="shared" ref="Z5:AD5" si="27">SUM(Z3:Z4)</f>
        <v>0</v>
      </c>
      <c r="AA5" s="109">
        <f t="shared" si="27"/>
        <v>0</v>
      </c>
      <c r="AB5" s="109">
        <f t="shared" si="27"/>
        <v>0</v>
      </c>
      <c r="AC5" s="109">
        <f t="shared" si="27"/>
        <v>0</v>
      </c>
      <c r="AD5" s="109">
        <f t="shared" si="27"/>
        <v>0</v>
      </c>
      <c r="AE5" s="90">
        <f>SUM(AE3:AE4)</f>
        <v>0</v>
      </c>
      <c r="AF5" s="109">
        <f t="shared" ref="AF5:AJ5" si="28">SUM(AF3:AF4)</f>
        <v>0</v>
      </c>
      <c r="AG5" s="109">
        <f t="shared" si="28"/>
        <v>0</v>
      </c>
      <c r="AH5" s="109">
        <f t="shared" si="28"/>
        <v>0</v>
      </c>
      <c r="AI5" s="109">
        <f t="shared" si="28"/>
        <v>0</v>
      </c>
      <c r="AJ5" s="109">
        <f t="shared" si="28"/>
        <v>0</v>
      </c>
      <c r="AK5" s="90">
        <f>SUM(AK3:AK4)</f>
        <v>0</v>
      </c>
      <c r="AL5" s="109">
        <f t="shared" ref="AL5:AP5" si="29">SUM(AL3:AL4)</f>
        <v>0</v>
      </c>
      <c r="AM5" s="109">
        <f t="shared" si="29"/>
        <v>0</v>
      </c>
      <c r="AN5" s="109">
        <f t="shared" si="29"/>
        <v>0</v>
      </c>
      <c r="AO5" s="109">
        <f t="shared" si="29"/>
        <v>0</v>
      </c>
      <c r="AP5" s="109">
        <f t="shared" si="29"/>
        <v>0</v>
      </c>
      <c r="AQ5" s="90">
        <f>SUM(AQ3:AQ4)</f>
        <v>0</v>
      </c>
      <c r="AR5" s="109">
        <f t="shared" ref="AR5:AV5" si="30">SUM(AR3:AR4)</f>
        <v>0</v>
      </c>
      <c r="AS5" s="109">
        <f t="shared" si="30"/>
        <v>0</v>
      </c>
      <c r="AT5" s="109">
        <f t="shared" si="30"/>
        <v>0</v>
      </c>
      <c r="AU5" s="109">
        <f t="shared" si="30"/>
        <v>0</v>
      </c>
      <c r="AV5" s="109">
        <f t="shared" si="30"/>
        <v>0</v>
      </c>
      <c r="AW5" s="90">
        <f>SUM(AW3:AW4)</f>
        <v>0</v>
      </c>
    </row>
    <row r="6" spans="1:49" x14ac:dyDescent="0.2">
      <c r="A6" s="96"/>
      <c r="B6" s="134"/>
      <c r="C6" s="97"/>
      <c r="D6" s="97"/>
      <c r="E6" s="97"/>
      <c r="F6" s="97"/>
      <c r="G6" s="97"/>
      <c r="H6" s="97"/>
      <c r="I6" s="97"/>
      <c r="J6" s="97"/>
      <c r="K6" s="97"/>
      <c r="L6" s="97"/>
      <c r="M6" s="97"/>
      <c r="N6" s="97"/>
      <c r="O6" s="97"/>
      <c r="P6" s="97"/>
      <c r="Q6" s="97"/>
      <c r="R6" s="97"/>
      <c r="S6" s="97"/>
      <c r="T6" s="97"/>
      <c r="U6" s="97"/>
      <c r="V6" s="97"/>
      <c r="W6" s="97"/>
      <c r="X6" s="97"/>
      <c r="Y6" s="97"/>
      <c r="Z6" s="97"/>
      <c r="AA6" s="97"/>
      <c r="AB6" s="97"/>
      <c r="AC6" s="97"/>
      <c r="AD6" s="97"/>
      <c r="AE6" s="97"/>
      <c r="AF6" s="97"/>
      <c r="AG6" s="97"/>
      <c r="AH6" s="97"/>
      <c r="AI6" s="97"/>
      <c r="AJ6" s="97"/>
      <c r="AK6" s="97"/>
      <c r="AL6" s="97"/>
      <c r="AM6" s="97"/>
      <c r="AN6" s="97"/>
      <c r="AO6" s="97"/>
      <c r="AP6" s="97"/>
      <c r="AQ6" s="97"/>
      <c r="AR6" s="97"/>
      <c r="AS6" s="97"/>
      <c r="AT6" s="97"/>
      <c r="AU6" s="97"/>
      <c r="AV6" s="97"/>
      <c r="AW6" s="97"/>
    </row>
    <row r="7" spans="1:49" ht="30" x14ac:dyDescent="0.2">
      <c r="A7" s="98" t="s">
        <v>160</v>
      </c>
      <c r="B7" s="126">
        <f>B2</f>
        <v>44431</v>
      </c>
      <c r="C7" s="133">
        <f>C2</f>
        <v>44432</v>
      </c>
      <c r="D7" s="133">
        <f t="shared" ref="D7:AE7" si="31">D2</f>
        <v>44433</v>
      </c>
      <c r="E7" s="133">
        <f t="shared" si="31"/>
        <v>44434</v>
      </c>
      <c r="F7" s="133">
        <f t="shared" si="31"/>
        <v>44435</v>
      </c>
      <c r="G7" s="133" t="str">
        <f t="shared" si="31"/>
        <v xml:space="preserve">Week of Aug 23rd </v>
      </c>
      <c r="H7" s="133">
        <f t="shared" si="31"/>
        <v>44438</v>
      </c>
      <c r="I7" s="133">
        <f t="shared" si="31"/>
        <v>44439</v>
      </c>
      <c r="J7" s="133">
        <f t="shared" si="31"/>
        <v>44440</v>
      </c>
      <c r="K7" s="133">
        <f t="shared" si="31"/>
        <v>44441</v>
      </c>
      <c r="L7" s="133">
        <f t="shared" si="31"/>
        <v>44442</v>
      </c>
      <c r="M7" s="133" t="str">
        <f t="shared" si="31"/>
        <v>Week of Aug 30th</v>
      </c>
      <c r="N7" s="133">
        <f t="shared" si="31"/>
        <v>44445</v>
      </c>
      <c r="O7" s="133">
        <f t="shared" si="31"/>
        <v>44446</v>
      </c>
      <c r="P7" s="133">
        <f t="shared" si="31"/>
        <v>44447</v>
      </c>
      <c r="Q7" s="133">
        <f t="shared" si="31"/>
        <v>44448</v>
      </c>
      <c r="R7" s="133">
        <f t="shared" si="31"/>
        <v>44449</v>
      </c>
      <c r="S7" s="133" t="str">
        <f t="shared" si="31"/>
        <v>Week of Sep 6th</v>
      </c>
      <c r="T7" s="133">
        <f t="shared" si="31"/>
        <v>44452</v>
      </c>
      <c r="U7" s="133">
        <f t="shared" si="31"/>
        <v>44453</v>
      </c>
      <c r="V7" s="133">
        <f t="shared" si="31"/>
        <v>44454</v>
      </c>
      <c r="W7" s="133">
        <f t="shared" si="31"/>
        <v>44455</v>
      </c>
      <c r="X7" s="133">
        <f t="shared" si="31"/>
        <v>44456</v>
      </c>
      <c r="Y7" s="133" t="str">
        <f t="shared" si="31"/>
        <v>Week of Sep 13th</v>
      </c>
      <c r="Z7" s="133">
        <f t="shared" si="31"/>
        <v>44459</v>
      </c>
      <c r="AA7" s="133">
        <f t="shared" si="31"/>
        <v>44460</v>
      </c>
      <c r="AB7" s="133">
        <f t="shared" si="31"/>
        <v>44461</v>
      </c>
      <c r="AC7" s="133">
        <f t="shared" si="31"/>
        <v>44462</v>
      </c>
      <c r="AD7" s="133">
        <f t="shared" si="31"/>
        <v>44463</v>
      </c>
      <c r="AE7" s="133" t="str">
        <f t="shared" si="31"/>
        <v xml:space="preserve">Week of Sep 20th </v>
      </c>
      <c r="AF7" s="133">
        <f t="shared" ref="AF7:AW7" si="32">AF2</f>
        <v>44466</v>
      </c>
      <c r="AG7" s="133">
        <f t="shared" si="32"/>
        <v>44467</v>
      </c>
      <c r="AH7" s="133">
        <f t="shared" si="32"/>
        <v>44468</v>
      </c>
      <c r="AI7" s="133">
        <f t="shared" si="32"/>
        <v>44469</v>
      </c>
      <c r="AJ7" s="133">
        <f t="shared" si="32"/>
        <v>44470</v>
      </c>
      <c r="AK7" s="133" t="str">
        <f t="shared" si="32"/>
        <v>Week of Sep 27th</v>
      </c>
      <c r="AL7" s="133">
        <f t="shared" si="32"/>
        <v>44473</v>
      </c>
      <c r="AM7" s="133">
        <f t="shared" si="32"/>
        <v>44474</v>
      </c>
      <c r="AN7" s="133">
        <f t="shared" si="32"/>
        <v>44475</v>
      </c>
      <c r="AO7" s="133">
        <f t="shared" si="32"/>
        <v>44476</v>
      </c>
      <c r="AP7" s="133">
        <f t="shared" si="32"/>
        <v>44477</v>
      </c>
      <c r="AQ7" s="133" t="str">
        <f t="shared" si="32"/>
        <v>Week of Oct 4th</v>
      </c>
      <c r="AR7" s="133">
        <f t="shared" si="32"/>
        <v>44480</v>
      </c>
      <c r="AS7" s="133">
        <f t="shared" si="32"/>
        <v>44481</v>
      </c>
      <c r="AT7" s="133">
        <f t="shared" si="32"/>
        <v>44482</v>
      </c>
      <c r="AU7" s="133">
        <f t="shared" si="32"/>
        <v>44483</v>
      </c>
      <c r="AV7" s="133">
        <f t="shared" si="32"/>
        <v>44484</v>
      </c>
      <c r="AW7" s="133" t="str">
        <f t="shared" si="32"/>
        <v>Week of Oct 11th</v>
      </c>
    </row>
    <row r="8" spans="1:49" ht="15" hidden="1" x14ac:dyDescent="0.2">
      <c r="A8" s="95" t="s">
        <v>118</v>
      </c>
      <c r="B8" s="124"/>
      <c r="C8" s="89"/>
      <c r="D8" s="89"/>
      <c r="E8" s="89"/>
      <c r="F8" s="89"/>
      <c r="G8" s="90">
        <f>SUM(B8:F8)</f>
        <v>0</v>
      </c>
      <c r="H8" s="89"/>
      <c r="I8" s="89"/>
      <c r="J8" s="89"/>
      <c r="K8" s="89"/>
      <c r="L8" s="89"/>
      <c r="M8" s="90">
        <f>SUM(H8:L8)</f>
        <v>0</v>
      </c>
      <c r="N8" s="89"/>
      <c r="O8" s="89"/>
      <c r="P8" s="89"/>
      <c r="Q8" s="89"/>
      <c r="R8" s="89"/>
      <c r="S8" s="90">
        <f>SUM(N8:R8)</f>
        <v>0</v>
      </c>
      <c r="T8" s="89"/>
      <c r="U8" s="89"/>
      <c r="V8" s="89"/>
      <c r="W8" s="89"/>
      <c r="X8" s="89"/>
      <c r="Y8" s="90">
        <f>SUM(T8:X8)</f>
        <v>0</v>
      </c>
      <c r="Z8" s="89"/>
      <c r="AA8" s="89"/>
      <c r="AB8" s="89"/>
      <c r="AC8" s="89"/>
      <c r="AD8" s="89"/>
      <c r="AE8" s="90">
        <f>SUM(Z8:AD8)</f>
        <v>0</v>
      </c>
      <c r="AF8" s="89"/>
      <c r="AG8" s="89"/>
      <c r="AH8" s="89"/>
      <c r="AI8" s="89"/>
      <c r="AJ8" s="89"/>
      <c r="AK8" s="90">
        <f>SUM(AF8:AJ8)</f>
        <v>0</v>
      </c>
      <c r="AL8" s="89"/>
      <c r="AM8" s="89"/>
      <c r="AN8" s="89"/>
      <c r="AO8" s="89"/>
      <c r="AP8" s="89"/>
      <c r="AQ8" s="90">
        <f>SUM(AL8:AP8)</f>
        <v>0</v>
      </c>
      <c r="AR8" s="89"/>
      <c r="AS8" s="89"/>
      <c r="AT8" s="89"/>
      <c r="AU8" s="89"/>
      <c r="AV8" s="89"/>
      <c r="AW8" s="90">
        <f>SUM(AR8:AV8)</f>
        <v>0</v>
      </c>
    </row>
    <row r="9" spans="1:49" ht="15" hidden="1" x14ac:dyDescent="0.2">
      <c r="A9" s="95" t="s">
        <v>119</v>
      </c>
      <c r="B9" s="124"/>
      <c r="C9" s="89"/>
      <c r="D9" s="89"/>
      <c r="E9" s="89"/>
      <c r="F9" s="89"/>
      <c r="G9" s="90">
        <f>SUM(B9:F9)</f>
        <v>0</v>
      </c>
      <c r="H9" s="89"/>
      <c r="I9" s="89"/>
      <c r="J9" s="89"/>
      <c r="K9" s="89"/>
      <c r="L9" s="89"/>
      <c r="M9" s="90">
        <f>SUM(H9:L9)</f>
        <v>0</v>
      </c>
      <c r="N9" s="89"/>
      <c r="O9" s="89"/>
      <c r="P9" s="89"/>
      <c r="Q9" s="89"/>
      <c r="R9" s="89"/>
      <c r="S9" s="90">
        <f>SUM(N9:R9)</f>
        <v>0</v>
      </c>
      <c r="T9" s="89"/>
      <c r="U9" s="89"/>
      <c r="V9" s="89"/>
      <c r="W9" s="89"/>
      <c r="X9" s="89"/>
      <c r="Y9" s="90">
        <f>SUM(T9:X9)</f>
        <v>0</v>
      </c>
      <c r="Z9" s="89"/>
      <c r="AA9" s="89"/>
      <c r="AB9" s="89"/>
      <c r="AC9" s="89"/>
      <c r="AD9" s="89"/>
      <c r="AE9" s="90">
        <f>SUM(Z9:AD9)</f>
        <v>0</v>
      </c>
      <c r="AF9" s="89"/>
      <c r="AG9" s="89"/>
      <c r="AH9" s="89"/>
      <c r="AI9" s="89"/>
      <c r="AJ9" s="89"/>
      <c r="AK9" s="90">
        <f>SUM(AF9:AJ9)</f>
        <v>0</v>
      </c>
      <c r="AL9" s="89"/>
      <c r="AM9" s="89"/>
      <c r="AN9" s="89"/>
      <c r="AO9" s="89"/>
      <c r="AP9" s="89"/>
      <c r="AQ9" s="90">
        <f>SUM(AL9:AP9)</f>
        <v>0</v>
      </c>
      <c r="AR9" s="89"/>
      <c r="AS9" s="89"/>
      <c r="AT9" s="89"/>
      <c r="AU9" s="89"/>
      <c r="AV9" s="89"/>
      <c r="AW9" s="90">
        <f>SUM(AR9:AV9)</f>
        <v>0</v>
      </c>
    </row>
    <row r="10" spans="1:49" ht="15" hidden="1" x14ac:dyDescent="0.2">
      <c r="A10" s="95" t="s">
        <v>120</v>
      </c>
      <c r="B10" s="124"/>
      <c r="C10" s="89"/>
      <c r="D10" s="89"/>
      <c r="E10" s="89"/>
      <c r="F10" s="89"/>
      <c r="G10" s="90">
        <f>SUM(B10:F10)</f>
        <v>0</v>
      </c>
      <c r="H10" s="89"/>
      <c r="I10" s="89"/>
      <c r="J10" s="89"/>
      <c r="K10" s="89"/>
      <c r="L10" s="89"/>
      <c r="M10" s="90">
        <f>SUM(H10:L10)</f>
        <v>0</v>
      </c>
      <c r="N10" s="89"/>
      <c r="O10" s="89"/>
      <c r="P10" s="89"/>
      <c r="Q10" s="89"/>
      <c r="R10" s="89"/>
      <c r="S10" s="90">
        <f>SUM(N10:R10)</f>
        <v>0</v>
      </c>
      <c r="T10" s="89"/>
      <c r="U10" s="89"/>
      <c r="V10" s="89"/>
      <c r="W10" s="89"/>
      <c r="X10" s="89"/>
      <c r="Y10" s="90">
        <f>SUM(T10:X10)</f>
        <v>0</v>
      </c>
      <c r="Z10" s="89"/>
      <c r="AA10" s="89"/>
      <c r="AB10" s="89"/>
      <c r="AC10" s="89"/>
      <c r="AD10" s="89"/>
      <c r="AE10" s="90">
        <f>SUM(Z10:AD10)</f>
        <v>0</v>
      </c>
      <c r="AF10" s="89"/>
      <c r="AG10" s="89"/>
      <c r="AH10" s="89"/>
      <c r="AI10" s="89"/>
      <c r="AJ10" s="89"/>
      <c r="AK10" s="90">
        <f>SUM(AF10:AJ10)</f>
        <v>0</v>
      </c>
      <c r="AL10" s="89"/>
      <c r="AM10" s="89"/>
      <c r="AN10" s="89"/>
      <c r="AO10" s="89"/>
      <c r="AP10" s="89"/>
      <c r="AQ10" s="90">
        <f>SUM(AL10:AP10)</f>
        <v>0</v>
      </c>
      <c r="AR10" s="89"/>
      <c r="AS10" s="89"/>
      <c r="AT10" s="89"/>
      <c r="AU10" s="89"/>
      <c r="AV10" s="89"/>
      <c r="AW10" s="90">
        <f>SUM(AR10:AV10)</f>
        <v>0</v>
      </c>
    </row>
    <row r="11" spans="1:49" ht="15" hidden="1" x14ac:dyDescent="0.25">
      <c r="A11" s="99" t="s">
        <v>114</v>
      </c>
      <c r="B11" s="127"/>
      <c r="C11" s="88"/>
      <c r="D11" s="88"/>
      <c r="E11" s="88"/>
      <c r="F11" s="88"/>
      <c r="G11" s="88" t="str">
        <f t="shared" ref="G11" si="33">IFERROR(G2/G10,"")</f>
        <v/>
      </c>
      <c r="H11" s="88"/>
      <c r="I11" s="88"/>
      <c r="J11" s="88"/>
      <c r="K11" s="88"/>
      <c r="L11" s="88"/>
      <c r="M11" s="88" t="str">
        <f t="shared" ref="M11" si="34">IFERROR(M2/M10,"")</f>
        <v/>
      </c>
      <c r="N11" s="88"/>
      <c r="O11" s="88"/>
      <c r="P11" s="88"/>
      <c r="Q11" s="88"/>
      <c r="R11" s="88"/>
      <c r="S11" s="88" t="str">
        <f t="shared" ref="S11" si="35">IFERROR(S2/S10,"")</f>
        <v/>
      </c>
      <c r="T11" s="88"/>
      <c r="U11" s="88"/>
      <c r="V11" s="88"/>
      <c r="W11" s="88"/>
      <c r="X11" s="88"/>
      <c r="Y11" s="88" t="str">
        <f t="shared" ref="Y11" si="36">IFERROR(Y2/Y10,"")</f>
        <v/>
      </c>
      <c r="Z11" s="88"/>
      <c r="AA11" s="88"/>
      <c r="AB11" s="88"/>
      <c r="AC11" s="88"/>
      <c r="AD11" s="88"/>
      <c r="AE11" s="88" t="str">
        <f t="shared" ref="AE11" si="37">IFERROR(AE2/AE10,"")</f>
        <v/>
      </c>
      <c r="AF11" s="88"/>
      <c r="AG11" s="88"/>
      <c r="AH11" s="88"/>
      <c r="AI11" s="88"/>
      <c r="AJ11" s="88"/>
      <c r="AK11" s="88" t="str">
        <f t="shared" ref="AK11" si="38">IFERROR(AK2/AK10,"")</f>
        <v/>
      </c>
      <c r="AL11" s="88"/>
      <c r="AM11" s="88"/>
      <c r="AN11" s="88"/>
      <c r="AO11" s="88"/>
      <c r="AP11" s="88"/>
      <c r="AQ11" s="88" t="str">
        <f t="shared" ref="AQ11" si="39">IFERROR(AQ2/AQ10,"")</f>
        <v/>
      </c>
      <c r="AR11" s="88"/>
      <c r="AS11" s="88"/>
      <c r="AT11" s="88"/>
      <c r="AU11" s="88"/>
      <c r="AV11" s="88"/>
      <c r="AW11" s="88" t="str">
        <f t="shared" ref="AW11" si="40">IFERROR(AW2/AW10,"")</f>
        <v/>
      </c>
    </row>
    <row r="12" spans="1:49" x14ac:dyDescent="0.2">
      <c r="A12" s="120" t="s">
        <v>121</v>
      </c>
      <c r="B12" s="124"/>
      <c r="C12" s="89">
        <v>189</v>
      </c>
      <c r="D12" s="89">
        <v>91</v>
      </c>
      <c r="E12" s="89">
        <v>157</v>
      </c>
      <c r="F12" s="89">
        <v>139</v>
      </c>
      <c r="G12" s="111">
        <f>+SUM(B12:F12)</f>
        <v>576</v>
      </c>
      <c r="H12" s="89">
        <v>72</v>
      </c>
      <c r="I12" s="89">
        <v>143</v>
      </c>
      <c r="J12" s="89">
        <v>147</v>
      </c>
      <c r="K12" s="89">
        <v>224</v>
      </c>
      <c r="L12" s="89">
        <v>304</v>
      </c>
      <c r="M12" s="111">
        <f>+SUM(H12:L12)</f>
        <v>890</v>
      </c>
      <c r="N12" s="89">
        <v>119</v>
      </c>
      <c r="O12" s="89">
        <v>112</v>
      </c>
      <c r="P12" s="89">
        <v>47</v>
      </c>
      <c r="Q12" s="89">
        <v>155</v>
      </c>
      <c r="R12" s="89">
        <v>87</v>
      </c>
      <c r="S12" s="111">
        <f>+SUM(N12:R12)</f>
        <v>520</v>
      </c>
      <c r="T12" s="89">
        <v>99</v>
      </c>
      <c r="U12" s="89">
        <v>172</v>
      </c>
      <c r="V12" s="89">
        <v>277</v>
      </c>
      <c r="W12" s="89">
        <v>274</v>
      </c>
      <c r="X12" s="89">
        <v>271</v>
      </c>
      <c r="Y12" s="111">
        <f>+SUM(T12:X12)</f>
        <v>1093</v>
      </c>
      <c r="Z12" s="89">
        <v>214</v>
      </c>
      <c r="AA12" s="89">
        <v>146</v>
      </c>
      <c r="AB12" s="89">
        <v>231</v>
      </c>
      <c r="AC12" s="89">
        <v>258</v>
      </c>
      <c r="AD12" s="89">
        <v>276</v>
      </c>
      <c r="AE12" s="111">
        <f>+SUM(Z12:AD12)</f>
        <v>1125</v>
      </c>
      <c r="AF12" s="89">
        <v>390</v>
      </c>
      <c r="AG12" s="89">
        <v>377</v>
      </c>
      <c r="AH12" s="89">
        <v>474</v>
      </c>
      <c r="AI12" s="89"/>
      <c r="AJ12" s="89"/>
      <c r="AK12" s="111">
        <f>+SUM(AF12:AJ12)</f>
        <v>1241</v>
      </c>
      <c r="AL12" s="89"/>
      <c r="AM12" s="89"/>
      <c r="AN12" s="89"/>
      <c r="AO12" s="89"/>
      <c r="AP12" s="89"/>
      <c r="AQ12" s="111">
        <f>+SUM(AL12:AP12)</f>
        <v>0</v>
      </c>
      <c r="AR12" s="89"/>
      <c r="AS12" s="89"/>
      <c r="AT12" s="89"/>
      <c r="AU12" s="89"/>
      <c r="AV12" s="89"/>
      <c r="AW12" s="111">
        <f>+SUM(AR12:AV12)</f>
        <v>0</v>
      </c>
    </row>
    <row r="13" spans="1:49" x14ac:dyDescent="0.2">
      <c r="A13" s="120" t="s">
        <v>122</v>
      </c>
      <c r="B13" s="124"/>
      <c r="C13" s="89">
        <v>9</v>
      </c>
      <c r="D13" s="89">
        <v>4</v>
      </c>
      <c r="E13" s="89">
        <v>1</v>
      </c>
      <c r="F13" s="89">
        <v>1</v>
      </c>
      <c r="G13" s="111">
        <f>+SUM(B13:F13)</f>
        <v>15</v>
      </c>
      <c r="H13" s="89">
        <v>1</v>
      </c>
      <c r="I13" s="89">
        <v>7</v>
      </c>
      <c r="J13" s="89">
        <v>4</v>
      </c>
      <c r="K13" s="89">
        <v>6</v>
      </c>
      <c r="L13" s="89">
        <v>3</v>
      </c>
      <c r="M13" s="111">
        <f>+SUM(H13:L13)</f>
        <v>21</v>
      </c>
      <c r="N13" s="89">
        <v>0</v>
      </c>
      <c r="O13" s="89">
        <v>1</v>
      </c>
      <c r="P13" s="89">
        <v>3</v>
      </c>
      <c r="Q13" s="89">
        <v>1</v>
      </c>
      <c r="R13" s="89">
        <v>0</v>
      </c>
      <c r="S13" s="111">
        <f>+SUM(N13:R13)</f>
        <v>5</v>
      </c>
      <c r="T13" s="89">
        <v>1</v>
      </c>
      <c r="U13" s="89">
        <v>3</v>
      </c>
      <c r="V13" s="89">
        <v>9</v>
      </c>
      <c r="W13" s="89">
        <v>4</v>
      </c>
      <c r="X13" s="89">
        <v>6</v>
      </c>
      <c r="Y13" s="111">
        <f>+SUM(T13:X13)</f>
        <v>23</v>
      </c>
      <c r="Z13" s="89">
        <v>7</v>
      </c>
      <c r="AA13" s="89">
        <v>1</v>
      </c>
      <c r="AB13" s="89">
        <v>4</v>
      </c>
      <c r="AC13" s="89">
        <v>8</v>
      </c>
      <c r="AD13" s="89">
        <v>24</v>
      </c>
      <c r="AE13" s="111">
        <f>+SUM(Z13:AD13)</f>
        <v>44</v>
      </c>
      <c r="AF13" s="89">
        <v>19</v>
      </c>
      <c r="AG13" s="89">
        <v>12</v>
      </c>
      <c r="AH13" s="89">
        <v>18</v>
      </c>
      <c r="AI13" s="89"/>
      <c r="AJ13" s="89"/>
      <c r="AK13" s="111">
        <f>+SUM(AF13:AJ13)</f>
        <v>49</v>
      </c>
      <c r="AL13" s="89"/>
      <c r="AM13" s="89"/>
      <c r="AN13" s="89"/>
      <c r="AO13" s="89"/>
      <c r="AP13" s="89"/>
      <c r="AQ13" s="111">
        <f>+SUM(AL13:AP13)</f>
        <v>0</v>
      </c>
      <c r="AR13" s="89"/>
      <c r="AS13" s="89"/>
      <c r="AT13" s="89"/>
      <c r="AU13" s="89"/>
      <c r="AV13" s="89"/>
      <c r="AW13" s="111">
        <f>+SUM(AR13:AV13)</f>
        <v>0</v>
      </c>
    </row>
    <row r="14" spans="1:49" ht="15" x14ac:dyDescent="0.25">
      <c r="A14" s="99" t="s">
        <v>114</v>
      </c>
      <c r="B14" s="128" t="str">
        <f t="shared" ref="B14:F14" si="41">IFERROR(1-B13/B12,"")</f>
        <v/>
      </c>
      <c r="C14" s="121">
        <f t="shared" si="41"/>
        <v>0.95238095238095233</v>
      </c>
      <c r="D14" s="121">
        <f t="shared" si="41"/>
        <v>0.95604395604395609</v>
      </c>
      <c r="E14" s="121">
        <f t="shared" si="41"/>
        <v>0.99363057324840764</v>
      </c>
      <c r="F14" s="121">
        <f t="shared" si="41"/>
        <v>0.9928057553956835</v>
      </c>
      <c r="G14" s="121">
        <f>IFERROR(1-G13/G12,"")</f>
        <v>0.97395833333333337</v>
      </c>
      <c r="H14" s="121">
        <f t="shared" ref="H14:L14" si="42">IFERROR(1-H13/H12,"")</f>
        <v>0.98611111111111116</v>
      </c>
      <c r="I14" s="121">
        <f t="shared" si="42"/>
        <v>0.95104895104895104</v>
      </c>
      <c r="J14" s="118">
        <f t="shared" si="42"/>
        <v>0.97278911564625847</v>
      </c>
      <c r="K14" s="100">
        <f t="shared" si="42"/>
        <v>0.9732142857142857</v>
      </c>
      <c r="L14" s="100">
        <f t="shared" si="42"/>
        <v>0.99013157894736847</v>
      </c>
      <c r="M14" s="100">
        <f>IFERROR(1-M13/M12,"")</f>
        <v>0.97640449438202248</v>
      </c>
      <c r="N14" s="100">
        <f t="shared" ref="N14:R14" si="43">IFERROR(1-N13/N12,"")</f>
        <v>1</v>
      </c>
      <c r="O14" s="100">
        <f t="shared" si="43"/>
        <v>0.9910714285714286</v>
      </c>
      <c r="P14" s="100">
        <f t="shared" si="43"/>
        <v>0.93617021276595747</v>
      </c>
      <c r="Q14" s="100">
        <f t="shared" si="43"/>
        <v>0.99354838709677418</v>
      </c>
      <c r="R14" s="100">
        <f t="shared" si="43"/>
        <v>1</v>
      </c>
      <c r="S14" s="100">
        <f>IFERROR(1-S13/S12,"")</f>
        <v>0.99038461538461542</v>
      </c>
      <c r="T14" s="100">
        <f t="shared" ref="T14:X14" si="44">IFERROR(1-T13/T12,"")</f>
        <v>0.98989898989898994</v>
      </c>
      <c r="U14" s="100">
        <f t="shared" si="44"/>
        <v>0.98255813953488369</v>
      </c>
      <c r="V14" s="100">
        <f t="shared" si="44"/>
        <v>0.96750902527075811</v>
      </c>
      <c r="W14" s="100">
        <f t="shared" si="44"/>
        <v>0.98540145985401462</v>
      </c>
      <c r="X14" s="100">
        <f t="shared" si="44"/>
        <v>0.97785977859778594</v>
      </c>
      <c r="Y14" s="100">
        <f>IFERROR(1-Y13/Y12,"")</f>
        <v>0.97895699908508693</v>
      </c>
      <c r="Z14" s="100">
        <f t="shared" ref="Z14:AD14" si="45">IFERROR(1-Z13/Z12,"")</f>
        <v>0.96728971962616828</v>
      </c>
      <c r="AA14" s="100">
        <f t="shared" si="45"/>
        <v>0.99315068493150682</v>
      </c>
      <c r="AB14" s="100">
        <f t="shared" si="45"/>
        <v>0.98268398268398272</v>
      </c>
      <c r="AC14" s="100">
        <f t="shared" si="45"/>
        <v>0.96899224806201545</v>
      </c>
      <c r="AD14" s="100">
        <f t="shared" si="45"/>
        <v>0.91304347826086962</v>
      </c>
      <c r="AE14" s="100">
        <f>IFERROR(1-AE13/AE12,"")</f>
        <v>0.9608888888888889</v>
      </c>
      <c r="AF14" s="100">
        <f t="shared" ref="AF14:AJ14" si="46">IFERROR(1-AF13/AF12,"")</f>
        <v>0.95128205128205123</v>
      </c>
      <c r="AG14" s="100">
        <f t="shared" si="46"/>
        <v>0.96816976127320953</v>
      </c>
      <c r="AH14" s="100">
        <f t="shared" si="46"/>
        <v>0.96202531645569622</v>
      </c>
      <c r="AI14" s="100" t="str">
        <f t="shared" si="46"/>
        <v/>
      </c>
      <c r="AJ14" s="100" t="str">
        <f t="shared" si="46"/>
        <v/>
      </c>
      <c r="AK14" s="100">
        <f>IFERROR(1-AK13/AK12,"")</f>
        <v>0.96051571313456885</v>
      </c>
      <c r="AL14" s="100" t="str">
        <f t="shared" ref="AL14:AP14" si="47">IFERROR(1-AL13/AL12,"")</f>
        <v/>
      </c>
      <c r="AM14" s="100" t="str">
        <f t="shared" si="47"/>
        <v/>
      </c>
      <c r="AN14" s="100" t="str">
        <f t="shared" si="47"/>
        <v/>
      </c>
      <c r="AO14" s="100" t="str">
        <f t="shared" si="47"/>
        <v/>
      </c>
      <c r="AP14" s="100" t="str">
        <f t="shared" si="47"/>
        <v/>
      </c>
      <c r="AQ14" s="100" t="str">
        <f>IFERROR(1-AQ13/AQ12,"")</f>
        <v/>
      </c>
      <c r="AR14" s="100" t="str">
        <f t="shared" ref="AR14:AV14" si="48">IFERROR(1-AR13/AR12,"")</f>
        <v/>
      </c>
      <c r="AS14" s="100" t="str">
        <f t="shared" si="48"/>
        <v/>
      </c>
      <c r="AT14" s="100" t="str">
        <f t="shared" si="48"/>
        <v/>
      </c>
      <c r="AU14" s="100" t="str">
        <f t="shared" si="48"/>
        <v/>
      </c>
      <c r="AV14" s="100" t="str">
        <f t="shared" si="48"/>
        <v/>
      </c>
      <c r="AW14" s="100" t="str">
        <f>IFERROR(1-AW13/AW12,"")</f>
        <v/>
      </c>
    </row>
    <row r="15" spans="1:49" x14ac:dyDescent="0.2">
      <c r="A15" s="95" t="s">
        <v>115</v>
      </c>
      <c r="B15" s="129">
        <v>0.7</v>
      </c>
      <c r="C15" s="105">
        <v>0.7</v>
      </c>
      <c r="D15" s="105">
        <v>0.7</v>
      </c>
      <c r="E15" s="105">
        <v>0.7</v>
      </c>
      <c r="F15" s="105">
        <v>0.7</v>
      </c>
      <c r="G15" s="105">
        <v>0.7</v>
      </c>
      <c r="H15" s="105">
        <v>0.8</v>
      </c>
      <c r="I15" s="105">
        <v>0.8</v>
      </c>
      <c r="J15" s="105">
        <v>0.8</v>
      </c>
      <c r="K15" s="105">
        <v>0.8</v>
      </c>
      <c r="L15" s="105">
        <v>0.8</v>
      </c>
      <c r="M15" s="105">
        <v>0.8</v>
      </c>
      <c r="N15" s="105">
        <v>0.9</v>
      </c>
      <c r="O15" s="105">
        <v>0.9</v>
      </c>
      <c r="P15" s="105">
        <v>0.9</v>
      </c>
      <c r="Q15" s="105">
        <v>0.9</v>
      </c>
      <c r="R15" s="105">
        <v>0.9</v>
      </c>
      <c r="S15" s="105">
        <v>0.9</v>
      </c>
      <c r="T15" s="105">
        <v>0.85</v>
      </c>
      <c r="U15" s="105">
        <v>0.85</v>
      </c>
      <c r="V15" s="105">
        <v>0.85</v>
      </c>
      <c r="W15" s="105">
        <v>0.85</v>
      </c>
      <c r="X15" s="105">
        <v>0.85</v>
      </c>
      <c r="Y15" s="105">
        <v>0.85</v>
      </c>
      <c r="Z15" s="105">
        <v>0.7</v>
      </c>
      <c r="AA15" s="105">
        <v>0.7</v>
      </c>
      <c r="AB15" s="105">
        <v>0.7</v>
      </c>
      <c r="AC15" s="105">
        <v>0.7</v>
      </c>
      <c r="AD15" s="105">
        <v>0.7</v>
      </c>
      <c r="AE15" s="105">
        <v>0.7</v>
      </c>
      <c r="AF15" s="105">
        <v>0.9</v>
      </c>
      <c r="AG15" s="105">
        <v>0.9</v>
      </c>
      <c r="AH15" s="105">
        <v>0.9</v>
      </c>
      <c r="AI15" s="105">
        <v>0.9</v>
      </c>
      <c r="AJ15" s="105">
        <v>0.9</v>
      </c>
      <c r="AK15" s="105">
        <v>0.9</v>
      </c>
      <c r="AL15" s="105">
        <v>0.95</v>
      </c>
      <c r="AM15" s="105">
        <v>0.95</v>
      </c>
      <c r="AN15" s="105">
        <v>0.95</v>
      </c>
      <c r="AO15" s="105">
        <v>0.95</v>
      </c>
      <c r="AP15" s="105">
        <v>0.95</v>
      </c>
      <c r="AQ15" s="105">
        <v>0.95</v>
      </c>
      <c r="AR15" s="105">
        <v>0.98</v>
      </c>
      <c r="AS15" s="105">
        <v>0.98</v>
      </c>
      <c r="AT15" s="105">
        <v>0.98</v>
      </c>
      <c r="AU15" s="105">
        <v>0.98</v>
      </c>
      <c r="AV15" s="105">
        <v>0.98</v>
      </c>
      <c r="AW15" s="105">
        <v>0.98</v>
      </c>
    </row>
    <row r="16" spans="1:49" x14ac:dyDescent="0.2">
      <c r="A16" s="101"/>
      <c r="B16" s="89"/>
      <c r="C16" s="89"/>
      <c r="D16" s="89"/>
      <c r="E16" s="89"/>
      <c r="F16" s="89"/>
      <c r="G16" s="89"/>
      <c r="H16" s="89"/>
      <c r="I16" s="89"/>
      <c r="J16" s="89"/>
      <c r="K16" s="89"/>
      <c r="L16" s="89"/>
      <c r="M16" s="89"/>
      <c r="N16" s="89"/>
      <c r="O16" s="89"/>
      <c r="P16" s="89"/>
      <c r="Q16" s="89"/>
      <c r="R16" s="89"/>
      <c r="S16" s="89"/>
      <c r="T16" s="89"/>
      <c r="U16" s="89"/>
      <c r="V16" s="89"/>
      <c r="W16" s="89"/>
      <c r="X16" s="89"/>
      <c r="Y16" s="89"/>
      <c r="Z16" s="89"/>
      <c r="AA16" s="89"/>
      <c r="AB16" s="89"/>
      <c r="AC16" s="89"/>
      <c r="AD16" s="89"/>
      <c r="AE16" s="89"/>
      <c r="AF16" s="89"/>
      <c r="AG16" s="89"/>
      <c r="AH16" s="89"/>
      <c r="AI16" s="89"/>
      <c r="AJ16" s="89"/>
      <c r="AK16" s="89"/>
      <c r="AL16" s="89"/>
      <c r="AM16" s="89"/>
      <c r="AN16" s="89"/>
      <c r="AO16" s="89"/>
      <c r="AP16" s="89"/>
      <c r="AQ16" s="89"/>
      <c r="AR16" s="89"/>
      <c r="AS16" s="89"/>
      <c r="AT16" s="89"/>
      <c r="AU16" s="89"/>
      <c r="AV16" s="89"/>
      <c r="AW16" s="89"/>
    </row>
    <row r="17" spans="1:49" ht="30" x14ac:dyDescent="0.2">
      <c r="A17" s="98" t="s">
        <v>137</v>
      </c>
      <c r="B17" s="87">
        <f t="shared" ref="B17:F17" si="49">+B2</f>
        <v>44431</v>
      </c>
      <c r="C17" s="87">
        <f t="shared" si="49"/>
        <v>44432</v>
      </c>
      <c r="D17" s="87">
        <f t="shared" si="49"/>
        <v>44433</v>
      </c>
      <c r="E17" s="87">
        <f t="shared" si="49"/>
        <v>44434</v>
      </c>
      <c r="F17" s="87">
        <f t="shared" si="49"/>
        <v>44435</v>
      </c>
      <c r="G17" s="94" t="str">
        <f>+G2</f>
        <v xml:space="preserve">Week of Aug 23rd </v>
      </c>
      <c r="H17" s="87">
        <f t="shared" ref="H17:L17" si="50">+H2</f>
        <v>44438</v>
      </c>
      <c r="I17" s="87">
        <f t="shared" si="50"/>
        <v>44439</v>
      </c>
      <c r="J17" s="87">
        <f t="shared" si="50"/>
        <v>44440</v>
      </c>
      <c r="K17" s="87">
        <f t="shared" si="50"/>
        <v>44441</v>
      </c>
      <c r="L17" s="87">
        <f t="shared" si="50"/>
        <v>44442</v>
      </c>
      <c r="M17" s="94" t="str">
        <f>+M2</f>
        <v>Week of Aug 30th</v>
      </c>
      <c r="N17" s="87">
        <f t="shared" ref="N17:R17" si="51">+N2</f>
        <v>44445</v>
      </c>
      <c r="O17" s="87">
        <f t="shared" si="51"/>
        <v>44446</v>
      </c>
      <c r="P17" s="87">
        <f t="shared" si="51"/>
        <v>44447</v>
      </c>
      <c r="Q17" s="87">
        <f t="shared" si="51"/>
        <v>44448</v>
      </c>
      <c r="R17" s="87">
        <f t="shared" si="51"/>
        <v>44449</v>
      </c>
      <c r="S17" s="94" t="str">
        <f>+S2</f>
        <v>Week of Sep 6th</v>
      </c>
      <c r="T17" s="87">
        <f t="shared" ref="T17:X17" si="52">+T2</f>
        <v>44452</v>
      </c>
      <c r="U17" s="87">
        <f t="shared" si="52"/>
        <v>44453</v>
      </c>
      <c r="V17" s="87">
        <f t="shared" si="52"/>
        <v>44454</v>
      </c>
      <c r="W17" s="87">
        <f t="shared" si="52"/>
        <v>44455</v>
      </c>
      <c r="X17" s="87">
        <f t="shared" si="52"/>
        <v>44456</v>
      </c>
      <c r="Y17" s="94" t="str">
        <f>+Y2</f>
        <v>Week of Sep 13th</v>
      </c>
      <c r="Z17" s="87">
        <f t="shared" ref="Z17:AD17" si="53">+Z2</f>
        <v>44459</v>
      </c>
      <c r="AA17" s="87">
        <f t="shared" si="53"/>
        <v>44460</v>
      </c>
      <c r="AB17" s="87">
        <f t="shared" si="53"/>
        <v>44461</v>
      </c>
      <c r="AC17" s="87">
        <f t="shared" si="53"/>
        <v>44462</v>
      </c>
      <c r="AD17" s="87">
        <f t="shared" si="53"/>
        <v>44463</v>
      </c>
      <c r="AE17" s="94" t="str">
        <f>+AE2</f>
        <v xml:space="preserve">Week of Sep 20th </v>
      </c>
      <c r="AF17" s="87">
        <f t="shared" ref="AF17:AJ17" si="54">+AF2</f>
        <v>44466</v>
      </c>
      <c r="AG17" s="87">
        <f t="shared" si="54"/>
        <v>44467</v>
      </c>
      <c r="AH17" s="87">
        <f t="shared" si="54"/>
        <v>44468</v>
      </c>
      <c r="AI17" s="87">
        <f t="shared" si="54"/>
        <v>44469</v>
      </c>
      <c r="AJ17" s="87">
        <f t="shared" si="54"/>
        <v>44470</v>
      </c>
      <c r="AK17" s="94" t="str">
        <f>+AK2</f>
        <v>Week of Sep 27th</v>
      </c>
      <c r="AL17" s="87">
        <f t="shared" ref="AL17:AP17" si="55">+AL2</f>
        <v>44473</v>
      </c>
      <c r="AM17" s="87">
        <f t="shared" si="55"/>
        <v>44474</v>
      </c>
      <c r="AN17" s="87">
        <f t="shared" si="55"/>
        <v>44475</v>
      </c>
      <c r="AO17" s="87">
        <f t="shared" si="55"/>
        <v>44476</v>
      </c>
      <c r="AP17" s="87">
        <f t="shared" si="55"/>
        <v>44477</v>
      </c>
      <c r="AQ17" s="94" t="str">
        <f>+AQ2</f>
        <v>Week of Oct 4th</v>
      </c>
      <c r="AR17" s="87">
        <f t="shared" ref="AR17:AV17" si="56">+AR2</f>
        <v>44480</v>
      </c>
      <c r="AS17" s="87">
        <f t="shared" si="56"/>
        <v>44481</v>
      </c>
      <c r="AT17" s="87">
        <f t="shared" si="56"/>
        <v>44482</v>
      </c>
      <c r="AU17" s="87">
        <f t="shared" si="56"/>
        <v>44483</v>
      </c>
      <c r="AV17" s="87">
        <f t="shared" si="56"/>
        <v>44484</v>
      </c>
      <c r="AW17" s="94" t="str">
        <f>+AW2</f>
        <v>Week of Oct 11th</v>
      </c>
    </row>
    <row r="18" spans="1:49" x14ac:dyDescent="0.2">
      <c r="A18" s="101" t="s">
        <v>110</v>
      </c>
      <c r="B18" s="130">
        <f>(B3/(70%*14))+(B4/(70%*13))</f>
        <v>0</v>
      </c>
      <c r="C18" s="102">
        <f t="shared" ref="C18:G18" si="57">(C3/(70%*14))+(C4/(70%*13))</f>
        <v>0</v>
      </c>
      <c r="D18" s="102">
        <f t="shared" si="57"/>
        <v>0</v>
      </c>
      <c r="E18" s="102">
        <f t="shared" si="57"/>
        <v>0</v>
      </c>
      <c r="F18" s="102">
        <f t="shared" si="57"/>
        <v>0</v>
      </c>
      <c r="G18" s="110">
        <f t="shared" si="57"/>
        <v>0</v>
      </c>
      <c r="H18" s="102">
        <f>(H3/(80%*14))+(H4/(80%*13))</f>
        <v>0</v>
      </c>
      <c r="I18" s="102">
        <f t="shared" ref="I18:M18" si="58">(I3/(80%*14))+(I4/(80%*13))</f>
        <v>0</v>
      </c>
      <c r="J18" s="102">
        <f t="shared" si="58"/>
        <v>0</v>
      </c>
      <c r="K18" s="102">
        <f t="shared" si="58"/>
        <v>0</v>
      </c>
      <c r="L18" s="102">
        <f t="shared" si="58"/>
        <v>0</v>
      </c>
      <c r="M18" s="110">
        <f t="shared" si="58"/>
        <v>0</v>
      </c>
      <c r="N18" s="102">
        <f t="shared" ref="N18:S18" si="59">(N3/(50%*14))+(N4/(50%*13))</f>
        <v>0</v>
      </c>
      <c r="O18" s="102">
        <f t="shared" si="59"/>
        <v>0</v>
      </c>
      <c r="P18" s="102">
        <f t="shared" si="59"/>
        <v>0</v>
      </c>
      <c r="Q18" s="102">
        <f t="shared" si="59"/>
        <v>0</v>
      </c>
      <c r="R18" s="102">
        <f t="shared" si="59"/>
        <v>0</v>
      </c>
      <c r="S18" s="110">
        <f t="shared" si="59"/>
        <v>0</v>
      </c>
      <c r="T18" s="102">
        <f>(T3/(70%*14))+(T4/(70%*13))</f>
        <v>0</v>
      </c>
      <c r="U18" s="102">
        <f t="shared" ref="U18:X18" si="60">(U3/(70%*14))+(U4/(70%*13))</f>
        <v>0</v>
      </c>
      <c r="V18" s="102">
        <f t="shared" si="60"/>
        <v>0</v>
      </c>
      <c r="W18" s="102">
        <f t="shared" si="60"/>
        <v>0</v>
      </c>
      <c r="X18" s="102">
        <f t="shared" si="60"/>
        <v>0</v>
      </c>
      <c r="Y18" s="110">
        <f>(Y3/(70%*14))+(Y4/(70%*13))</f>
        <v>0</v>
      </c>
      <c r="Z18" s="102">
        <f>(Z3/(50%*14))+(Z4/(50%*13))</f>
        <v>0</v>
      </c>
      <c r="AA18" s="102">
        <f t="shared" ref="AA18:AE18" si="61">(AA3/(50%*14))+(AA4/(50%*13))</f>
        <v>0</v>
      </c>
      <c r="AB18" s="102">
        <f t="shared" si="61"/>
        <v>0</v>
      </c>
      <c r="AC18" s="102">
        <f t="shared" si="61"/>
        <v>0</v>
      </c>
      <c r="AD18" s="102">
        <f t="shared" si="61"/>
        <v>0</v>
      </c>
      <c r="AE18" s="110">
        <f t="shared" si="61"/>
        <v>0</v>
      </c>
      <c r="AF18" s="102">
        <f t="shared" ref="AF18:AK18" si="62">(AF3/(80%*14))+(AF4/(80%*13))</f>
        <v>0</v>
      </c>
      <c r="AG18" s="102">
        <f t="shared" si="62"/>
        <v>0</v>
      </c>
      <c r="AH18" s="102">
        <f t="shared" si="62"/>
        <v>0</v>
      </c>
      <c r="AI18" s="102">
        <f t="shared" si="62"/>
        <v>0</v>
      </c>
      <c r="AJ18" s="102">
        <f t="shared" si="62"/>
        <v>0</v>
      </c>
      <c r="AK18" s="110">
        <f t="shared" si="62"/>
        <v>0</v>
      </c>
      <c r="AL18" s="102">
        <f t="shared" ref="AL18:AQ18" si="63">(AL3/(90%*14))+(AL4/(90%*13))</f>
        <v>0</v>
      </c>
      <c r="AM18" s="102">
        <f t="shared" si="63"/>
        <v>0</v>
      </c>
      <c r="AN18" s="102">
        <f t="shared" si="63"/>
        <v>0</v>
      </c>
      <c r="AO18" s="102">
        <f t="shared" si="63"/>
        <v>0</v>
      </c>
      <c r="AP18" s="102">
        <f t="shared" si="63"/>
        <v>0</v>
      </c>
      <c r="AQ18" s="110">
        <f t="shared" si="63"/>
        <v>0</v>
      </c>
      <c r="AR18" s="102">
        <f>(AR3/14)+(AR4/13)</f>
        <v>0</v>
      </c>
      <c r="AS18" s="102">
        <f t="shared" ref="AS18:AW18" si="64">(AS3/14)+(AS4/13)</f>
        <v>0</v>
      </c>
      <c r="AT18" s="102">
        <f t="shared" si="64"/>
        <v>0</v>
      </c>
      <c r="AU18" s="102">
        <f t="shared" si="64"/>
        <v>0</v>
      </c>
      <c r="AV18" s="102">
        <f t="shared" si="64"/>
        <v>0</v>
      </c>
      <c r="AW18" s="110">
        <f t="shared" si="64"/>
        <v>0</v>
      </c>
    </row>
    <row r="19" spans="1:49" x14ac:dyDescent="0.2">
      <c r="A19" s="101" t="s">
        <v>123</v>
      </c>
      <c r="B19" s="124">
        <v>0</v>
      </c>
      <c r="C19" s="89">
        <v>0</v>
      </c>
      <c r="D19" s="89">
        <v>0</v>
      </c>
      <c r="E19" s="89">
        <v>0</v>
      </c>
      <c r="F19" s="89">
        <v>0</v>
      </c>
      <c r="G19" s="111">
        <f>SUM(B19:F19)</f>
        <v>0</v>
      </c>
      <c r="H19" s="89">
        <v>0</v>
      </c>
      <c r="I19" s="89">
        <v>0</v>
      </c>
      <c r="J19" s="89">
        <v>0</v>
      </c>
      <c r="K19" s="89">
        <v>0</v>
      </c>
      <c r="L19" s="89">
        <v>0</v>
      </c>
      <c r="M19" s="111">
        <f>SUM(H19:L19)</f>
        <v>0</v>
      </c>
      <c r="N19" s="89">
        <v>0</v>
      </c>
      <c r="O19" s="89">
        <v>0</v>
      </c>
      <c r="P19" s="89">
        <v>0</v>
      </c>
      <c r="Q19" s="89">
        <v>0</v>
      </c>
      <c r="R19" s="89">
        <v>0</v>
      </c>
      <c r="S19" s="111">
        <f>SUM(N19:R19)</f>
        <v>0</v>
      </c>
      <c r="T19" s="89">
        <v>0</v>
      </c>
      <c r="U19" s="89">
        <v>0</v>
      </c>
      <c r="V19" s="89">
        <v>0</v>
      </c>
      <c r="W19" s="89">
        <v>0</v>
      </c>
      <c r="X19" s="89">
        <v>0</v>
      </c>
      <c r="Y19" s="111">
        <f>SUM(T19:X19)</f>
        <v>0</v>
      </c>
      <c r="Z19" s="89">
        <v>0</v>
      </c>
      <c r="AA19" s="89">
        <v>0</v>
      </c>
      <c r="AB19" s="89">
        <v>0</v>
      </c>
      <c r="AC19" s="89">
        <v>0</v>
      </c>
      <c r="AD19" s="89">
        <v>0</v>
      </c>
      <c r="AE19" s="111">
        <f>SUM(Z19:AD19)</f>
        <v>0</v>
      </c>
      <c r="AF19" s="89">
        <v>0</v>
      </c>
      <c r="AG19" s="89">
        <v>0</v>
      </c>
      <c r="AH19" s="89">
        <v>0</v>
      </c>
      <c r="AI19" s="89">
        <v>0</v>
      </c>
      <c r="AJ19" s="89">
        <v>0</v>
      </c>
      <c r="AK19" s="111">
        <f>SUM(AF19:AJ19)</f>
        <v>0</v>
      </c>
      <c r="AL19" s="89">
        <v>0</v>
      </c>
      <c r="AM19" s="89">
        <v>0</v>
      </c>
      <c r="AN19" s="89">
        <v>0</v>
      </c>
      <c r="AO19" s="89">
        <v>0</v>
      </c>
      <c r="AP19" s="89">
        <v>0</v>
      </c>
      <c r="AQ19" s="111">
        <f>SUM(AL19:AP19)</f>
        <v>0</v>
      </c>
      <c r="AR19" s="89">
        <v>0</v>
      </c>
      <c r="AS19" s="89">
        <v>0</v>
      </c>
      <c r="AT19" s="89">
        <v>0</v>
      </c>
      <c r="AU19" s="89">
        <v>0</v>
      </c>
      <c r="AV19" s="89">
        <v>0</v>
      </c>
      <c r="AW19" s="111">
        <f>SUM(AR19:AV19)</f>
        <v>0</v>
      </c>
    </row>
    <row r="20" spans="1:49" x14ac:dyDescent="0.2">
      <c r="A20" s="101" t="s">
        <v>124</v>
      </c>
      <c r="B20" s="124">
        <f t="shared" ref="B20:F20" si="65">B19*8</f>
        <v>0</v>
      </c>
      <c r="C20" s="89">
        <f t="shared" si="65"/>
        <v>0</v>
      </c>
      <c r="D20" s="89">
        <f t="shared" si="65"/>
        <v>0</v>
      </c>
      <c r="E20" s="89">
        <f t="shared" si="65"/>
        <v>0</v>
      </c>
      <c r="F20" s="89">
        <f t="shared" si="65"/>
        <v>0</v>
      </c>
      <c r="G20" s="111">
        <f>SUM(B20:F20)</f>
        <v>0</v>
      </c>
      <c r="H20" s="89">
        <f t="shared" ref="H20:L20" si="66">H19*8</f>
        <v>0</v>
      </c>
      <c r="I20" s="89">
        <f t="shared" si="66"/>
        <v>0</v>
      </c>
      <c r="J20" s="89">
        <f t="shared" si="66"/>
        <v>0</v>
      </c>
      <c r="K20" s="89">
        <f t="shared" si="66"/>
        <v>0</v>
      </c>
      <c r="L20" s="89">
        <f t="shared" si="66"/>
        <v>0</v>
      </c>
      <c r="M20" s="111">
        <f>SUM(H20:L20)</f>
        <v>0</v>
      </c>
      <c r="N20" s="89">
        <f t="shared" ref="N20:R20" si="67">N19*8</f>
        <v>0</v>
      </c>
      <c r="O20" s="89">
        <f t="shared" si="67"/>
        <v>0</v>
      </c>
      <c r="P20" s="89">
        <f t="shared" si="67"/>
        <v>0</v>
      </c>
      <c r="Q20" s="89">
        <f t="shared" si="67"/>
        <v>0</v>
      </c>
      <c r="R20" s="89">
        <f t="shared" si="67"/>
        <v>0</v>
      </c>
      <c r="S20" s="111">
        <f>SUM(N20:R20)</f>
        <v>0</v>
      </c>
      <c r="T20" s="89">
        <f t="shared" ref="T20:X20" si="68">T19*8</f>
        <v>0</v>
      </c>
      <c r="U20" s="89">
        <f t="shared" si="68"/>
        <v>0</v>
      </c>
      <c r="V20" s="89">
        <f t="shared" si="68"/>
        <v>0</v>
      </c>
      <c r="W20" s="89">
        <f t="shared" si="68"/>
        <v>0</v>
      </c>
      <c r="X20" s="89">
        <f t="shared" si="68"/>
        <v>0</v>
      </c>
      <c r="Y20" s="111">
        <f>SUM(T20:X20)</f>
        <v>0</v>
      </c>
      <c r="Z20" s="89">
        <f t="shared" ref="Z20:AD20" si="69">Z19*8</f>
        <v>0</v>
      </c>
      <c r="AA20" s="89">
        <f t="shared" si="69"/>
        <v>0</v>
      </c>
      <c r="AB20" s="89">
        <f t="shared" si="69"/>
        <v>0</v>
      </c>
      <c r="AC20" s="89">
        <f t="shared" si="69"/>
        <v>0</v>
      </c>
      <c r="AD20" s="89">
        <f t="shared" si="69"/>
        <v>0</v>
      </c>
      <c r="AE20" s="111">
        <f>SUM(Z20:AD20)</f>
        <v>0</v>
      </c>
      <c r="AF20" s="89">
        <f t="shared" ref="AF20:AJ20" si="70">AF19*8</f>
        <v>0</v>
      </c>
      <c r="AG20" s="89">
        <f t="shared" si="70"/>
        <v>0</v>
      </c>
      <c r="AH20" s="89">
        <f t="shared" si="70"/>
        <v>0</v>
      </c>
      <c r="AI20" s="89">
        <f t="shared" si="70"/>
        <v>0</v>
      </c>
      <c r="AJ20" s="89">
        <f t="shared" si="70"/>
        <v>0</v>
      </c>
      <c r="AK20" s="111">
        <f>SUM(AF20:AJ20)</f>
        <v>0</v>
      </c>
      <c r="AL20" s="89">
        <f t="shared" ref="AL20:AP20" si="71">AL19*8</f>
        <v>0</v>
      </c>
      <c r="AM20" s="89">
        <f t="shared" si="71"/>
        <v>0</v>
      </c>
      <c r="AN20" s="89">
        <f t="shared" si="71"/>
        <v>0</v>
      </c>
      <c r="AO20" s="89">
        <f t="shared" si="71"/>
        <v>0</v>
      </c>
      <c r="AP20" s="89">
        <f t="shared" si="71"/>
        <v>0</v>
      </c>
      <c r="AQ20" s="111">
        <f>SUM(AL20:AP20)</f>
        <v>0</v>
      </c>
      <c r="AR20" s="89">
        <f t="shared" ref="AR20:AV20" si="72">AR19*8</f>
        <v>0</v>
      </c>
      <c r="AS20" s="89">
        <f t="shared" si="72"/>
        <v>0</v>
      </c>
      <c r="AT20" s="89">
        <f t="shared" si="72"/>
        <v>0</v>
      </c>
      <c r="AU20" s="89">
        <f t="shared" si="72"/>
        <v>0</v>
      </c>
      <c r="AV20" s="89">
        <f t="shared" si="72"/>
        <v>0</v>
      </c>
      <c r="AW20" s="111">
        <f>SUM(AR20:AV20)</f>
        <v>0</v>
      </c>
    </row>
    <row r="21" spans="1:49" x14ac:dyDescent="0.2">
      <c r="A21" s="101" t="s">
        <v>111</v>
      </c>
      <c r="B21" s="131">
        <v>0</v>
      </c>
      <c r="C21" s="103">
        <v>0</v>
      </c>
      <c r="D21" s="103">
        <v>0</v>
      </c>
      <c r="E21" s="103">
        <v>0</v>
      </c>
      <c r="F21" s="103">
        <v>0</v>
      </c>
      <c r="G21" s="111">
        <f t="shared" ref="G21:G23" si="73">SUM(B21:F21)</f>
        <v>0</v>
      </c>
      <c r="H21" s="103">
        <v>0</v>
      </c>
      <c r="I21" s="103">
        <v>0</v>
      </c>
      <c r="J21" s="103">
        <v>0</v>
      </c>
      <c r="K21" s="103">
        <v>0</v>
      </c>
      <c r="L21" s="103">
        <v>0</v>
      </c>
      <c r="M21" s="111">
        <f t="shared" ref="M21:M23" si="74">SUM(H21:L21)</f>
        <v>0</v>
      </c>
      <c r="N21" s="103">
        <v>0</v>
      </c>
      <c r="O21" s="103">
        <v>0</v>
      </c>
      <c r="P21" s="103">
        <v>0</v>
      </c>
      <c r="Q21" s="103">
        <v>0</v>
      </c>
      <c r="R21" s="103">
        <v>0</v>
      </c>
      <c r="S21" s="111">
        <f t="shared" ref="S21:S23" si="75">SUM(N21:R21)</f>
        <v>0</v>
      </c>
      <c r="T21" s="103">
        <v>0</v>
      </c>
      <c r="U21" s="103">
        <v>0</v>
      </c>
      <c r="V21" s="103">
        <v>0</v>
      </c>
      <c r="W21" s="103">
        <v>0</v>
      </c>
      <c r="X21" s="103">
        <v>0</v>
      </c>
      <c r="Y21" s="111">
        <f t="shared" ref="Y21:Y23" si="76">SUM(T21:X21)</f>
        <v>0</v>
      </c>
      <c r="Z21" s="103">
        <v>0</v>
      </c>
      <c r="AA21" s="103">
        <v>0</v>
      </c>
      <c r="AB21" s="103">
        <v>0</v>
      </c>
      <c r="AC21" s="103">
        <v>0</v>
      </c>
      <c r="AD21" s="103">
        <v>0</v>
      </c>
      <c r="AE21" s="111">
        <f t="shared" ref="AE21:AE23" si="77">SUM(Z21:AD21)</f>
        <v>0</v>
      </c>
      <c r="AF21" s="103">
        <v>0</v>
      </c>
      <c r="AG21" s="103">
        <v>0</v>
      </c>
      <c r="AH21" s="103">
        <v>0</v>
      </c>
      <c r="AI21" s="103">
        <v>0</v>
      </c>
      <c r="AJ21" s="103">
        <v>0</v>
      </c>
      <c r="AK21" s="111">
        <f t="shared" ref="AK21:AK23" si="78">SUM(AF21:AJ21)</f>
        <v>0</v>
      </c>
      <c r="AL21" s="103">
        <v>0</v>
      </c>
      <c r="AM21" s="103">
        <v>0</v>
      </c>
      <c r="AN21" s="103">
        <v>0</v>
      </c>
      <c r="AO21" s="103">
        <v>0</v>
      </c>
      <c r="AP21" s="103">
        <v>0</v>
      </c>
      <c r="AQ21" s="111">
        <f t="shared" ref="AQ21:AQ23" si="79">SUM(AL21:AP21)</f>
        <v>0</v>
      </c>
      <c r="AR21" s="103">
        <v>0</v>
      </c>
      <c r="AS21" s="103">
        <v>0</v>
      </c>
      <c r="AT21" s="103">
        <v>0</v>
      </c>
      <c r="AU21" s="103">
        <v>0</v>
      </c>
      <c r="AV21" s="103">
        <v>0</v>
      </c>
      <c r="AW21" s="111">
        <f t="shared" ref="AW21:AW23" si="80">SUM(AR21:AV21)</f>
        <v>0</v>
      </c>
    </row>
    <row r="22" spans="1:49" x14ac:dyDescent="0.2">
      <c r="A22" s="101" t="s">
        <v>125</v>
      </c>
      <c r="B22" s="130">
        <v>0</v>
      </c>
      <c r="C22" s="102">
        <v>0</v>
      </c>
      <c r="D22" s="102">
        <v>0</v>
      </c>
      <c r="E22" s="102">
        <v>0</v>
      </c>
      <c r="F22" s="102">
        <v>0</v>
      </c>
      <c r="G22" s="111">
        <f t="shared" si="73"/>
        <v>0</v>
      </c>
      <c r="H22" s="102">
        <v>0</v>
      </c>
      <c r="I22" s="102">
        <v>0</v>
      </c>
      <c r="J22" s="102">
        <v>0</v>
      </c>
      <c r="K22" s="102">
        <v>0</v>
      </c>
      <c r="L22" s="102">
        <v>0</v>
      </c>
      <c r="M22" s="111">
        <f t="shared" si="74"/>
        <v>0</v>
      </c>
      <c r="N22" s="102">
        <v>0</v>
      </c>
      <c r="O22" s="102">
        <v>0</v>
      </c>
      <c r="P22" s="102">
        <v>0</v>
      </c>
      <c r="Q22" s="102">
        <v>0</v>
      </c>
      <c r="R22" s="102">
        <v>0</v>
      </c>
      <c r="S22" s="111">
        <f t="shared" si="75"/>
        <v>0</v>
      </c>
      <c r="T22" s="102">
        <v>0</v>
      </c>
      <c r="U22" s="102">
        <v>0</v>
      </c>
      <c r="V22" s="102">
        <v>0</v>
      </c>
      <c r="W22" s="102">
        <v>0</v>
      </c>
      <c r="X22" s="102">
        <v>0</v>
      </c>
      <c r="Y22" s="111">
        <f t="shared" si="76"/>
        <v>0</v>
      </c>
      <c r="Z22" s="102">
        <v>0</v>
      </c>
      <c r="AA22" s="102">
        <v>0</v>
      </c>
      <c r="AB22" s="102">
        <v>0</v>
      </c>
      <c r="AC22" s="102">
        <v>0</v>
      </c>
      <c r="AD22" s="102">
        <v>0</v>
      </c>
      <c r="AE22" s="111">
        <f t="shared" si="77"/>
        <v>0</v>
      </c>
      <c r="AF22" s="102">
        <v>0</v>
      </c>
      <c r="AG22" s="102">
        <v>0</v>
      </c>
      <c r="AH22" s="102">
        <v>0</v>
      </c>
      <c r="AI22" s="102">
        <v>0</v>
      </c>
      <c r="AJ22" s="102">
        <v>0</v>
      </c>
      <c r="AK22" s="111">
        <f t="shared" si="78"/>
        <v>0</v>
      </c>
      <c r="AL22" s="102">
        <v>0</v>
      </c>
      <c r="AM22" s="102">
        <v>0</v>
      </c>
      <c r="AN22" s="102">
        <v>0</v>
      </c>
      <c r="AO22" s="102">
        <v>0</v>
      </c>
      <c r="AP22" s="102">
        <v>0</v>
      </c>
      <c r="AQ22" s="111">
        <f t="shared" si="79"/>
        <v>0</v>
      </c>
      <c r="AR22" s="102">
        <v>0</v>
      </c>
      <c r="AS22" s="102">
        <v>0</v>
      </c>
      <c r="AT22" s="102">
        <v>0</v>
      </c>
      <c r="AU22" s="102">
        <v>0</v>
      </c>
      <c r="AV22" s="102">
        <v>0</v>
      </c>
      <c r="AW22" s="111">
        <f t="shared" si="80"/>
        <v>0</v>
      </c>
    </row>
    <row r="23" spans="1:49" x14ac:dyDescent="0.2">
      <c r="A23" s="101" t="s">
        <v>126</v>
      </c>
      <c r="B23" s="130">
        <v>0</v>
      </c>
      <c r="C23" s="102">
        <v>0</v>
      </c>
      <c r="D23" s="102">
        <v>0</v>
      </c>
      <c r="E23" s="102">
        <v>0</v>
      </c>
      <c r="F23" s="102">
        <v>0</v>
      </c>
      <c r="G23" s="111">
        <f t="shared" si="73"/>
        <v>0</v>
      </c>
      <c r="H23" s="102">
        <v>0</v>
      </c>
      <c r="I23" s="102">
        <v>0</v>
      </c>
      <c r="J23" s="102">
        <v>0</v>
      </c>
      <c r="K23" s="102">
        <v>0</v>
      </c>
      <c r="L23" s="102">
        <v>0</v>
      </c>
      <c r="M23" s="111">
        <f t="shared" si="74"/>
        <v>0</v>
      </c>
      <c r="N23" s="102">
        <v>0</v>
      </c>
      <c r="O23" s="102">
        <v>0</v>
      </c>
      <c r="P23" s="102">
        <v>0</v>
      </c>
      <c r="Q23" s="102">
        <v>0</v>
      </c>
      <c r="R23" s="102">
        <v>0</v>
      </c>
      <c r="S23" s="111">
        <f t="shared" si="75"/>
        <v>0</v>
      </c>
      <c r="T23" s="102">
        <v>0</v>
      </c>
      <c r="U23" s="102">
        <v>0</v>
      </c>
      <c r="V23" s="102">
        <v>0</v>
      </c>
      <c r="W23" s="102">
        <v>0</v>
      </c>
      <c r="X23" s="102">
        <v>0</v>
      </c>
      <c r="Y23" s="111">
        <f t="shared" si="76"/>
        <v>0</v>
      </c>
      <c r="Z23" s="102">
        <v>0</v>
      </c>
      <c r="AA23" s="102">
        <v>0</v>
      </c>
      <c r="AB23" s="102">
        <v>0</v>
      </c>
      <c r="AC23" s="102">
        <v>0</v>
      </c>
      <c r="AD23" s="102">
        <v>0</v>
      </c>
      <c r="AE23" s="111">
        <f t="shared" si="77"/>
        <v>0</v>
      </c>
      <c r="AF23" s="102">
        <v>0</v>
      </c>
      <c r="AG23" s="102">
        <v>0</v>
      </c>
      <c r="AH23" s="102">
        <v>0</v>
      </c>
      <c r="AI23" s="102">
        <v>0</v>
      </c>
      <c r="AJ23" s="102">
        <v>0</v>
      </c>
      <c r="AK23" s="111">
        <f t="shared" si="78"/>
        <v>0</v>
      </c>
      <c r="AL23" s="102">
        <v>0</v>
      </c>
      <c r="AM23" s="102">
        <v>0</v>
      </c>
      <c r="AN23" s="102">
        <v>0</v>
      </c>
      <c r="AO23" s="102">
        <v>0</v>
      </c>
      <c r="AP23" s="102">
        <v>0</v>
      </c>
      <c r="AQ23" s="111">
        <f t="shared" si="79"/>
        <v>0</v>
      </c>
      <c r="AR23" s="102">
        <v>0</v>
      </c>
      <c r="AS23" s="102">
        <v>0</v>
      </c>
      <c r="AT23" s="102">
        <v>0</v>
      </c>
      <c r="AU23" s="102">
        <v>0</v>
      </c>
      <c r="AV23" s="102">
        <v>0</v>
      </c>
      <c r="AW23" s="111">
        <f t="shared" si="80"/>
        <v>0</v>
      </c>
    </row>
    <row r="24" spans="1:49" x14ac:dyDescent="0.2">
      <c r="A24" s="101" t="s">
        <v>127</v>
      </c>
      <c r="B24" s="131">
        <v>0</v>
      </c>
      <c r="C24" s="103">
        <v>0</v>
      </c>
      <c r="D24" s="103">
        <v>0</v>
      </c>
      <c r="E24" s="103">
        <v>0</v>
      </c>
      <c r="F24" s="103">
        <v>0</v>
      </c>
      <c r="G24" s="123">
        <f>SUM(B24:F24)</f>
        <v>0</v>
      </c>
      <c r="H24" s="103">
        <v>0</v>
      </c>
      <c r="I24" s="103">
        <v>0</v>
      </c>
      <c r="J24" s="103">
        <v>0</v>
      </c>
      <c r="K24" s="103">
        <v>0</v>
      </c>
      <c r="L24" s="103">
        <v>0</v>
      </c>
      <c r="M24" s="123">
        <f>SUM(H24:L24)</f>
        <v>0</v>
      </c>
      <c r="N24" s="103">
        <v>0</v>
      </c>
      <c r="O24" s="103">
        <v>0</v>
      </c>
      <c r="P24" s="103">
        <v>0</v>
      </c>
      <c r="Q24" s="103">
        <v>0</v>
      </c>
      <c r="R24" s="103">
        <v>0</v>
      </c>
      <c r="S24" s="123">
        <f>SUM(N24:R24)</f>
        <v>0</v>
      </c>
      <c r="T24" s="103">
        <v>0</v>
      </c>
      <c r="U24" s="103">
        <v>0</v>
      </c>
      <c r="V24" s="103">
        <v>0</v>
      </c>
      <c r="W24" s="103">
        <v>0</v>
      </c>
      <c r="X24" s="103">
        <v>0</v>
      </c>
      <c r="Y24" s="123">
        <f>SUM(T24:X24)</f>
        <v>0</v>
      </c>
      <c r="Z24" s="103">
        <v>0</v>
      </c>
      <c r="AA24" s="103">
        <v>0</v>
      </c>
      <c r="AB24" s="103">
        <v>0</v>
      </c>
      <c r="AC24" s="103">
        <v>0</v>
      </c>
      <c r="AD24" s="103">
        <v>0</v>
      </c>
      <c r="AE24" s="123">
        <f>SUM(Z24:AD24)</f>
        <v>0</v>
      </c>
      <c r="AF24" s="103">
        <v>0</v>
      </c>
      <c r="AG24" s="103">
        <v>0</v>
      </c>
      <c r="AH24" s="103">
        <v>0</v>
      </c>
      <c r="AI24" s="103">
        <v>0</v>
      </c>
      <c r="AJ24" s="103">
        <v>0</v>
      </c>
      <c r="AK24" s="123">
        <f>SUM(AF24:AJ24)</f>
        <v>0</v>
      </c>
      <c r="AL24" s="103">
        <v>0</v>
      </c>
      <c r="AM24" s="103">
        <v>0</v>
      </c>
      <c r="AN24" s="103">
        <v>0</v>
      </c>
      <c r="AO24" s="103">
        <v>0</v>
      </c>
      <c r="AP24" s="103">
        <v>0</v>
      </c>
      <c r="AQ24" s="123">
        <f>SUM(AL24:AP24)</f>
        <v>0</v>
      </c>
      <c r="AR24" s="103">
        <v>0</v>
      </c>
      <c r="AS24" s="103">
        <v>0</v>
      </c>
      <c r="AT24" s="103">
        <v>0</v>
      </c>
      <c r="AU24" s="103">
        <v>0</v>
      </c>
      <c r="AV24" s="103">
        <v>0</v>
      </c>
      <c r="AW24" s="123">
        <f>SUM(AR24:AV24)</f>
        <v>0</v>
      </c>
    </row>
    <row r="25" spans="1:49" x14ac:dyDescent="0.2">
      <c r="A25" s="101" t="s">
        <v>112</v>
      </c>
      <c r="B25" s="131">
        <v>0</v>
      </c>
      <c r="C25" s="103">
        <v>0</v>
      </c>
      <c r="D25" s="103">
        <v>0</v>
      </c>
      <c r="E25" s="103">
        <v>0</v>
      </c>
      <c r="F25" s="103">
        <v>0</v>
      </c>
      <c r="G25" s="111">
        <f t="shared" ref="G25" si="81">SUM(B25:F25)</f>
        <v>0</v>
      </c>
      <c r="H25" s="103">
        <v>0</v>
      </c>
      <c r="I25" s="103">
        <v>0</v>
      </c>
      <c r="J25" s="103">
        <v>0</v>
      </c>
      <c r="K25" s="103">
        <v>0</v>
      </c>
      <c r="L25" s="103">
        <v>0</v>
      </c>
      <c r="M25" s="111">
        <f t="shared" ref="M25" si="82">SUM(H25:L25)</f>
        <v>0</v>
      </c>
      <c r="N25" s="103">
        <v>0</v>
      </c>
      <c r="O25" s="103">
        <v>0</v>
      </c>
      <c r="P25" s="103">
        <v>0</v>
      </c>
      <c r="Q25" s="103">
        <v>0</v>
      </c>
      <c r="R25" s="103">
        <v>0</v>
      </c>
      <c r="S25" s="111">
        <f t="shared" ref="S25" si="83">SUM(N25:R25)</f>
        <v>0</v>
      </c>
      <c r="T25" s="103">
        <v>0</v>
      </c>
      <c r="U25" s="103">
        <v>0</v>
      </c>
      <c r="V25" s="103">
        <v>0</v>
      </c>
      <c r="W25" s="103">
        <v>0</v>
      </c>
      <c r="X25" s="103">
        <v>0</v>
      </c>
      <c r="Y25" s="111">
        <f t="shared" ref="Y25" si="84">SUM(T25:X25)</f>
        <v>0</v>
      </c>
      <c r="Z25" s="103">
        <v>0</v>
      </c>
      <c r="AA25" s="103">
        <v>0</v>
      </c>
      <c r="AB25" s="103">
        <v>0</v>
      </c>
      <c r="AC25" s="103">
        <v>0</v>
      </c>
      <c r="AD25" s="103">
        <v>0</v>
      </c>
      <c r="AE25" s="111">
        <f t="shared" ref="AE25" si="85">SUM(Z25:AD25)</f>
        <v>0</v>
      </c>
      <c r="AF25" s="103">
        <v>0</v>
      </c>
      <c r="AG25" s="103">
        <v>0</v>
      </c>
      <c r="AH25" s="103">
        <v>0</v>
      </c>
      <c r="AI25" s="103">
        <v>0</v>
      </c>
      <c r="AJ25" s="103">
        <v>0</v>
      </c>
      <c r="AK25" s="111">
        <f t="shared" ref="AK25" si="86">SUM(AF25:AJ25)</f>
        <v>0</v>
      </c>
      <c r="AL25" s="103">
        <v>0</v>
      </c>
      <c r="AM25" s="103">
        <v>0</v>
      </c>
      <c r="AN25" s="103">
        <v>0</v>
      </c>
      <c r="AO25" s="103">
        <v>0</v>
      </c>
      <c r="AP25" s="103">
        <v>0</v>
      </c>
      <c r="AQ25" s="111">
        <f t="shared" ref="AQ25" si="87">SUM(AL25:AP25)</f>
        <v>0</v>
      </c>
      <c r="AR25" s="103">
        <v>0</v>
      </c>
      <c r="AS25" s="103">
        <v>0</v>
      </c>
      <c r="AT25" s="103">
        <v>0</v>
      </c>
      <c r="AU25" s="103">
        <v>0</v>
      </c>
      <c r="AV25" s="103">
        <v>0</v>
      </c>
      <c r="AW25" s="111">
        <f t="shared" ref="AW25" si="88">SUM(AR25:AV25)</f>
        <v>0</v>
      </c>
    </row>
    <row r="26" spans="1:49" x14ac:dyDescent="0.2">
      <c r="A26" s="101" t="s">
        <v>128</v>
      </c>
      <c r="B26" s="130">
        <f t="shared" ref="B26:F26" si="89">B20-SUM(B21:B24)+B25</f>
        <v>0</v>
      </c>
      <c r="C26" s="102">
        <f t="shared" si="89"/>
        <v>0</v>
      </c>
      <c r="D26" s="102">
        <f t="shared" si="89"/>
        <v>0</v>
      </c>
      <c r="E26" s="102">
        <f t="shared" si="89"/>
        <v>0</v>
      </c>
      <c r="F26" s="102">
        <f t="shared" si="89"/>
        <v>0</v>
      </c>
      <c r="G26" s="110">
        <f>G20-SUM(G21:G24)+G25</f>
        <v>0</v>
      </c>
      <c r="H26" s="102">
        <f t="shared" ref="H26:L26" si="90">H20-SUM(H21:H24)+H25</f>
        <v>0</v>
      </c>
      <c r="I26" s="102">
        <f t="shared" si="90"/>
        <v>0</v>
      </c>
      <c r="J26" s="102">
        <f t="shared" si="90"/>
        <v>0</v>
      </c>
      <c r="K26" s="102">
        <f t="shared" si="90"/>
        <v>0</v>
      </c>
      <c r="L26" s="102">
        <f t="shared" si="90"/>
        <v>0</v>
      </c>
      <c r="M26" s="110">
        <f>M20-SUM(M21:M24)+M25</f>
        <v>0</v>
      </c>
      <c r="N26" s="102">
        <f>N20-SUM(N21:N24)+N25</f>
        <v>0</v>
      </c>
      <c r="O26" s="102">
        <f t="shared" ref="O26:R26" si="91">O20-SUM(O21:O24)+O25</f>
        <v>0</v>
      </c>
      <c r="P26" s="102">
        <f t="shared" si="91"/>
        <v>0</v>
      </c>
      <c r="Q26" s="102">
        <f t="shared" si="91"/>
        <v>0</v>
      </c>
      <c r="R26" s="102">
        <f t="shared" si="91"/>
        <v>0</v>
      </c>
      <c r="S26" s="110">
        <f>S20-SUM(S21:S24)+S25</f>
        <v>0</v>
      </c>
      <c r="T26" s="102">
        <f t="shared" ref="T26:X26" si="92">T20-SUM(T21:T24)+T25</f>
        <v>0</v>
      </c>
      <c r="U26" s="102">
        <f t="shared" si="92"/>
        <v>0</v>
      </c>
      <c r="V26" s="102">
        <f t="shared" si="92"/>
        <v>0</v>
      </c>
      <c r="W26" s="102">
        <f t="shared" si="92"/>
        <v>0</v>
      </c>
      <c r="X26" s="102">
        <f t="shared" si="92"/>
        <v>0</v>
      </c>
      <c r="Y26" s="110">
        <f>Y20-SUM(Y21:Y24)+Y25</f>
        <v>0</v>
      </c>
      <c r="Z26" s="102">
        <f t="shared" ref="Z26:AD26" si="93">Z20-SUM(Z21:Z24)+Z25</f>
        <v>0</v>
      </c>
      <c r="AA26" s="102">
        <f t="shared" si="93"/>
        <v>0</v>
      </c>
      <c r="AB26" s="102">
        <f t="shared" si="93"/>
        <v>0</v>
      </c>
      <c r="AC26" s="102">
        <f t="shared" si="93"/>
        <v>0</v>
      </c>
      <c r="AD26" s="102">
        <f t="shared" si="93"/>
        <v>0</v>
      </c>
      <c r="AE26" s="110">
        <f>AE20-SUM(AE21:AE24)+AE25</f>
        <v>0</v>
      </c>
      <c r="AF26" s="102">
        <f t="shared" ref="AF26:AJ26" si="94">AF20-SUM(AF21:AF24)+AF25</f>
        <v>0</v>
      </c>
      <c r="AG26" s="102">
        <f t="shared" si="94"/>
        <v>0</v>
      </c>
      <c r="AH26" s="102">
        <f t="shared" si="94"/>
        <v>0</v>
      </c>
      <c r="AI26" s="102">
        <f t="shared" si="94"/>
        <v>0</v>
      </c>
      <c r="AJ26" s="102">
        <f t="shared" si="94"/>
        <v>0</v>
      </c>
      <c r="AK26" s="110">
        <f>AK20-SUM(AK21:AK24)+AK25</f>
        <v>0</v>
      </c>
      <c r="AL26" s="102">
        <f t="shared" ref="AL26:AP26" si="95">AL20-SUM(AL21:AL24)+AL25</f>
        <v>0</v>
      </c>
      <c r="AM26" s="102">
        <f t="shared" si="95"/>
        <v>0</v>
      </c>
      <c r="AN26" s="102">
        <f t="shared" si="95"/>
        <v>0</v>
      </c>
      <c r="AO26" s="102">
        <f t="shared" si="95"/>
        <v>0</v>
      </c>
      <c r="AP26" s="102">
        <f t="shared" si="95"/>
        <v>0</v>
      </c>
      <c r="AQ26" s="110">
        <f>AQ20-SUM(AQ21:AQ24)+AQ25</f>
        <v>0</v>
      </c>
      <c r="AR26" s="102">
        <f t="shared" ref="AR26:AV26" si="96">AR20-SUM(AR21:AR24)+AR25</f>
        <v>0</v>
      </c>
      <c r="AS26" s="102">
        <f t="shared" si="96"/>
        <v>0</v>
      </c>
      <c r="AT26" s="102">
        <f t="shared" si="96"/>
        <v>0</v>
      </c>
      <c r="AU26" s="102">
        <f t="shared" si="96"/>
        <v>0</v>
      </c>
      <c r="AV26" s="102">
        <f t="shared" si="96"/>
        <v>0</v>
      </c>
      <c r="AW26" s="110">
        <f>AW20-SUM(AW21:AW24)+AW25</f>
        <v>0</v>
      </c>
    </row>
    <row r="27" spans="1:49" ht="15" x14ac:dyDescent="0.25">
      <c r="A27" s="104" t="s">
        <v>113</v>
      </c>
      <c r="B27" s="127" t="str">
        <f>IFERROR(B18/B26,"")</f>
        <v/>
      </c>
      <c r="C27" s="88" t="str">
        <f t="shared" ref="C27:G27" si="97">IFERROR(C18/C26,"")</f>
        <v/>
      </c>
      <c r="D27" s="88" t="str">
        <f t="shared" si="97"/>
        <v/>
      </c>
      <c r="E27" s="88" t="str">
        <f t="shared" si="97"/>
        <v/>
      </c>
      <c r="F27" s="88" t="str">
        <f t="shared" si="97"/>
        <v/>
      </c>
      <c r="G27" s="88" t="str">
        <f t="shared" si="97"/>
        <v/>
      </c>
      <c r="H27" s="88" t="str">
        <f>IFERROR(H18/H26,"")</f>
        <v/>
      </c>
      <c r="I27" s="88" t="str">
        <f t="shared" ref="I27:M27" si="98">IFERROR(I18/I26,"")</f>
        <v/>
      </c>
      <c r="J27" s="88" t="str">
        <f t="shared" si="98"/>
        <v/>
      </c>
      <c r="K27" s="88" t="str">
        <f t="shared" si="98"/>
        <v/>
      </c>
      <c r="L27" s="88" t="str">
        <f t="shared" si="98"/>
        <v/>
      </c>
      <c r="M27" s="116" t="str">
        <f t="shared" si="98"/>
        <v/>
      </c>
      <c r="N27" s="88" t="str">
        <f>IFERROR(N18/N26,"")</f>
        <v/>
      </c>
      <c r="O27" s="88" t="str">
        <f t="shared" ref="O27:S27" si="99">IFERROR(O18/O26,"")</f>
        <v/>
      </c>
      <c r="P27" s="88" t="str">
        <f t="shared" si="99"/>
        <v/>
      </c>
      <c r="Q27" s="88" t="str">
        <f t="shared" si="99"/>
        <v/>
      </c>
      <c r="R27" s="88" t="str">
        <f t="shared" si="99"/>
        <v/>
      </c>
      <c r="S27" s="88" t="str">
        <f t="shared" si="99"/>
        <v/>
      </c>
      <c r="T27" s="88" t="str">
        <f>IFERROR(T18/T26,"")</f>
        <v/>
      </c>
      <c r="U27" s="88" t="str">
        <f t="shared" ref="U27:Y27" si="100">IFERROR(U18/U26,"")</f>
        <v/>
      </c>
      <c r="V27" s="88" t="str">
        <f t="shared" si="100"/>
        <v/>
      </c>
      <c r="W27" s="88" t="str">
        <f t="shared" si="100"/>
        <v/>
      </c>
      <c r="X27" s="88" t="str">
        <f t="shared" si="100"/>
        <v/>
      </c>
      <c r="Y27" s="88" t="str">
        <f t="shared" si="100"/>
        <v/>
      </c>
      <c r="Z27" s="88" t="str">
        <f>IFERROR(Z18/Z26,"")</f>
        <v/>
      </c>
      <c r="AA27" s="88" t="str">
        <f t="shared" ref="AA27:AE27" si="101">IFERROR(AA18/AA26,"")</f>
        <v/>
      </c>
      <c r="AB27" s="88" t="str">
        <f t="shared" si="101"/>
        <v/>
      </c>
      <c r="AC27" s="88" t="str">
        <f t="shared" si="101"/>
        <v/>
      </c>
      <c r="AD27" s="88" t="str">
        <f t="shared" si="101"/>
        <v/>
      </c>
      <c r="AE27" s="88" t="str">
        <f t="shared" si="101"/>
        <v/>
      </c>
      <c r="AF27" s="88" t="str">
        <f>IFERROR(AF18/AF26,"")</f>
        <v/>
      </c>
      <c r="AG27" s="88" t="str">
        <f t="shared" ref="AG27:AK27" si="102">IFERROR(AG18/AG26,"")</f>
        <v/>
      </c>
      <c r="AH27" s="88" t="str">
        <f t="shared" si="102"/>
        <v/>
      </c>
      <c r="AI27" s="88" t="str">
        <f t="shared" si="102"/>
        <v/>
      </c>
      <c r="AJ27" s="88" t="str">
        <f t="shared" si="102"/>
        <v/>
      </c>
      <c r="AK27" s="88" t="str">
        <f t="shared" si="102"/>
        <v/>
      </c>
      <c r="AL27" s="88" t="str">
        <f>IFERROR(AL18/AL26,"")</f>
        <v/>
      </c>
      <c r="AM27" s="88" t="str">
        <f t="shared" ref="AM27:AQ27" si="103">IFERROR(AM18/AM26,"")</f>
        <v/>
      </c>
      <c r="AN27" s="88" t="str">
        <f t="shared" si="103"/>
        <v/>
      </c>
      <c r="AO27" s="88" t="str">
        <f t="shared" si="103"/>
        <v/>
      </c>
      <c r="AP27" s="88" t="str">
        <f t="shared" si="103"/>
        <v/>
      </c>
      <c r="AQ27" s="88" t="str">
        <f t="shared" si="103"/>
        <v/>
      </c>
      <c r="AR27" s="88" t="str">
        <f>IFERROR(AR18/AR26,"")</f>
        <v/>
      </c>
      <c r="AS27" s="88" t="str">
        <f t="shared" ref="AS27:AW27" si="104">IFERROR(AS18/AS26,"")</f>
        <v/>
      </c>
      <c r="AT27" s="88" t="str">
        <f t="shared" si="104"/>
        <v/>
      </c>
      <c r="AU27" s="88" t="str">
        <f t="shared" si="104"/>
        <v/>
      </c>
      <c r="AV27" s="88" t="str">
        <f t="shared" si="104"/>
        <v/>
      </c>
      <c r="AW27" s="88" t="str">
        <f t="shared" si="104"/>
        <v/>
      </c>
    </row>
    <row r="28" spans="1:49" x14ac:dyDescent="0.2">
      <c r="A28" s="101" t="s">
        <v>129</v>
      </c>
      <c r="B28" s="132">
        <v>0.7</v>
      </c>
      <c r="C28" s="122">
        <v>0.7</v>
      </c>
      <c r="D28" s="122">
        <v>0.7</v>
      </c>
      <c r="E28" s="122">
        <v>0.7</v>
      </c>
      <c r="F28" s="122">
        <v>0.7</v>
      </c>
      <c r="G28" s="122">
        <v>0.7</v>
      </c>
      <c r="H28" s="122">
        <v>0.8</v>
      </c>
      <c r="I28" s="122">
        <v>0.8</v>
      </c>
      <c r="J28" s="122">
        <v>0.8</v>
      </c>
      <c r="K28" s="122">
        <v>0.8</v>
      </c>
      <c r="L28" s="122">
        <v>0.8</v>
      </c>
      <c r="M28" s="122">
        <v>0.8</v>
      </c>
      <c r="N28" s="122">
        <v>0.5</v>
      </c>
      <c r="O28" s="122">
        <v>0.5</v>
      </c>
      <c r="P28" s="122">
        <v>0.5</v>
      </c>
      <c r="Q28" s="122">
        <v>0.5</v>
      </c>
      <c r="R28" s="122">
        <v>0.5</v>
      </c>
      <c r="S28" s="122">
        <v>0.5</v>
      </c>
      <c r="T28" s="122">
        <v>0.7</v>
      </c>
      <c r="U28" s="122">
        <v>0.7</v>
      </c>
      <c r="V28" s="122">
        <v>0.7</v>
      </c>
      <c r="W28" s="122">
        <v>0.7</v>
      </c>
      <c r="X28" s="122">
        <v>0.7</v>
      </c>
      <c r="Y28" s="122">
        <v>0.7</v>
      </c>
      <c r="Z28" s="122">
        <v>0.5</v>
      </c>
      <c r="AA28" s="122">
        <v>0.5</v>
      </c>
      <c r="AB28" s="122">
        <v>0.5</v>
      </c>
      <c r="AC28" s="122">
        <v>0.5</v>
      </c>
      <c r="AD28" s="122">
        <v>0.5</v>
      </c>
      <c r="AE28" s="122">
        <v>0.5</v>
      </c>
      <c r="AF28" s="122">
        <v>0.8</v>
      </c>
      <c r="AG28" s="122">
        <v>0.8</v>
      </c>
      <c r="AH28" s="122">
        <v>0.8</v>
      </c>
      <c r="AI28" s="122">
        <v>0.8</v>
      </c>
      <c r="AJ28" s="122">
        <v>0.8</v>
      </c>
      <c r="AK28" s="122">
        <v>0.8</v>
      </c>
      <c r="AL28" s="122">
        <v>0.9</v>
      </c>
      <c r="AM28" s="122">
        <v>0.9</v>
      </c>
      <c r="AN28" s="122">
        <v>0.9</v>
      </c>
      <c r="AO28" s="122">
        <v>0.9</v>
      </c>
      <c r="AP28" s="122">
        <v>0.9</v>
      </c>
      <c r="AQ28" s="122">
        <v>0.9</v>
      </c>
      <c r="AR28" s="122">
        <v>1</v>
      </c>
      <c r="AS28" s="122">
        <v>1</v>
      </c>
      <c r="AT28" s="122">
        <v>1</v>
      </c>
      <c r="AU28" s="122">
        <v>1</v>
      </c>
      <c r="AV28" s="122">
        <v>1</v>
      </c>
      <c r="AW28" s="122">
        <v>1</v>
      </c>
    </row>
  </sheetData>
  <conditionalFormatting sqref="BA17">
    <cfRule type="cellIs" dxfId="185" priority="59" operator="lessThan">
      <formula>#REF!</formula>
    </cfRule>
    <cfRule type="cellIs" dxfId="184" priority="60" operator="greaterThanOrEqual">
      <formula>#REF!</formula>
    </cfRule>
  </conditionalFormatting>
  <conditionalFormatting sqref="BG17">
    <cfRule type="cellIs" dxfId="183" priority="57" operator="lessThan">
      <formula>#REF!</formula>
    </cfRule>
    <cfRule type="cellIs" dxfId="182" priority="58" operator="greaterThanOrEqual">
      <formula>#REF!</formula>
    </cfRule>
  </conditionalFormatting>
  <conditionalFormatting sqref="B14:G14">
    <cfRule type="cellIs" dxfId="181" priority="31" operator="lessThan">
      <formula>B$15</formula>
    </cfRule>
    <cfRule type="cellIs" dxfId="180" priority="32" operator="greaterThan">
      <formula>B$15</formula>
    </cfRule>
  </conditionalFormatting>
  <conditionalFormatting sqref="B27:G27">
    <cfRule type="cellIs" dxfId="179" priority="29" operator="lessThan">
      <formula>B$28</formula>
    </cfRule>
    <cfRule type="cellIs" dxfId="178" priority="30" operator="greaterThan">
      <formula>B$28</formula>
    </cfRule>
  </conditionalFormatting>
  <conditionalFormatting sqref="H14:I14 K14:M14">
    <cfRule type="cellIs" dxfId="177" priority="27" operator="lessThan">
      <formula>H$15</formula>
    </cfRule>
    <cfRule type="cellIs" dxfId="176" priority="28" operator="greaterThan">
      <formula>H$15</formula>
    </cfRule>
  </conditionalFormatting>
  <conditionalFormatting sqref="H27:L27">
    <cfRule type="cellIs" dxfId="175" priority="25" operator="lessThan">
      <formula>H$28</formula>
    </cfRule>
    <cfRule type="cellIs" dxfId="174" priority="26" operator="greaterThan">
      <formula>H$28</formula>
    </cfRule>
  </conditionalFormatting>
  <conditionalFormatting sqref="N14:S14">
    <cfRule type="cellIs" dxfId="173" priority="23" operator="lessThan">
      <formula>N$15</formula>
    </cfRule>
    <cfRule type="cellIs" dxfId="172" priority="24" operator="greaterThan">
      <formula>N$15</formula>
    </cfRule>
  </conditionalFormatting>
  <conditionalFormatting sqref="N27:S27">
    <cfRule type="cellIs" dxfId="171" priority="21" operator="lessThan">
      <formula>N$28</formula>
    </cfRule>
    <cfRule type="cellIs" dxfId="170" priority="22" operator="greaterThan">
      <formula>N$28</formula>
    </cfRule>
  </conditionalFormatting>
  <conditionalFormatting sqref="T14:Y14">
    <cfRule type="cellIs" dxfId="169" priority="19" operator="lessThan">
      <formula>T$15</formula>
    </cfRule>
    <cfRule type="cellIs" dxfId="168" priority="20" operator="greaterThan">
      <formula>T$15</formula>
    </cfRule>
  </conditionalFormatting>
  <conditionalFormatting sqref="T27:Y27">
    <cfRule type="cellIs" dxfId="167" priority="17" operator="lessThan">
      <formula>T$28</formula>
    </cfRule>
    <cfRule type="cellIs" dxfId="166" priority="18" operator="greaterThan">
      <formula>T$28</formula>
    </cfRule>
  </conditionalFormatting>
  <conditionalFormatting sqref="Z14:AE14">
    <cfRule type="cellIs" dxfId="165" priority="15" operator="lessThan">
      <formula>Z$15</formula>
    </cfRule>
    <cfRule type="cellIs" dxfId="164" priority="16" operator="greaterThan">
      <formula>Z$15</formula>
    </cfRule>
  </conditionalFormatting>
  <conditionalFormatting sqref="Z27:AE27">
    <cfRule type="cellIs" dxfId="163" priority="13" operator="lessThan">
      <formula>Z$28</formula>
    </cfRule>
    <cfRule type="cellIs" dxfId="162" priority="14" operator="greaterThan">
      <formula>Z$28</formula>
    </cfRule>
  </conditionalFormatting>
  <conditionalFormatting sqref="AF14:AK14">
    <cfRule type="cellIs" dxfId="161" priority="11" operator="lessThan">
      <formula>AF$15</formula>
    </cfRule>
    <cfRule type="cellIs" dxfId="160" priority="12" operator="greaterThan">
      <formula>AF$15</formula>
    </cfRule>
  </conditionalFormatting>
  <conditionalFormatting sqref="AF27:AK27">
    <cfRule type="cellIs" dxfId="159" priority="9" operator="lessThan">
      <formula>AF$28</formula>
    </cfRule>
    <cfRule type="cellIs" dxfId="158" priority="10" operator="greaterThan">
      <formula>AF$28</formula>
    </cfRule>
  </conditionalFormatting>
  <conditionalFormatting sqref="AL14:AQ14">
    <cfRule type="cellIs" dxfId="157" priority="7" operator="lessThan">
      <formula>AL$15</formula>
    </cfRule>
    <cfRule type="cellIs" dxfId="156" priority="8" operator="greaterThan">
      <formula>AL$15</formula>
    </cfRule>
  </conditionalFormatting>
  <conditionalFormatting sqref="AL27:AQ27">
    <cfRule type="cellIs" dxfId="155" priority="5" operator="lessThan">
      <formula>AL$28</formula>
    </cfRule>
    <cfRule type="cellIs" dxfId="154" priority="6" operator="greaterThan">
      <formula>AL$28</formula>
    </cfRule>
  </conditionalFormatting>
  <conditionalFormatting sqref="AR14:AW14">
    <cfRule type="cellIs" dxfId="153" priority="3" operator="lessThan">
      <formula>AR$15</formula>
    </cfRule>
    <cfRule type="cellIs" dxfId="152" priority="4" operator="greaterThan">
      <formula>AR$15</formula>
    </cfRule>
  </conditionalFormatting>
  <conditionalFormatting sqref="AR27:AW27">
    <cfRule type="cellIs" dxfId="151" priority="1" operator="lessThan">
      <formula>AR$28</formula>
    </cfRule>
    <cfRule type="cellIs" dxfId="150" priority="2" operator="greaterThan">
      <formula>AR$28</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G32"/>
  <sheetViews>
    <sheetView showGridLines="0" tabSelected="1" topLeftCell="A7" workbookViewId="0">
      <pane xSplit="1" topLeftCell="AJ1" activePane="topRight" state="frozen"/>
      <selection pane="topRight" activeCell="AR28" sqref="AR28"/>
    </sheetView>
  </sheetViews>
  <sheetFormatPr defaultRowHeight="12.75" x14ac:dyDescent="0.2"/>
  <cols>
    <col min="1" max="1" width="41.28515625" style="284" customWidth="1"/>
    <col min="2" max="16384" width="9.140625" style="284"/>
  </cols>
  <sheetData>
    <row r="1" spans="1:85" ht="15.75" thickBot="1" x14ac:dyDescent="0.3">
      <c r="A1" s="92" t="s">
        <v>183</v>
      </c>
      <c r="B1"/>
      <c r="C1"/>
      <c r="D1"/>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row>
    <row r="2" spans="1:85" ht="45" x14ac:dyDescent="0.2">
      <c r="A2" s="93" t="s">
        <v>116</v>
      </c>
      <c r="B2" s="87">
        <v>44431</v>
      </c>
      <c r="C2" s="87">
        <f t="shared" ref="C2:F2" si="0">+B2+1</f>
        <v>44432</v>
      </c>
      <c r="D2" s="87">
        <f t="shared" si="0"/>
        <v>44433</v>
      </c>
      <c r="E2" s="87">
        <f t="shared" si="0"/>
        <v>44434</v>
      </c>
      <c r="F2" s="87">
        <f t="shared" si="0"/>
        <v>44435</v>
      </c>
      <c r="G2" s="94" t="s">
        <v>186</v>
      </c>
      <c r="H2" s="87">
        <f>F2+3</f>
        <v>44438</v>
      </c>
      <c r="I2" s="87">
        <f t="shared" ref="I2:L2" si="1">+H2+1</f>
        <v>44439</v>
      </c>
      <c r="J2" s="87">
        <f t="shared" si="1"/>
        <v>44440</v>
      </c>
      <c r="K2" s="87">
        <f t="shared" si="1"/>
        <v>44441</v>
      </c>
      <c r="L2" s="87">
        <f t="shared" si="1"/>
        <v>44442</v>
      </c>
      <c r="M2" s="94" t="s">
        <v>187</v>
      </c>
      <c r="N2" s="87">
        <f>L2+3</f>
        <v>44445</v>
      </c>
      <c r="O2" s="87">
        <f t="shared" ref="O2:R2" si="2">+N2+1</f>
        <v>44446</v>
      </c>
      <c r="P2" s="87">
        <f t="shared" si="2"/>
        <v>44447</v>
      </c>
      <c r="Q2" s="87">
        <f t="shared" si="2"/>
        <v>44448</v>
      </c>
      <c r="R2" s="87">
        <f t="shared" si="2"/>
        <v>44449</v>
      </c>
      <c r="S2" s="94" t="s">
        <v>188</v>
      </c>
      <c r="T2" s="87">
        <f>R2+3</f>
        <v>44452</v>
      </c>
      <c r="U2" s="87">
        <f t="shared" ref="U2:X2" si="3">+T2+1</f>
        <v>44453</v>
      </c>
      <c r="V2" s="87">
        <f t="shared" si="3"/>
        <v>44454</v>
      </c>
      <c r="W2" s="87">
        <f t="shared" si="3"/>
        <v>44455</v>
      </c>
      <c r="X2" s="87">
        <f t="shared" si="3"/>
        <v>44456</v>
      </c>
      <c r="Y2" s="94" t="s">
        <v>189</v>
      </c>
      <c r="Z2" s="87">
        <f>X2+3</f>
        <v>44459</v>
      </c>
      <c r="AA2" s="87">
        <f t="shared" ref="AA2:AD2" si="4">+Z2+1</f>
        <v>44460</v>
      </c>
      <c r="AB2" s="87">
        <f t="shared" si="4"/>
        <v>44461</v>
      </c>
      <c r="AC2" s="87">
        <f t="shared" si="4"/>
        <v>44462</v>
      </c>
      <c r="AD2" s="87">
        <f t="shared" si="4"/>
        <v>44463</v>
      </c>
      <c r="AE2" s="94" t="s">
        <v>190</v>
      </c>
      <c r="AF2" s="87">
        <f>AD2+3</f>
        <v>44466</v>
      </c>
      <c r="AG2" s="87">
        <f t="shared" ref="AG2:AJ2" si="5">+AF2+1</f>
        <v>44467</v>
      </c>
      <c r="AH2" s="87">
        <f t="shared" si="5"/>
        <v>44468</v>
      </c>
      <c r="AI2" s="87">
        <f t="shared" si="5"/>
        <v>44469</v>
      </c>
      <c r="AJ2" s="87">
        <f t="shared" si="5"/>
        <v>44470</v>
      </c>
      <c r="AK2" s="94" t="s">
        <v>191</v>
      </c>
      <c r="AL2" s="87">
        <f>AJ2+3</f>
        <v>44473</v>
      </c>
      <c r="AM2" s="87">
        <f t="shared" ref="AM2:AP2" si="6">+AL2+1</f>
        <v>44474</v>
      </c>
      <c r="AN2" s="87">
        <f t="shared" si="6"/>
        <v>44475</v>
      </c>
      <c r="AO2" s="87">
        <f t="shared" si="6"/>
        <v>44476</v>
      </c>
      <c r="AP2" s="87">
        <f t="shared" si="6"/>
        <v>44477</v>
      </c>
      <c r="AQ2" s="94" t="s">
        <v>192</v>
      </c>
      <c r="AR2" s="87">
        <f>AP2+3</f>
        <v>44480</v>
      </c>
      <c r="AS2" s="87">
        <f t="shared" ref="AS2:AV2" si="7">+AR2+1</f>
        <v>44481</v>
      </c>
      <c r="AT2" s="87">
        <f t="shared" si="7"/>
        <v>44482</v>
      </c>
      <c r="AU2" s="87">
        <f t="shared" si="7"/>
        <v>44483</v>
      </c>
      <c r="AV2" s="87">
        <f t="shared" si="7"/>
        <v>44484</v>
      </c>
      <c r="AW2" s="94" t="s">
        <v>193</v>
      </c>
      <c r="AX2" s="87">
        <f>AV2+3</f>
        <v>44487</v>
      </c>
      <c r="AY2" s="87">
        <f t="shared" ref="AY2" si="8">+AX2+1</f>
        <v>44488</v>
      </c>
      <c r="AZ2" s="87">
        <f t="shared" ref="AZ2" si="9">+AY2+1</f>
        <v>44489</v>
      </c>
      <c r="BA2" s="87">
        <f t="shared" ref="BA2" si="10">+AZ2+1</f>
        <v>44490</v>
      </c>
      <c r="BB2" s="87">
        <f t="shared" ref="BB2" si="11">+BA2+1</f>
        <v>44491</v>
      </c>
      <c r="BC2" s="94" t="s">
        <v>371</v>
      </c>
      <c r="BD2" s="87">
        <f>BB2+3</f>
        <v>44494</v>
      </c>
      <c r="BE2" s="87">
        <f t="shared" ref="BE2" si="12">+BD2+1</f>
        <v>44495</v>
      </c>
      <c r="BF2" s="87">
        <f t="shared" ref="BF2" si="13">+BE2+1</f>
        <v>44496</v>
      </c>
      <c r="BG2" s="87">
        <f t="shared" ref="BG2" si="14">+BF2+1</f>
        <v>44497</v>
      </c>
      <c r="BH2" s="87">
        <f t="shared" ref="BH2" si="15">+BG2+1</f>
        <v>44498</v>
      </c>
      <c r="BI2" s="94" t="s">
        <v>372</v>
      </c>
      <c r="BJ2" s="87">
        <f>BH2+3</f>
        <v>44501</v>
      </c>
      <c r="BK2" s="87">
        <f t="shared" ref="BK2" si="16">+BJ2+1</f>
        <v>44502</v>
      </c>
      <c r="BL2" s="87">
        <f t="shared" ref="BL2" si="17">+BK2+1</f>
        <v>44503</v>
      </c>
      <c r="BM2" s="87">
        <f t="shared" ref="BM2" si="18">+BL2+1</f>
        <v>44504</v>
      </c>
      <c r="BN2" s="87">
        <f t="shared" ref="BN2" si="19">+BM2+1</f>
        <v>44505</v>
      </c>
      <c r="BO2" s="94" t="s">
        <v>373</v>
      </c>
      <c r="BP2" s="87">
        <f>BN2+3</f>
        <v>44508</v>
      </c>
      <c r="BQ2" s="87">
        <f t="shared" ref="BQ2" si="20">+BP2+1</f>
        <v>44509</v>
      </c>
      <c r="BR2" s="87">
        <f t="shared" ref="BR2" si="21">+BQ2+1</f>
        <v>44510</v>
      </c>
      <c r="BS2" s="87">
        <f t="shared" ref="BS2" si="22">+BR2+1</f>
        <v>44511</v>
      </c>
      <c r="BT2" s="87">
        <f t="shared" ref="BT2" si="23">+BS2+1</f>
        <v>44512</v>
      </c>
      <c r="BU2" s="94" t="s">
        <v>374</v>
      </c>
      <c r="BV2" s="87">
        <f>BT2+3</f>
        <v>44515</v>
      </c>
      <c r="BW2" s="87">
        <f t="shared" ref="BW2" si="24">+BV2+1</f>
        <v>44516</v>
      </c>
      <c r="BX2" s="87">
        <f t="shared" ref="BX2" si="25">+BW2+1</f>
        <v>44517</v>
      </c>
      <c r="BY2" s="87">
        <f t="shared" ref="BY2" si="26">+BX2+1</f>
        <v>44518</v>
      </c>
      <c r="BZ2" s="87">
        <f t="shared" ref="BZ2" si="27">+BY2+1</f>
        <v>44519</v>
      </c>
      <c r="CA2" s="94" t="s">
        <v>375</v>
      </c>
      <c r="CB2" s="87">
        <f>BZ2+3</f>
        <v>44522</v>
      </c>
      <c r="CC2" s="87">
        <f t="shared" ref="CC2" si="28">+CB2+1</f>
        <v>44523</v>
      </c>
      <c r="CD2" s="87">
        <f t="shared" ref="CD2" si="29">+CC2+1</f>
        <v>44524</v>
      </c>
      <c r="CE2" s="87">
        <f t="shared" ref="CE2" si="30">+CD2+1</f>
        <v>44525</v>
      </c>
      <c r="CF2" s="87">
        <f t="shared" ref="CF2" si="31">+CE2+1</f>
        <v>44526</v>
      </c>
      <c r="CG2" s="94" t="s">
        <v>376</v>
      </c>
    </row>
    <row r="3" spans="1:85" ht="15" x14ac:dyDescent="0.2">
      <c r="A3" s="95" t="s">
        <v>304</v>
      </c>
      <c r="B3" s="89">
        <v>45</v>
      </c>
      <c r="C3" s="89">
        <v>54</v>
      </c>
      <c r="D3" s="89">
        <v>14</v>
      </c>
      <c r="E3" s="89">
        <v>22</v>
      </c>
      <c r="F3" s="89">
        <v>24</v>
      </c>
      <c r="G3" s="90">
        <f>+SUM(B3:F3)</f>
        <v>159</v>
      </c>
      <c r="H3" s="89">
        <v>36</v>
      </c>
      <c r="I3" s="89">
        <v>23</v>
      </c>
      <c r="J3" s="89">
        <v>26</v>
      </c>
      <c r="K3" s="89">
        <v>38</v>
      </c>
      <c r="L3" s="89">
        <v>36</v>
      </c>
      <c r="M3" s="90">
        <f>+SUM(H3:L3)</f>
        <v>159</v>
      </c>
      <c r="N3" s="286" t="s">
        <v>318</v>
      </c>
      <c r="O3" s="89">
        <v>43</v>
      </c>
      <c r="P3" s="89">
        <v>45</v>
      </c>
      <c r="Q3" s="89">
        <v>44</v>
      </c>
      <c r="R3" s="89">
        <v>47</v>
      </c>
      <c r="S3" s="90">
        <f>+SUM(N3:R3)</f>
        <v>179</v>
      </c>
      <c r="T3" s="89">
        <v>50</v>
      </c>
      <c r="U3" s="89">
        <v>80</v>
      </c>
      <c r="V3" s="89">
        <v>44</v>
      </c>
      <c r="W3" s="89">
        <v>6</v>
      </c>
      <c r="X3" s="89">
        <v>25</v>
      </c>
      <c r="Y3" s="90">
        <f>+SUM(T3:X3)</f>
        <v>205</v>
      </c>
      <c r="Z3" s="89">
        <v>23</v>
      </c>
      <c r="AA3" s="89">
        <v>18</v>
      </c>
      <c r="AB3" s="89">
        <v>6</v>
      </c>
      <c r="AC3" s="89">
        <v>5</v>
      </c>
      <c r="AD3" s="89"/>
      <c r="AE3" s="90">
        <f>+SUM(Z3:AD3)</f>
        <v>52</v>
      </c>
      <c r="AF3" s="89">
        <v>55</v>
      </c>
      <c r="AG3" s="89">
        <v>55</v>
      </c>
      <c r="AH3" s="89">
        <v>2</v>
      </c>
      <c r="AI3" s="89">
        <v>41</v>
      </c>
      <c r="AJ3" s="89">
        <v>38</v>
      </c>
      <c r="AK3" s="90">
        <f>+SUM(AF3:AJ3)</f>
        <v>191</v>
      </c>
      <c r="AL3" s="89"/>
      <c r="AM3" s="89">
        <v>40</v>
      </c>
      <c r="AN3" s="89"/>
      <c r="AO3" s="89"/>
      <c r="AP3" s="89"/>
      <c r="AQ3" s="90">
        <f>+SUM(AL3:AP3)</f>
        <v>40</v>
      </c>
      <c r="AR3" s="89"/>
      <c r="AS3" s="89"/>
      <c r="AT3" s="89"/>
      <c r="AU3" s="89"/>
      <c r="AV3" s="89"/>
      <c r="AW3" s="90">
        <f>+SUM(AR3:AV3)</f>
        <v>0</v>
      </c>
      <c r="AX3" s="89"/>
      <c r="AY3" s="89"/>
      <c r="AZ3" s="89"/>
      <c r="BA3" s="89"/>
      <c r="BB3" s="89"/>
      <c r="BC3" s="90">
        <f>+SUM(AX3:BB3)</f>
        <v>0</v>
      </c>
      <c r="BD3" s="89"/>
      <c r="BE3" s="89"/>
      <c r="BF3" s="89"/>
      <c r="BG3" s="89"/>
      <c r="BH3" s="89"/>
      <c r="BI3" s="90">
        <f>+SUM(BD3:BH3)</f>
        <v>0</v>
      </c>
      <c r="BJ3" s="89"/>
      <c r="BK3" s="89"/>
      <c r="BL3" s="89"/>
      <c r="BM3" s="89"/>
      <c r="BN3" s="89"/>
      <c r="BO3" s="90">
        <f>+SUM(BJ3:BN3)</f>
        <v>0</v>
      </c>
      <c r="BP3" s="89"/>
      <c r="BQ3" s="89"/>
      <c r="BR3" s="89"/>
      <c r="BS3" s="89"/>
      <c r="BT3" s="89"/>
      <c r="BU3" s="90">
        <f>+SUM(BP3:BT3)</f>
        <v>0</v>
      </c>
      <c r="BV3" s="89"/>
      <c r="BW3" s="89"/>
      <c r="BX3" s="89"/>
      <c r="BY3" s="89"/>
      <c r="BZ3" s="89"/>
      <c r="CA3" s="90">
        <f>+SUM(BV3:BZ3)</f>
        <v>0</v>
      </c>
      <c r="CB3" s="89"/>
      <c r="CC3" s="89"/>
      <c r="CD3" s="89"/>
      <c r="CE3" s="89"/>
      <c r="CF3" s="89"/>
      <c r="CG3" s="90">
        <f>+SUM(CB3:CF3)</f>
        <v>0</v>
      </c>
    </row>
    <row r="4" spans="1:85" ht="15" x14ac:dyDescent="0.2">
      <c r="A4" s="95" t="s">
        <v>305</v>
      </c>
      <c r="B4" s="89"/>
      <c r="C4" s="89"/>
      <c r="D4" s="89"/>
      <c r="E4" s="89"/>
      <c r="F4" s="89"/>
      <c r="G4" s="90">
        <f>+SUM(B4:F4)</f>
        <v>0</v>
      </c>
      <c r="H4" s="89"/>
      <c r="I4" s="89"/>
      <c r="J4" s="89"/>
      <c r="K4" s="89">
        <v>90</v>
      </c>
      <c r="L4" s="89"/>
      <c r="M4" s="90">
        <f t="shared" ref="M4:M6" si="32">+SUM(H4:L4)</f>
        <v>90</v>
      </c>
      <c r="N4" s="286" t="s">
        <v>318</v>
      </c>
      <c r="O4" s="89">
        <v>91</v>
      </c>
      <c r="P4" s="89"/>
      <c r="Q4" s="89"/>
      <c r="R4" s="89"/>
      <c r="S4" s="90">
        <f>+SUM(N4:R4)</f>
        <v>91</v>
      </c>
      <c r="T4" s="89"/>
      <c r="U4" s="89"/>
      <c r="V4" s="89">
        <v>120</v>
      </c>
      <c r="W4" s="89">
        <v>90</v>
      </c>
      <c r="X4" s="89">
        <v>110</v>
      </c>
      <c r="Y4" s="90">
        <f t="shared" ref="Y4:Y6" si="33">+SUM(T4:X4)</f>
        <v>320</v>
      </c>
      <c r="Z4" s="89">
        <v>47</v>
      </c>
      <c r="AA4" s="89">
        <v>30</v>
      </c>
      <c r="AB4" s="89">
        <v>72</v>
      </c>
      <c r="AC4" s="89">
        <v>40</v>
      </c>
      <c r="AD4" s="89">
        <v>58</v>
      </c>
      <c r="AE4" s="90">
        <f>+SUM(Z4:AD4)</f>
        <v>247</v>
      </c>
      <c r="AF4" s="89"/>
      <c r="AG4" s="89"/>
      <c r="AH4" s="89"/>
      <c r="AI4" s="89"/>
      <c r="AJ4" s="89"/>
      <c r="AK4" s="90">
        <f>+SUM(AF4:AJ4)</f>
        <v>0</v>
      </c>
      <c r="AL4" s="89"/>
      <c r="AM4" s="89"/>
      <c r="AN4" s="89"/>
      <c r="AO4" s="89"/>
      <c r="AP4" s="89"/>
      <c r="AQ4" s="90">
        <f>+SUM(AL4:AP4)</f>
        <v>0</v>
      </c>
      <c r="AR4" s="89"/>
      <c r="AS4" s="89"/>
      <c r="AT4" s="89"/>
      <c r="AU4" s="89"/>
      <c r="AV4" s="89"/>
      <c r="AW4" s="90">
        <f>+SUM(AR4:AV4)</f>
        <v>0</v>
      </c>
      <c r="AX4" s="89"/>
      <c r="AY4" s="89"/>
      <c r="AZ4" s="89"/>
      <c r="BA4" s="89"/>
      <c r="BB4" s="89"/>
      <c r="BC4" s="90">
        <f>+SUM(AX4:BB4)</f>
        <v>0</v>
      </c>
      <c r="BD4" s="89"/>
      <c r="BE4" s="89"/>
      <c r="BF4" s="89"/>
      <c r="BG4" s="89"/>
      <c r="BH4" s="89"/>
      <c r="BI4" s="90">
        <f>+SUM(BD4:BH4)</f>
        <v>0</v>
      </c>
      <c r="BJ4" s="89"/>
      <c r="BK4" s="89"/>
      <c r="BL4" s="89"/>
      <c r="BM4" s="89"/>
      <c r="BN4" s="89"/>
      <c r="BO4" s="90">
        <f>+SUM(BJ4:BN4)</f>
        <v>0</v>
      </c>
      <c r="BP4" s="89"/>
      <c r="BQ4" s="89"/>
      <c r="BR4" s="89"/>
      <c r="BS4" s="89"/>
      <c r="BT4" s="89"/>
      <c r="BU4" s="90">
        <f>+SUM(BP4:BT4)</f>
        <v>0</v>
      </c>
      <c r="BV4" s="89"/>
      <c r="BW4" s="89"/>
      <c r="BX4" s="89"/>
      <c r="BY4" s="89"/>
      <c r="BZ4" s="89"/>
      <c r="CA4" s="90">
        <f>+SUM(BV4:BZ4)</f>
        <v>0</v>
      </c>
      <c r="CB4" s="89"/>
      <c r="CC4" s="89"/>
      <c r="CD4" s="89"/>
      <c r="CE4" s="89"/>
      <c r="CF4" s="89"/>
      <c r="CG4" s="90">
        <f>+SUM(CB4:CF4)</f>
        <v>0</v>
      </c>
    </row>
    <row r="5" spans="1:85" ht="15" x14ac:dyDescent="0.2">
      <c r="A5" s="95" t="s">
        <v>306</v>
      </c>
      <c r="B5" s="89">
        <v>21</v>
      </c>
      <c r="C5" s="89">
        <v>24</v>
      </c>
      <c r="D5" s="89">
        <v>10</v>
      </c>
      <c r="E5" s="89">
        <v>13</v>
      </c>
      <c r="F5" s="89">
        <v>7</v>
      </c>
      <c r="G5" s="90">
        <f t="shared" ref="G5:G6" si="34">+SUM(B5:F5)</f>
        <v>75</v>
      </c>
      <c r="H5" s="89">
        <v>6</v>
      </c>
      <c r="I5" s="89">
        <v>1</v>
      </c>
      <c r="J5" s="89">
        <v>2</v>
      </c>
      <c r="K5" s="89">
        <v>1</v>
      </c>
      <c r="L5" s="89">
        <v>2</v>
      </c>
      <c r="M5" s="90">
        <f t="shared" si="32"/>
        <v>12</v>
      </c>
      <c r="N5" s="286" t="s">
        <v>318</v>
      </c>
      <c r="O5" s="89">
        <v>3</v>
      </c>
      <c r="P5" s="89">
        <v>13</v>
      </c>
      <c r="Q5" s="89"/>
      <c r="R5" s="89"/>
      <c r="S5" s="90">
        <f t="shared" ref="S5:S6" si="35">+SUM(N5:R5)</f>
        <v>16</v>
      </c>
      <c r="T5" s="89">
        <v>1</v>
      </c>
      <c r="U5" s="89">
        <v>1</v>
      </c>
      <c r="V5" s="89">
        <v>48</v>
      </c>
      <c r="W5" s="89">
        <v>1</v>
      </c>
      <c r="X5" s="89"/>
      <c r="Y5" s="90">
        <f t="shared" si="33"/>
        <v>51</v>
      </c>
      <c r="Z5" s="89"/>
      <c r="AA5" s="89">
        <v>1</v>
      </c>
      <c r="AB5" s="89">
        <v>7</v>
      </c>
      <c r="AC5" s="89"/>
      <c r="AD5" s="89"/>
      <c r="AE5" s="90">
        <f t="shared" ref="AE5:AE6" si="36">+SUM(Z5:AD5)</f>
        <v>8</v>
      </c>
      <c r="AF5" s="89">
        <v>4</v>
      </c>
      <c r="AG5" s="89">
        <v>1</v>
      </c>
      <c r="AH5" s="89">
        <v>42</v>
      </c>
      <c r="AI5" s="89"/>
      <c r="AJ5" s="89">
        <v>13</v>
      </c>
      <c r="AK5" s="90">
        <f>+SUM(AF5:AJ5)</f>
        <v>60</v>
      </c>
      <c r="AL5" s="89">
        <v>19</v>
      </c>
      <c r="AM5" s="89"/>
      <c r="AN5" s="89"/>
      <c r="AO5" s="89"/>
      <c r="AP5" s="89"/>
      <c r="AQ5" s="90"/>
      <c r="AR5" s="89"/>
      <c r="AS5" s="89"/>
      <c r="AT5" s="89"/>
      <c r="AU5" s="89"/>
      <c r="AV5" s="89"/>
      <c r="AW5" s="90"/>
      <c r="AX5" s="89"/>
      <c r="AY5" s="89"/>
      <c r="AZ5" s="89"/>
      <c r="BA5" s="89"/>
      <c r="BB5" s="89"/>
      <c r="BC5" s="90"/>
      <c r="BD5" s="89"/>
      <c r="BE5" s="89"/>
      <c r="BF5" s="89"/>
      <c r="BG5" s="89"/>
      <c r="BH5" s="89"/>
      <c r="BI5" s="90"/>
      <c r="BJ5" s="89"/>
      <c r="BK5" s="89"/>
      <c r="BL5" s="89"/>
      <c r="BM5" s="89"/>
      <c r="BN5" s="89"/>
      <c r="BO5" s="90"/>
      <c r="BP5" s="89"/>
      <c r="BQ5" s="89"/>
      <c r="BR5" s="89"/>
      <c r="BS5" s="89"/>
      <c r="BT5" s="89"/>
      <c r="BU5" s="90"/>
      <c r="BV5" s="89"/>
      <c r="BW5" s="89"/>
      <c r="BX5" s="89"/>
      <c r="BY5" s="89"/>
      <c r="BZ5" s="89"/>
      <c r="CA5" s="90"/>
      <c r="CB5" s="89"/>
      <c r="CC5" s="89"/>
      <c r="CD5" s="89"/>
      <c r="CE5" s="89"/>
      <c r="CF5" s="89"/>
      <c r="CG5" s="90"/>
    </row>
    <row r="6" spans="1:85" ht="15" x14ac:dyDescent="0.2">
      <c r="A6" s="95" t="s">
        <v>292</v>
      </c>
      <c r="B6" s="89"/>
      <c r="C6" s="89">
        <v>14</v>
      </c>
      <c r="D6" s="89">
        <v>10</v>
      </c>
      <c r="E6" s="89">
        <v>24</v>
      </c>
      <c r="F6" s="89">
        <v>16</v>
      </c>
      <c r="G6" s="90">
        <f t="shared" si="34"/>
        <v>64</v>
      </c>
      <c r="H6" s="89">
        <v>10</v>
      </c>
      <c r="I6" s="89">
        <v>19</v>
      </c>
      <c r="J6" s="89">
        <v>24</v>
      </c>
      <c r="K6" s="89">
        <v>36</v>
      </c>
      <c r="L6" s="89">
        <v>26</v>
      </c>
      <c r="M6" s="90">
        <f t="shared" si="32"/>
        <v>115</v>
      </c>
      <c r="N6" s="286" t="s">
        <v>318</v>
      </c>
      <c r="O6" s="89">
        <v>9</v>
      </c>
      <c r="P6" s="89">
        <v>27</v>
      </c>
      <c r="Q6" s="89">
        <v>36</v>
      </c>
      <c r="R6" s="89">
        <v>33</v>
      </c>
      <c r="S6" s="90">
        <f t="shared" si="35"/>
        <v>105</v>
      </c>
      <c r="T6" s="89">
        <v>31</v>
      </c>
      <c r="U6" s="89">
        <v>25</v>
      </c>
      <c r="V6" s="89">
        <v>9</v>
      </c>
      <c r="W6" s="89">
        <v>16</v>
      </c>
      <c r="X6" s="89">
        <v>37</v>
      </c>
      <c r="Y6" s="90">
        <f t="shared" si="33"/>
        <v>118</v>
      </c>
      <c r="Z6" s="89"/>
      <c r="AA6" s="89">
        <v>48</v>
      </c>
      <c r="AB6" s="89">
        <v>48</v>
      </c>
      <c r="AC6" s="89">
        <v>46</v>
      </c>
      <c r="AD6" s="89">
        <v>40</v>
      </c>
      <c r="AE6" s="90">
        <f t="shared" si="36"/>
        <v>182</v>
      </c>
      <c r="AF6" s="89">
        <v>38</v>
      </c>
      <c r="AG6" s="89">
        <v>23</v>
      </c>
      <c r="AH6" s="89">
        <v>34</v>
      </c>
      <c r="AI6" s="89">
        <v>45</v>
      </c>
      <c r="AJ6" s="89">
        <v>41</v>
      </c>
      <c r="AK6" s="90">
        <f>+SUM(AF6:AJ6)</f>
        <v>181</v>
      </c>
      <c r="AL6" s="89">
        <v>40</v>
      </c>
      <c r="AM6" s="89">
        <v>59</v>
      </c>
      <c r="AN6" s="89"/>
      <c r="AO6" s="89"/>
      <c r="AP6" s="89"/>
      <c r="AQ6" s="90"/>
      <c r="AR6" s="89"/>
      <c r="AS6" s="89"/>
      <c r="AT6" s="89"/>
      <c r="AU6" s="89"/>
      <c r="AV6" s="89"/>
      <c r="AW6" s="90"/>
      <c r="AX6" s="89"/>
      <c r="AY6" s="89"/>
      <c r="AZ6" s="89"/>
      <c r="BA6" s="89"/>
      <c r="BB6" s="89"/>
      <c r="BC6" s="90"/>
      <c r="BD6" s="89"/>
      <c r="BE6" s="89"/>
      <c r="BF6" s="89"/>
      <c r="BG6" s="89"/>
      <c r="BH6" s="89"/>
      <c r="BI6" s="90"/>
      <c r="BJ6" s="89"/>
      <c r="BK6" s="89"/>
      <c r="BL6" s="89"/>
      <c r="BM6" s="89"/>
      <c r="BN6" s="89"/>
      <c r="BO6" s="90"/>
      <c r="BP6" s="89"/>
      <c r="BQ6" s="89"/>
      <c r="BR6" s="89"/>
      <c r="BS6" s="89"/>
      <c r="BT6" s="89"/>
      <c r="BU6" s="90"/>
      <c r="BV6" s="89"/>
      <c r="BW6" s="89"/>
      <c r="BX6" s="89"/>
      <c r="BY6" s="89"/>
      <c r="BZ6" s="89"/>
      <c r="CA6" s="90"/>
      <c r="CB6" s="89"/>
      <c r="CC6" s="89"/>
      <c r="CD6" s="89"/>
      <c r="CE6" s="89"/>
      <c r="CF6" s="89"/>
      <c r="CG6" s="90"/>
    </row>
    <row r="7" spans="1:85" ht="15" x14ac:dyDescent="0.2">
      <c r="A7" s="95" t="s">
        <v>117</v>
      </c>
      <c r="B7" s="109">
        <f>SUM(B3:B6)</f>
        <v>66</v>
      </c>
      <c r="C7" s="109">
        <f t="shared" ref="C7:F7" si="37">SUM(C3:C6)</f>
        <v>92</v>
      </c>
      <c r="D7" s="109">
        <f t="shared" si="37"/>
        <v>34</v>
      </c>
      <c r="E7" s="109">
        <f t="shared" si="37"/>
        <v>59</v>
      </c>
      <c r="F7" s="109">
        <f t="shared" si="37"/>
        <v>47</v>
      </c>
      <c r="G7" s="90">
        <f>SUM(G3:G6)</f>
        <v>298</v>
      </c>
      <c r="H7" s="109">
        <f>SUM(H3:H6)</f>
        <v>52</v>
      </c>
      <c r="I7" s="109">
        <f t="shared" ref="I7:L7" si="38">SUM(I3:I6)</f>
        <v>43</v>
      </c>
      <c r="J7" s="109">
        <f t="shared" si="38"/>
        <v>52</v>
      </c>
      <c r="K7" s="109">
        <f t="shared" si="38"/>
        <v>165</v>
      </c>
      <c r="L7" s="109">
        <f t="shared" si="38"/>
        <v>64</v>
      </c>
      <c r="M7" s="90">
        <f>SUM(M3:M6)</f>
        <v>376</v>
      </c>
      <c r="N7" s="287">
        <f t="shared" ref="N7" si="39">SUM(N3:N4)</f>
        <v>0</v>
      </c>
      <c r="O7" s="109">
        <f t="shared" ref="O7:U7" si="40">SUM(O3:O6)</f>
        <v>146</v>
      </c>
      <c r="P7" s="109">
        <f t="shared" si="40"/>
        <v>85</v>
      </c>
      <c r="Q7" s="109">
        <f t="shared" si="40"/>
        <v>80</v>
      </c>
      <c r="R7" s="109">
        <f t="shared" si="40"/>
        <v>80</v>
      </c>
      <c r="S7" s="90">
        <f t="shared" si="40"/>
        <v>391</v>
      </c>
      <c r="T7" s="109">
        <f t="shared" si="40"/>
        <v>82</v>
      </c>
      <c r="U7" s="109">
        <f t="shared" si="40"/>
        <v>106</v>
      </c>
      <c r="V7" s="109">
        <f t="shared" ref="V7:X7" si="41">SUM(V3:V6)</f>
        <v>221</v>
      </c>
      <c r="W7" s="109">
        <f t="shared" si="41"/>
        <v>113</v>
      </c>
      <c r="X7" s="109">
        <f t="shared" si="41"/>
        <v>172</v>
      </c>
      <c r="Y7" s="90">
        <f>SUM(Y3:Y6)</f>
        <v>694</v>
      </c>
      <c r="Z7" s="109">
        <f>SUM(Z3:Z6)</f>
        <v>70</v>
      </c>
      <c r="AA7" s="109">
        <f>SUM(AA3:AA6)</f>
        <v>97</v>
      </c>
      <c r="AB7" s="109">
        <f t="shared" ref="AB7:AL7" si="42">SUM(AB3:AB6)</f>
        <v>133</v>
      </c>
      <c r="AC7" s="109">
        <f t="shared" si="42"/>
        <v>91</v>
      </c>
      <c r="AD7" s="109">
        <f t="shared" si="42"/>
        <v>98</v>
      </c>
      <c r="AE7" s="90">
        <f>SUM(AE3:AE6)</f>
        <v>489</v>
      </c>
      <c r="AF7" s="109">
        <f t="shared" si="42"/>
        <v>97</v>
      </c>
      <c r="AG7" s="109">
        <f t="shared" si="42"/>
        <v>79</v>
      </c>
      <c r="AH7" s="109">
        <f t="shared" si="42"/>
        <v>78</v>
      </c>
      <c r="AI7" s="109">
        <f t="shared" si="42"/>
        <v>86</v>
      </c>
      <c r="AJ7" s="109">
        <f t="shared" si="42"/>
        <v>92</v>
      </c>
      <c r="AK7" s="90">
        <f>SUM(AK3:AK6)</f>
        <v>432</v>
      </c>
      <c r="AL7" s="109">
        <f t="shared" si="42"/>
        <v>59</v>
      </c>
      <c r="AM7" s="109">
        <f t="shared" ref="AM7:AP7" si="43">SUM(AM3:AM4)</f>
        <v>40</v>
      </c>
      <c r="AN7" s="109">
        <f t="shared" si="43"/>
        <v>0</v>
      </c>
      <c r="AO7" s="109">
        <f t="shared" si="43"/>
        <v>0</v>
      </c>
      <c r="AP7" s="109">
        <f t="shared" si="43"/>
        <v>0</v>
      </c>
      <c r="AQ7" s="90">
        <f>SUM(AQ3:AQ6)</f>
        <v>40</v>
      </c>
      <c r="AR7" s="109">
        <f t="shared" ref="AR7:AV7" si="44">SUM(AR3:AR4)</f>
        <v>0</v>
      </c>
      <c r="AS7" s="109">
        <f t="shared" si="44"/>
        <v>0</v>
      </c>
      <c r="AT7" s="109">
        <f t="shared" si="44"/>
        <v>0</v>
      </c>
      <c r="AU7" s="109">
        <f t="shared" si="44"/>
        <v>0</v>
      </c>
      <c r="AV7" s="109">
        <f t="shared" si="44"/>
        <v>0</v>
      </c>
      <c r="AW7" s="90">
        <f>SUM(AW3:AW4)</f>
        <v>0</v>
      </c>
      <c r="AX7" s="109">
        <f t="shared" ref="AX7:BB7" si="45">SUM(AX3:AX4)</f>
        <v>0</v>
      </c>
      <c r="AY7" s="109">
        <f t="shared" si="45"/>
        <v>0</v>
      </c>
      <c r="AZ7" s="109">
        <f t="shared" si="45"/>
        <v>0</v>
      </c>
      <c r="BA7" s="109">
        <f t="shared" si="45"/>
        <v>0</v>
      </c>
      <c r="BB7" s="109">
        <f t="shared" si="45"/>
        <v>0</v>
      </c>
      <c r="BC7" s="90">
        <f>SUM(BC3:BC4)</f>
        <v>0</v>
      </c>
      <c r="BD7" s="109">
        <f t="shared" ref="BD7:BH7" si="46">SUM(BD3:BD4)</f>
        <v>0</v>
      </c>
      <c r="BE7" s="109">
        <f t="shared" si="46"/>
        <v>0</v>
      </c>
      <c r="BF7" s="109">
        <f t="shared" si="46"/>
        <v>0</v>
      </c>
      <c r="BG7" s="109">
        <f t="shared" si="46"/>
        <v>0</v>
      </c>
      <c r="BH7" s="109">
        <f t="shared" si="46"/>
        <v>0</v>
      </c>
      <c r="BI7" s="90">
        <f>SUM(BI3:BI4)</f>
        <v>0</v>
      </c>
      <c r="BJ7" s="109">
        <f t="shared" ref="BJ7:BN7" si="47">SUM(BJ3:BJ4)</f>
        <v>0</v>
      </c>
      <c r="BK7" s="109">
        <f t="shared" si="47"/>
        <v>0</v>
      </c>
      <c r="BL7" s="109">
        <f t="shared" si="47"/>
        <v>0</v>
      </c>
      <c r="BM7" s="109">
        <f t="shared" si="47"/>
        <v>0</v>
      </c>
      <c r="BN7" s="109">
        <f t="shared" si="47"/>
        <v>0</v>
      </c>
      <c r="BO7" s="90">
        <f>SUM(BO3:BO4)</f>
        <v>0</v>
      </c>
      <c r="BP7" s="109">
        <f t="shared" ref="BP7:BT7" si="48">SUM(BP3:BP4)</f>
        <v>0</v>
      </c>
      <c r="BQ7" s="109">
        <f t="shared" si="48"/>
        <v>0</v>
      </c>
      <c r="BR7" s="109">
        <f t="shared" si="48"/>
        <v>0</v>
      </c>
      <c r="BS7" s="109">
        <f t="shared" si="48"/>
        <v>0</v>
      </c>
      <c r="BT7" s="109">
        <f t="shared" si="48"/>
        <v>0</v>
      </c>
      <c r="BU7" s="90">
        <f>SUM(BU3:BU4)</f>
        <v>0</v>
      </c>
      <c r="BV7" s="109">
        <f t="shared" ref="BV7:BZ7" si="49">SUM(BV3:BV4)</f>
        <v>0</v>
      </c>
      <c r="BW7" s="109">
        <f t="shared" si="49"/>
        <v>0</v>
      </c>
      <c r="BX7" s="109">
        <f t="shared" si="49"/>
        <v>0</v>
      </c>
      <c r="BY7" s="109">
        <f t="shared" si="49"/>
        <v>0</v>
      </c>
      <c r="BZ7" s="109">
        <f t="shared" si="49"/>
        <v>0</v>
      </c>
      <c r="CA7" s="90">
        <f>SUM(CA3:CA4)</f>
        <v>0</v>
      </c>
      <c r="CB7" s="109">
        <f t="shared" ref="CB7:CF7" si="50">SUM(CB3:CB4)</f>
        <v>0</v>
      </c>
      <c r="CC7" s="109">
        <f t="shared" si="50"/>
        <v>0</v>
      </c>
      <c r="CD7" s="109">
        <f t="shared" si="50"/>
        <v>0</v>
      </c>
      <c r="CE7" s="109">
        <f t="shared" si="50"/>
        <v>0</v>
      </c>
      <c r="CF7" s="109">
        <f t="shared" si="50"/>
        <v>0</v>
      </c>
      <c r="CG7" s="90">
        <f>SUM(CG3:CG4)</f>
        <v>0</v>
      </c>
    </row>
    <row r="8" spans="1:85" ht="15" x14ac:dyDescent="0.2">
      <c r="A8" s="311" t="s">
        <v>370</v>
      </c>
      <c r="B8" s="312">
        <v>1</v>
      </c>
      <c r="C8" s="312">
        <v>1</v>
      </c>
      <c r="D8" s="312">
        <v>1</v>
      </c>
      <c r="E8" s="312">
        <v>1</v>
      </c>
      <c r="F8" s="312">
        <v>1</v>
      </c>
      <c r="G8" s="312">
        <v>1</v>
      </c>
      <c r="H8" s="312">
        <v>1</v>
      </c>
      <c r="I8" s="312">
        <v>1</v>
      </c>
      <c r="J8" s="312">
        <v>1</v>
      </c>
      <c r="K8" s="312">
        <v>1</v>
      </c>
      <c r="L8" s="312">
        <v>1</v>
      </c>
      <c r="M8" s="312">
        <v>1</v>
      </c>
      <c r="N8" s="312">
        <v>1</v>
      </c>
      <c r="O8" s="312">
        <v>1</v>
      </c>
      <c r="P8" s="312">
        <v>1</v>
      </c>
      <c r="Q8" s="312">
        <v>1</v>
      </c>
      <c r="R8" s="312">
        <v>1</v>
      </c>
      <c r="S8" s="312">
        <v>1</v>
      </c>
      <c r="T8" s="312">
        <v>1</v>
      </c>
      <c r="U8" s="312">
        <v>1</v>
      </c>
      <c r="V8" s="312">
        <v>1</v>
      </c>
      <c r="W8" s="312">
        <v>1</v>
      </c>
      <c r="X8" s="312">
        <v>1</v>
      </c>
      <c r="Y8" s="312">
        <v>1</v>
      </c>
      <c r="Z8" s="312">
        <v>1</v>
      </c>
      <c r="AA8" s="312">
        <v>1</v>
      </c>
      <c r="AB8" s="312">
        <v>1</v>
      </c>
      <c r="AC8" s="312">
        <v>1</v>
      </c>
      <c r="AD8" s="312">
        <v>1</v>
      </c>
      <c r="AE8" s="312">
        <v>1</v>
      </c>
      <c r="AF8" s="312">
        <v>1</v>
      </c>
      <c r="AG8" s="312">
        <v>1</v>
      </c>
      <c r="AH8" s="312">
        <v>1</v>
      </c>
      <c r="AI8" s="312">
        <v>1</v>
      </c>
      <c r="AJ8" s="312">
        <v>1</v>
      </c>
      <c r="AK8" s="312">
        <v>1</v>
      </c>
      <c r="AL8" s="309"/>
      <c r="AM8" s="309"/>
      <c r="AN8" s="309"/>
      <c r="AO8" s="309"/>
      <c r="AP8" s="309"/>
      <c r="AQ8" s="310"/>
      <c r="AR8" s="309"/>
      <c r="AS8" s="309"/>
      <c r="AT8" s="309"/>
      <c r="AU8" s="309"/>
      <c r="AV8" s="309"/>
      <c r="AW8" s="310"/>
      <c r="AX8" s="309"/>
      <c r="AY8" s="309"/>
      <c r="AZ8" s="309"/>
      <c r="BA8" s="309"/>
      <c r="BB8" s="309"/>
      <c r="BC8" s="310"/>
      <c r="BD8" s="309"/>
      <c r="BE8" s="309"/>
      <c r="BF8" s="309"/>
      <c r="BG8" s="309"/>
      <c r="BH8" s="309"/>
      <c r="BI8" s="310"/>
      <c r="BJ8" s="309"/>
      <c r="BK8" s="309"/>
      <c r="BL8" s="309"/>
      <c r="BM8" s="309"/>
      <c r="BN8" s="309"/>
      <c r="BO8" s="310"/>
      <c r="BP8" s="309"/>
      <c r="BQ8" s="309"/>
      <c r="BR8" s="309"/>
      <c r="BS8" s="309"/>
      <c r="BT8" s="309"/>
      <c r="BU8" s="310"/>
      <c r="BV8" s="309"/>
      <c r="BW8" s="309"/>
      <c r="BX8" s="309"/>
      <c r="BY8" s="309"/>
      <c r="BZ8" s="309"/>
      <c r="CA8" s="310"/>
      <c r="CB8" s="309"/>
      <c r="CC8" s="309"/>
      <c r="CD8" s="309"/>
      <c r="CE8" s="309"/>
      <c r="CF8" s="309"/>
      <c r="CG8" s="310"/>
    </row>
    <row r="9" spans="1:85" x14ac:dyDescent="0.2">
      <c r="A9" s="101" t="s">
        <v>303</v>
      </c>
      <c r="B9" s="105">
        <v>0.2</v>
      </c>
      <c r="C9" s="105">
        <v>0.2</v>
      </c>
      <c r="D9" s="105">
        <v>0.2</v>
      </c>
      <c r="E9" s="105">
        <v>0.2</v>
      </c>
      <c r="F9" s="105">
        <v>0.2</v>
      </c>
      <c r="G9" s="281">
        <v>0.2</v>
      </c>
      <c r="H9" s="105">
        <v>0.3</v>
      </c>
      <c r="I9" s="105">
        <v>0.3</v>
      </c>
      <c r="J9" s="105">
        <v>0.3</v>
      </c>
      <c r="K9" s="105">
        <v>0.3</v>
      </c>
      <c r="L9" s="105">
        <v>0.3</v>
      </c>
      <c r="M9" s="281">
        <v>0.3</v>
      </c>
      <c r="N9" s="288">
        <v>0.4</v>
      </c>
      <c r="O9" s="105">
        <v>0.4</v>
      </c>
      <c r="P9" s="105">
        <v>0.4</v>
      </c>
      <c r="Q9" s="105">
        <v>0.4</v>
      </c>
      <c r="R9" s="105">
        <v>0.4</v>
      </c>
      <c r="S9" s="281">
        <v>0.4</v>
      </c>
      <c r="T9" s="105">
        <v>0.5</v>
      </c>
      <c r="U9" s="105">
        <v>0.5</v>
      </c>
      <c r="V9" s="105">
        <v>0.5</v>
      </c>
      <c r="W9" s="105">
        <v>0.5</v>
      </c>
      <c r="X9" s="105">
        <v>0.5</v>
      </c>
      <c r="Y9" s="281">
        <v>0.5</v>
      </c>
      <c r="Z9" s="105">
        <v>0.6</v>
      </c>
      <c r="AA9" s="105">
        <v>0.6</v>
      </c>
      <c r="AB9" s="105">
        <v>0.6</v>
      </c>
      <c r="AC9" s="105">
        <v>0.6</v>
      </c>
      <c r="AD9" s="105">
        <v>0.6</v>
      </c>
      <c r="AE9" s="281">
        <v>0.6</v>
      </c>
      <c r="AF9" s="105">
        <v>0.7</v>
      </c>
      <c r="AG9" s="105">
        <v>0.7</v>
      </c>
      <c r="AH9" s="105">
        <v>0.7</v>
      </c>
      <c r="AI9" s="105">
        <v>0.7</v>
      </c>
      <c r="AJ9" s="105">
        <v>0.7</v>
      </c>
      <c r="AK9" s="281">
        <v>0.7</v>
      </c>
      <c r="AL9" s="105">
        <v>0.8</v>
      </c>
      <c r="AM9" s="105">
        <v>0.8</v>
      </c>
      <c r="AN9" s="105">
        <v>0.8</v>
      </c>
      <c r="AO9" s="105">
        <v>0.8</v>
      </c>
      <c r="AP9" s="105">
        <v>0.8</v>
      </c>
      <c r="AQ9" s="281">
        <v>0.8</v>
      </c>
      <c r="AR9" s="105">
        <v>0.9</v>
      </c>
      <c r="AS9" s="105">
        <v>0.9</v>
      </c>
      <c r="AT9" s="105">
        <v>0.9</v>
      </c>
      <c r="AU9" s="105">
        <v>0.9</v>
      </c>
      <c r="AV9" s="105">
        <v>0.9</v>
      </c>
      <c r="AW9" s="281">
        <v>0.9</v>
      </c>
      <c r="AX9" s="105">
        <v>0.95</v>
      </c>
      <c r="AY9" s="105">
        <v>0.95</v>
      </c>
      <c r="AZ9" s="105">
        <v>0.95</v>
      </c>
      <c r="BA9" s="105">
        <v>0.95</v>
      </c>
      <c r="BB9" s="105">
        <v>0.95</v>
      </c>
      <c r="BC9" s="281">
        <v>0.95</v>
      </c>
      <c r="BD9" s="105">
        <v>0.95</v>
      </c>
      <c r="BE9" s="105">
        <v>0.95</v>
      </c>
      <c r="BF9" s="105">
        <v>0.95</v>
      </c>
      <c r="BG9" s="105">
        <v>0.95</v>
      </c>
      <c r="BH9" s="105">
        <v>0.95</v>
      </c>
      <c r="BI9" s="281">
        <v>0.95</v>
      </c>
      <c r="BJ9" s="105">
        <v>0.98</v>
      </c>
      <c r="BK9" s="105">
        <v>0.98</v>
      </c>
      <c r="BL9" s="105">
        <v>0.98</v>
      </c>
      <c r="BM9" s="105">
        <v>0.98</v>
      </c>
      <c r="BN9" s="105">
        <v>0.98</v>
      </c>
      <c r="BO9" s="281">
        <v>0.98</v>
      </c>
      <c r="BP9" s="105">
        <v>1</v>
      </c>
      <c r="BQ9" s="105">
        <v>1</v>
      </c>
      <c r="BR9" s="105">
        <v>1</v>
      </c>
      <c r="BS9" s="105">
        <v>1</v>
      </c>
      <c r="BT9" s="105">
        <v>1</v>
      </c>
      <c r="BU9" s="281">
        <v>1</v>
      </c>
      <c r="BV9" s="105">
        <v>1</v>
      </c>
      <c r="BW9" s="105">
        <v>1</v>
      </c>
      <c r="BX9" s="105">
        <v>1</v>
      </c>
      <c r="BY9" s="105">
        <v>1</v>
      </c>
      <c r="BZ9" s="105">
        <v>1</v>
      </c>
      <c r="CA9" s="281">
        <v>1</v>
      </c>
      <c r="CB9" s="105">
        <v>1</v>
      </c>
      <c r="CC9" s="105">
        <v>1</v>
      </c>
      <c r="CD9" s="105">
        <v>1</v>
      </c>
      <c r="CE9" s="105">
        <v>1</v>
      </c>
      <c r="CF9" s="105">
        <v>1</v>
      </c>
      <c r="CG9" s="281">
        <v>1</v>
      </c>
    </row>
    <row r="10" spans="1:85" x14ac:dyDescent="0.2">
      <c r="A10" s="96"/>
      <c r="B10" s="134"/>
      <c r="C10" s="97"/>
      <c r="D10" s="97"/>
      <c r="E10" s="97"/>
      <c r="F10" s="97"/>
      <c r="G10" s="97"/>
      <c r="H10" s="97"/>
      <c r="I10" s="97"/>
      <c r="J10" s="97"/>
      <c r="K10" s="97"/>
      <c r="L10" s="97"/>
      <c r="M10" s="97"/>
      <c r="N10" s="97"/>
      <c r="O10" s="97"/>
      <c r="P10" s="97"/>
      <c r="Q10" s="97"/>
      <c r="R10" s="97"/>
      <c r="S10" s="97"/>
      <c r="T10" s="97"/>
      <c r="U10" s="97"/>
      <c r="V10" s="97"/>
      <c r="W10" s="97"/>
      <c r="X10" s="97"/>
      <c r="Y10" s="97"/>
      <c r="Z10" s="97"/>
      <c r="AA10" s="97"/>
      <c r="AB10" s="97"/>
      <c r="AC10" s="97"/>
      <c r="AD10" s="97"/>
      <c r="AE10" s="97"/>
      <c r="AF10" s="97"/>
      <c r="AG10" s="97"/>
      <c r="AH10" s="97"/>
      <c r="AI10" s="97"/>
      <c r="AJ10" s="97"/>
      <c r="AK10" s="97"/>
      <c r="AL10" s="97"/>
      <c r="AM10" s="97"/>
      <c r="AN10" s="97"/>
      <c r="AO10" s="97"/>
      <c r="AP10" s="97"/>
      <c r="AQ10" s="97"/>
      <c r="AR10" s="97"/>
      <c r="AS10" s="97"/>
      <c r="AT10" s="97"/>
      <c r="AU10" s="97"/>
      <c r="AV10" s="97"/>
      <c r="AW10" s="97"/>
      <c r="AX10" s="97"/>
      <c r="AY10" s="97"/>
      <c r="AZ10" s="97"/>
      <c r="BA10" s="97"/>
      <c r="BB10" s="97"/>
      <c r="BC10" s="97"/>
      <c r="BD10" s="97"/>
      <c r="BE10" s="97"/>
      <c r="BF10" s="97"/>
      <c r="BG10" s="97"/>
      <c r="BH10" s="97"/>
      <c r="BI10" s="97"/>
      <c r="BJ10" s="97"/>
      <c r="BK10" s="97"/>
      <c r="BL10" s="97"/>
      <c r="BM10" s="97"/>
      <c r="BN10" s="97"/>
      <c r="BO10" s="97"/>
      <c r="BP10" s="97"/>
      <c r="BQ10" s="97"/>
      <c r="BR10" s="97"/>
      <c r="BS10" s="97"/>
      <c r="BT10" s="97"/>
      <c r="BU10" s="97"/>
      <c r="BV10" s="97"/>
      <c r="BW10" s="97"/>
      <c r="BX10" s="97"/>
      <c r="BY10" s="97"/>
      <c r="BZ10" s="97"/>
      <c r="CA10" s="97"/>
      <c r="CB10" s="97"/>
      <c r="CC10" s="97"/>
      <c r="CD10" s="97"/>
      <c r="CE10" s="97"/>
      <c r="CF10" s="97"/>
      <c r="CG10" s="97"/>
    </row>
    <row r="11" spans="1:85" ht="30" x14ac:dyDescent="0.2">
      <c r="A11" s="98" t="s">
        <v>160</v>
      </c>
      <c r="B11" s="133">
        <f t="shared" ref="B11:AW11" si="51">B2</f>
        <v>44431</v>
      </c>
      <c r="C11" s="133">
        <f t="shared" si="51"/>
        <v>44432</v>
      </c>
      <c r="D11" s="133">
        <f t="shared" si="51"/>
        <v>44433</v>
      </c>
      <c r="E11" s="133">
        <f t="shared" si="51"/>
        <v>44434</v>
      </c>
      <c r="F11" s="133">
        <f t="shared" si="51"/>
        <v>44435</v>
      </c>
      <c r="G11" s="133" t="str">
        <f t="shared" si="51"/>
        <v xml:space="preserve">Week of Aug 23rd </v>
      </c>
      <c r="H11" s="133">
        <f t="shared" si="51"/>
        <v>44438</v>
      </c>
      <c r="I11" s="133">
        <f t="shared" si="51"/>
        <v>44439</v>
      </c>
      <c r="J11" s="133">
        <f t="shared" si="51"/>
        <v>44440</v>
      </c>
      <c r="K11" s="133">
        <f t="shared" si="51"/>
        <v>44441</v>
      </c>
      <c r="L11" s="133">
        <f t="shared" si="51"/>
        <v>44442</v>
      </c>
      <c r="M11" s="133" t="str">
        <f t="shared" si="51"/>
        <v>Week of Aug 30th</v>
      </c>
      <c r="N11" s="133">
        <f t="shared" si="51"/>
        <v>44445</v>
      </c>
      <c r="O11" s="133">
        <f t="shared" si="51"/>
        <v>44446</v>
      </c>
      <c r="P11" s="133">
        <f t="shared" si="51"/>
        <v>44447</v>
      </c>
      <c r="Q11" s="133">
        <f t="shared" si="51"/>
        <v>44448</v>
      </c>
      <c r="R11" s="133">
        <f t="shared" si="51"/>
        <v>44449</v>
      </c>
      <c r="S11" s="133" t="str">
        <f t="shared" si="51"/>
        <v>Week of Sep 6th</v>
      </c>
      <c r="T11" s="133">
        <f t="shared" si="51"/>
        <v>44452</v>
      </c>
      <c r="U11" s="133">
        <f t="shared" si="51"/>
        <v>44453</v>
      </c>
      <c r="V11" s="133">
        <f t="shared" si="51"/>
        <v>44454</v>
      </c>
      <c r="W11" s="133">
        <f t="shared" si="51"/>
        <v>44455</v>
      </c>
      <c r="X11" s="133">
        <f t="shared" si="51"/>
        <v>44456</v>
      </c>
      <c r="Y11" s="133" t="str">
        <f t="shared" si="51"/>
        <v>Week of Sep 13th</v>
      </c>
      <c r="Z11" s="133">
        <f t="shared" si="51"/>
        <v>44459</v>
      </c>
      <c r="AA11" s="133">
        <f t="shared" si="51"/>
        <v>44460</v>
      </c>
      <c r="AB11" s="133">
        <f t="shared" si="51"/>
        <v>44461</v>
      </c>
      <c r="AC11" s="133">
        <f t="shared" si="51"/>
        <v>44462</v>
      </c>
      <c r="AD11" s="133">
        <f t="shared" si="51"/>
        <v>44463</v>
      </c>
      <c r="AE11" s="133" t="str">
        <f t="shared" si="51"/>
        <v xml:space="preserve">Week of Sep 20th </v>
      </c>
      <c r="AF11" s="133">
        <f t="shared" si="51"/>
        <v>44466</v>
      </c>
      <c r="AG11" s="133">
        <f t="shared" si="51"/>
        <v>44467</v>
      </c>
      <c r="AH11" s="133">
        <f t="shared" si="51"/>
        <v>44468</v>
      </c>
      <c r="AI11" s="133">
        <f t="shared" si="51"/>
        <v>44469</v>
      </c>
      <c r="AJ11" s="133">
        <f t="shared" si="51"/>
        <v>44470</v>
      </c>
      <c r="AK11" s="133" t="str">
        <f t="shared" si="51"/>
        <v>Week of Sep 27th</v>
      </c>
      <c r="AL11" s="133">
        <f t="shared" si="51"/>
        <v>44473</v>
      </c>
      <c r="AM11" s="133">
        <f t="shared" si="51"/>
        <v>44474</v>
      </c>
      <c r="AN11" s="133">
        <f t="shared" si="51"/>
        <v>44475</v>
      </c>
      <c r="AO11" s="133">
        <f t="shared" si="51"/>
        <v>44476</v>
      </c>
      <c r="AP11" s="133">
        <f t="shared" si="51"/>
        <v>44477</v>
      </c>
      <c r="AQ11" s="133" t="str">
        <f t="shared" si="51"/>
        <v>Week of Oct 4th</v>
      </c>
      <c r="AR11" s="133">
        <f t="shared" si="51"/>
        <v>44480</v>
      </c>
      <c r="AS11" s="133">
        <f t="shared" si="51"/>
        <v>44481</v>
      </c>
      <c r="AT11" s="133">
        <f t="shared" si="51"/>
        <v>44482</v>
      </c>
      <c r="AU11" s="133">
        <f t="shared" si="51"/>
        <v>44483</v>
      </c>
      <c r="AV11" s="133">
        <f t="shared" si="51"/>
        <v>44484</v>
      </c>
      <c r="AW11" s="133" t="str">
        <f t="shared" si="51"/>
        <v>Week of Oct 11th</v>
      </c>
      <c r="AX11" s="133">
        <f t="shared" ref="AX11:CG11" si="52">AX2</f>
        <v>44487</v>
      </c>
      <c r="AY11" s="133">
        <f t="shared" si="52"/>
        <v>44488</v>
      </c>
      <c r="AZ11" s="133">
        <f t="shared" si="52"/>
        <v>44489</v>
      </c>
      <c r="BA11" s="133">
        <f t="shared" si="52"/>
        <v>44490</v>
      </c>
      <c r="BB11" s="133">
        <f t="shared" si="52"/>
        <v>44491</v>
      </c>
      <c r="BC11" s="133" t="str">
        <f t="shared" si="52"/>
        <v>Week of Oct 18th</v>
      </c>
      <c r="BD11" s="133">
        <f t="shared" si="52"/>
        <v>44494</v>
      </c>
      <c r="BE11" s="133">
        <f t="shared" si="52"/>
        <v>44495</v>
      </c>
      <c r="BF11" s="133">
        <f t="shared" si="52"/>
        <v>44496</v>
      </c>
      <c r="BG11" s="133">
        <f t="shared" si="52"/>
        <v>44497</v>
      </c>
      <c r="BH11" s="133">
        <f t="shared" si="52"/>
        <v>44498</v>
      </c>
      <c r="BI11" s="133" t="str">
        <f t="shared" si="52"/>
        <v>Week of Oct 25th</v>
      </c>
      <c r="BJ11" s="133">
        <f t="shared" si="52"/>
        <v>44501</v>
      </c>
      <c r="BK11" s="133">
        <f t="shared" si="52"/>
        <v>44502</v>
      </c>
      <c r="BL11" s="133">
        <f t="shared" si="52"/>
        <v>44503</v>
      </c>
      <c r="BM11" s="133">
        <f t="shared" si="52"/>
        <v>44504</v>
      </c>
      <c r="BN11" s="133">
        <f t="shared" si="52"/>
        <v>44505</v>
      </c>
      <c r="BO11" s="133" t="str">
        <f t="shared" si="52"/>
        <v>Week of Nov 1st</v>
      </c>
      <c r="BP11" s="133">
        <f t="shared" si="52"/>
        <v>44508</v>
      </c>
      <c r="BQ11" s="133">
        <f t="shared" si="52"/>
        <v>44509</v>
      </c>
      <c r="BR11" s="133">
        <f t="shared" si="52"/>
        <v>44510</v>
      </c>
      <c r="BS11" s="133">
        <f t="shared" si="52"/>
        <v>44511</v>
      </c>
      <c r="BT11" s="133">
        <f t="shared" si="52"/>
        <v>44512</v>
      </c>
      <c r="BU11" s="133" t="str">
        <f t="shared" si="52"/>
        <v>Week of Nov 8th</v>
      </c>
      <c r="BV11" s="133">
        <f t="shared" si="52"/>
        <v>44515</v>
      </c>
      <c r="BW11" s="133">
        <f t="shared" si="52"/>
        <v>44516</v>
      </c>
      <c r="BX11" s="133">
        <f t="shared" si="52"/>
        <v>44517</v>
      </c>
      <c r="BY11" s="133">
        <f t="shared" si="52"/>
        <v>44518</v>
      </c>
      <c r="BZ11" s="133">
        <f t="shared" si="52"/>
        <v>44519</v>
      </c>
      <c r="CA11" s="133" t="str">
        <f t="shared" si="52"/>
        <v>Week of Nov 15th</v>
      </c>
      <c r="CB11" s="133">
        <f t="shared" si="52"/>
        <v>44522</v>
      </c>
      <c r="CC11" s="133">
        <f t="shared" si="52"/>
        <v>44523</v>
      </c>
      <c r="CD11" s="133">
        <f t="shared" si="52"/>
        <v>44524</v>
      </c>
      <c r="CE11" s="133">
        <f t="shared" si="52"/>
        <v>44525</v>
      </c>
      <c r="CF11" s="133">
        <f t="shared" si="52"/>
        <v>44526</v>
      </c>
      <c r="CG11" s="133" t="str">
        <f t="shared" si="52"/>
        <v>Week of Nov 22nd</v>
      </c>
    </row>
    <row r="12" spans="1:85" ht="15" x14ac:dyDescent="0.2">
      <c r="A12" s="305" t="s">
        <v>361</v>
      </c>
      <c r="B12" s="306"/>
      <c r="C12" s="306"/>
      <c r="D12" s="306"/>
      <c r="E12" s="306"/>
      <c r="F12" s="306"/>
      <c r="G12" s="306"/>
      <c r="H12" s="306"/>
      <c r="I12" s="306"/>
      <c r="J12" s="306"/>
      <c r="K12" s="306"/>
      <c r="L12" s="306"/>
      <c r="M12" s="306"/>
      <c r="N12" s="306"/>
      <c r="O12" s="306"/>
      <c r="P12" s="306"/>
      <c r="Q12" s="306"/>
      <c r="R12" s="306"/>
      <c r="S12" s="306"/>
      <c r="T12" s="306"/>
      <c r="U12" s="306"/>
      <c r="V12" s="306"/>
      <c r="W12" s="306"/>
      <c r="X12" s="306"/>
      <c r="Y12" s="306"/>
      <c r="Z12" s="89">
        <v>21</v>
      </c>
      <c r="AA12" s="89">
        <v>4</v>
      </c>
      <c r="AB12" s="89">
        <v>3</v>
      </c>
      <c r="AC12" s="89">
        <v>3</v>
      </c>
      <c r="AD12" s="89">
        <v>51</v>
      </c>
      <c r="AE12" s="308">
        <f>+SUM(Z12:AD12)</f>
        <v>82</v>
      </c>
      <c r="AF12" s="89">
        <v>60</v>
      </c>
      <c r="AG12" s="313">
        <v>43</v>
      </c>
      <c r="AH12" s="313">
        <v>2</v>
      </c>
      <c r="AI12" s="313">
        <v>37</v>
      </c>
      <c r="AJ12" s="313">
        <v>22</v>
      </c>
      <c r="AK12" s="308">
        <f>+SUM(AF12:AJ12)</f>
        <v>164</v>
      </c>
      <c r="AL12" s="313"/>
      <c r="AM12" s="313"/>
      <c r="AN12" s="313"/>
      <c r="AO12" s="313"/>
      <c r="AP12" s="304"/>
      <c r="AQ12" s="308">
        <f>+SUM(AL12:AP12)</f>
        <v>0</v>
      </c>
      <c r="AR12" s="304"/>
      <c r="AS12" s="304"/>
      <c r="AT12" s="304"/>
      <c r="AU12" s="304"/>
      <c r="AV12" s="304"/>
      <c r="AW12" s="308">
        <f>+SUM(AR12:AV12)</f>
        <v>0</v>
      </c>
      <c r="AX12" s="304"/>
      <c r="AY12" s="304"/>
      <c r="AZ12" s="304"/>
      <c r="BA12" s="304"/>
      <c r="BB12" s="304"/>
      <c r="BC12" s="308">
        <f>+SUM(AX12:BB12)</f>
        <v>0</v>
      </c>
      <c r="BD12" s="304"/>
      <c r="BE12" s="304"/>
      <c r="BF12" s="304"/>
      <c r="BG12" s="304"/>
      <c r="BH12" s="304"/>
      <c r="BI12" s="308">
        <f>+SUM(BD12:BH12)</f>
        <v>0</v>
      </c>
      <c r="BJ12" s="304"/>
      <c r="BK12" s="304"/>
      <c r="BL12" s="304"/>
      <c r="BM12" s="304"/>
      <c r="BN12" s="304"/>
      <c r="BO12" s="308">
        <f>+SUM(BJ12:BN12)</f>
        <v>0</v>
      </c>
      <c r="BP12" s="304"/>
      <c r="BQ12" s="304"/>
      <c r="BR12" s="304"/>
      <c r="BS12" s="304"/>
      <c r="BT12" s="304"/>
      <c r="BU12" s="308">
        <f>+SUM(BP12:BT12)</f>
        <v>0</v>
      </c>
      <c r="BV12" s="304"/>
      <c r="BW12" s="304"/>
      <c r="BX12" s="304"/>
      <c r="BY12" s="304"/>
      <c r="BZ12" s="304"/>
      <c r="CA12" s="308">
        <f>+SUM(BV12:BZ12)</f>
        <v>0</v>
      </c>
      <c r="CB12" s="304"/>
      <c r="CC12" s="304"/>
      <c r="CD12" s="304"/>
      <c r="CE12" s="304"/>
      <c r="CF12" s="304"/>
      <c r="CG12" s="308">
        <f>+SUM(CB12:CF12)</f>
        <v>0</v>
      </c>
    </row>
    <row r="13" spans="1:85" ht="15" x14ac:dyDescent="0.2">
      <c r="A13" s="305" t="s">
        <v>365</v>
      </c>
      <c r="B13" s="306"/>
      <c r="C13" s="306"/>
      <c r="D13" s="306"/>
      <c r="E13" s="306"/>
      <c r="F13" s="306"/>
      <c r="G13" s="306"/>
      <c r="H13" s="306"/>
      <c r="I13" s="306"/>
      <c r="J13" s="306"/>
      <c r="K13" s="306"/>
      <c r="L13" s="306"/>
      <c r="M13" s="306"/>
      <c r="N13" s="306"/>
      <c r="O13" s="306"/>
      <c r="P13" s="306"/>
      <c r="Q13" s="306"/>
      <c r="R13" s="306"/>
      <c r="S13" s="306"/>
      <c r="T13" s="306"/>
      <c r="U13" s="306"/>
      <c r="V13" s="306"/>
      <c r="W13" s="306"/>
      <c r="X13" s="306"/>
      <c r="Y13" s="306"/>
      <c r="Z13" s="89">
        <v>1</v>
      </c>
      <c r="AA13" s="89">
        <v>0</v>
      </c>
      <c r="AB13" s="89">
        <v>0</v>
      </c>
      <c r="AC13" s="89">
        <v>0</v>
      </c>
      <c r="AD13" s="89">
        <v>1</v>
      </c>
      <c r="AE13" s="308">
        <f>+SUM(Z13:AD13)</f>
        <v>2</v>
      </c>
      <c r="AF13" s="89">
        <v>1</v>
      </c>
      <c r="AG13" s="313">
        <v>0</v>
      </c>
      <c r="AH13" s="313">
        <v>0</v>
      </c>
      <c r="AI13" s="313">
        <v>0</v>
      </c>
      <c r="AJ13" s="313">
        <v>6</v>
      </c>
      <c r="AK13" s="308">
        <f>+SUM(AF13:AJ13)</f>
        <v>7</v>
      </c>
      <c r="AL13" s="313"/>
      <c r="AM13" s="313"/>
      <c r="AN13" s="313"/>
      <c r="AO13" s="313"/>
      <c r="AP13" s="304"/>
      <c r="AQ13" s="308">
        <f>+SUM(AL13:AP13)</f>
        <v>0</v>
      </c>
      <c r="AR13" s="304"/>
      <c r="AS13" s="304"/>
      <c r="AT13" s="304"/>
      <c r="AU13" s="304"/>
      <c r="AV13" s="304"/>
      <c r="AW13" s="308">
        <f>+SUM(AR13:AV13)</f>
        <v>0</v>
      </c>
      <c r="AX13" s="304"/>
      <c r="AY13" s="304"/>
      <c r="AZ13" s="304"/>
      <c r="BA13" s="304"/>
      <c r="BB13" s="304"/>
      <c r="BC13" s="308">
        <f>+SUM(AX13:BB13)</f>
        <v>0</v>
      </c>
      <c r="BD13" s="304"/>
      <c r="BE13" s="304"/>
      <c r="BF13" s="304"/>
      <c r="BG13" s="304"/>
      <c r="BH13" s="304"/>
      <c r="BI13" s="308">
        <f>+SUM(BD13:BH13)</f>
        <v>0</v>
      </c>
      <c r="BJ13" s="304"/>
      <c r="BK13" s="304"/>
      <c r="BL13" s="304"/>
      <c r="BM13" s="304"/>
      <c r="BN13" s="304"/>
      <c r="BO13" s="308">
        <f>+SUM(BJ13:BN13)</f>
        <v>0</v>
      </c>
      <c r="BP13" s="304"/>
      <c r="BQ13" s="304"/>
      <c r="BR13" s="304"/>
      <c r="BS13" s="304"/>
      <c r="BT13" s="304"/>
      <c r="BU13" s="308">
        <f>+SUM(BP13:BT13)</f>
        <v>0</v>
      </c>
      <c r="BV13" s="304"/>
      <c r="BW13" s="304"/>
      <c r="BX13" s="304"/>
      <c r="BY13" s="304"/>
      <c r="BZ13" s="304"/>
      <c r="CA13" s="308">
        <f>+SUM(BV13:BZ13)</f>
        <v>0</v>
      </c>
      <c r="CB13" s="304"/>
      <c r="CC13" s="304"/>
      <c r="CD13" s="304"/>
      <c r="CE13" s="304"/>
      <c r="CF13" s="304"/>
      <c r="CG13" s="308">
        <f>+SUM(CB13:CF13)</f>
        <v>0</v>
      </c>
    </row>
    <row r="14" spans="1:85" ht="15" x14ac:dyDescent="0.2">
      <c r="A14" s="307" t="s">
        <v>369</v>
      </c>
      <c r="B14" s="306"/>
      <c r="C14" s="306"/>
      <c r="D14" s="306"/>
      <c r="E14" s="306"/>
      <c r="F14" s="306"/>
      <c r="G14" s="306"/>
      <c r="H14" s="306"/>
      <c r="I14" s="306"/>
      <c r="J14" s="306"/>
      <c r="K14" s="306"/>
      <c r="L14" s="306"/>
      <c r="M14" s="306"/>
      <c r="N14" s="306"/>
      <c r="O14" s="306"/>
      <c r="P14" s="306"/>
      <c r="Q14" s="306"/>
      <c r="R14" s="306"/>
      <c r="S14" s="306"/>
      <c r="T14" s="306"/>
      <c r="U14" s="306"/>
      <c r="V14" s="306"/>
      <c r="W14" s="306"/>
      <c r="X14" s="306"/>
      <c r="Y14" s="306"/>
      <c r="Z14" s="100">
        <f t="shared" ref="Z14" si="53">IFERROR(1-Z13/Z12,"")</f>
        <v>0.95238095238095233</v>
      </c>
      <c r="AA14" s="100">
        <f t="shared" ref="AA14:AH14" si="54">IFERROR(1-AA13/AA12,"")</f>
        <v>1</v>
      </c>
      <c r="AB14" s="100">
        <f t="shared" si="54"/>
        <v>1</v>
      </c>
      <c r="AC14" s="100">
        <f t="shared" si="54"/>
        <v>1</v>
      </c>
      <c r="AD14" s="100">
        <f t="shared" si="54"/>
        <v>0.98039215686274506</v>
      </c>
      <c r="AE14" s="121">
        <f t="shared" si="54"/>
        <v>0.97560975609756095</v>
      </c>
      <c r="AF14" s="100">
        <f t="shared" si="54"/>
        <v>0.98333333333333328</v>
      </c>
      <c r="AG14" s="100">
        <f t="shared" si="54"/>
        <v>1</v>
      </c>
      <c r="AH14" s="100">
        <f t="shared" si="54"/>
        <v>1</v>
      </c>
      <c r="AI14" s="100">
        <f t="shared" ref="AI14:AJ14" si="55">IFERROR(1-AI13/AI12,"")</f>
        <v>1</v>
      </c>
      <c r="AJ14" s="100">
        <f t="shared" si="55"/>
        <v>0.72727272727272729</v>
      </c>
      <c r="AK14" s="121">
        <f t="shared" ref="AK14" si="56">IFERROR(1-AK13/AK12,"")</f>
        <v>0.95731707317073167</v>
      </c>
      <c r="AL14" s="313"/>
      <c r="AM14" s="313"/>
      <c r="AN14" s="313"/>
      <c r="AO14" s="313"/>
      <c r="AP14" s="304"/>
      <c r="AQ14" s="121" t="str">
        <f t="shared" ref="AQ14" si="57">IFERROR(1-AQ13/AQ12,"")</f>
        <v/>
      </c>
      <c r="AR14" s="304"/>
      <c r="AS14" s="304"/>
      <c r="AT14" s="304"/>
      <c r="AU14" s="304"/>
      <c r="AV14" s="304"/>
      <c r="AW14" s="121" t="str">
        <f t="shared" ref="AW14" si="58">IFERROR(1-AW13/AW12,"")</f>
        <v/>
      </c>
      <c r="AX14" s="304"/>
      <c r="AY14" s="304"/>
      <c r="AZ14" s="304"/>
      <c r="BA14" s="304"/>
      <c r="BB14" s="304"/>
      <c r="BC14" s="121" t="str">
        <f t="shared" ref="BC14" si="59">IFERROR(1-BC13/BC12,"")</f>
        <v/>
      </c>
      <c r="BD14" s="304"/>
      <c r="BE14" s="304"/>
      <c r="BF14" s="304"/>
      <c r="BG14" s="304"/>
      <c r="BH14" s="304"/>
      <c r="BI14" s="121" t="str">
        <f t="shared" ref="BI14" si="60">IFERROR(1-BI13/BI12,"")</f>
        <v/>
      </c>
      <c r="BJ14" s="304"/>
      <c r="BK14" s="304"/>
      <c r="BL14" s="304"/>
      <c r="BM14" s="304"/>
      <c r="BN14" s="304"/>
      <c r="BO14" s="121" t="str">
        <f t="shared" ref="BO14" si="61">IFERROR(1-BO13/BO12,"")</f>
        <v/>
      </c>
      <c r="BP14" s="304"/>
      <c r="BQ14" s="304"/>
      <c r="BR14" s="304"/>
      <c r="BS14" s="304"/>
      <c r="BT14" s="304"/>
      <c r="BU14" s="121" t="str">
        <f t="shared" ref="BU14" si="62">IFERROR(1-BU13/BU12,"")</f>
        <v/>
      </c>
      <c r="BV14" s="304"/>
      <c r="BW14" s="304"/>
      <c r="BX14" s="304"/>
      <c r="BY14" s="304"/>
      <c r="BZ14" s="304"/>
      <c r="CA14" s="121" t="str">
        <f t="shared" ref="CA14" si="63">IFERROR(1-CA13/CA12,"")</f>
        <v/>
      </c>
      <c r="CB14" s="304"/>
      <c r="CC14" s="304"/>
      <c r="CD14" s="304"/>
      <c r="CE14" s="304"/>
      <c r="CF14" s="304"/>
      <c r="CG14" s="121" t="str">
        <f t="shared" ref="CG14" si="64">IFERROR(1-CG13/CG12,"")</f>
        <v/>
      </c>
    </row>
    <row r="15" spans="1:85" ht="4.5" customHeight="1" x14ac:dyDescent="0.2">
      <c r="A15" s="305"/>
      <c r="B15" s="306"/>
      <c r="C15" s="306"/>
      <c r="D15" s="306"/>
      <c r="E15" s="306"/>
      <c r="F15" s="306"/>
      <c r="G15" s="306"/>
      <c r="H15" s="306"/>
      <c r="I15" s="306"/>
      <c r="J15" s="306"/>
      <c r="K15" s="306"/>
      <c r="L15" s="306"/>
      <c r="M15" s="306"/>
      <c r="N15" s="306"/>
      <c r="O15" s="306"/>
      <c r="P15" s="306"/>
      <c r="Q15" s="306"/>
      <c r="R15" s="306"/>
      <c r="S15" s="306"/>
      <c r="T15" s="306"/>
      <c r="U15" s="306"/>
      <c r="V15" s="306"/>
      <c r="W15" s="306"/>
      <c r="X15" s="306"/>
      <c r="Y15" s="306"/>
      <c r="Z15" s="304"/>
      <c r="AA15" s="89"/>
      <c r="AB15" s="89"/>
      <c r="AC15" s="89"/>
      <c r="AD15" s="304"/>
      <c r="AE15" s="90"/>
      <c r="AF15" s="313"/>
      <c r="AG15" s="313"/>
      <c r="AH15" s="313"/>
      <c r="AI15" s="313"/>
      <c r="AJ15" s="313"/>
      <c r="AK15" s="90"/>
      <c r="AL15" s="313"/>
      <c r="AM15" s="313"/>
      <c r="AN15" s="313"/>
      <c r="AO15" s="313"/>
      <c r="AP15" s="304"/>
      <c r="AQ15" s="90"/>
      <c r="AR15" s="304"/>
      <c r="AS15" s="304"/>
      <c r="AT15" s="304"/>
      <c r="AU15" s="304"/>
      <c r="AV15" s="304"/>
      <c r="AW15" s="90"/>
      <c r="AX15" s="304"/>
      <c r="AY15" s="304"/>
      <c r="AZ15" s="304"/>
      <c r="BA15" s="304"/>
      <c r="BB15" s="304"/>
      <c r="BC15" s="90"/>
      <c r="BD15" s="304"/>
      <c r="BE15" s="304"/>
      <c r="BF15" s="304"/>
      <c r="BG15" s="304"/>
      <c r="BH15" s="304"/>
      <c r="BI15" s="90"/>
      <c r="BJ15" s="304"/>
      <c r="BK15" s="304"/>
      <c r="BL15" s="304"/>
      <c r="BM15" s="304"/>
      <c r="BN15" s="304"/>
      <c r="BO15" s="90"/>
      <c r="BP15" s="304"/>
      <c r="BQ15" s="304"/>
      <c r="BR15" s="304"/>
      <c r="BS15" s="304"/>
      <c r="BT15" s="304"/>
      <c r="BU15" s="90"/>
      <c r="BV15" s="304"/>
      <c r="BW15" s="304"/>
      <c r="BX15" s="304"/>
      <c r="BY15" s="304"/>
      <c r="BZ15" s="304"/>
      <c r="CA15" s="90"/>
      <c r="CB15" s="304"/>
      <c r="CC15" s="304"/>
      <c r="CD15" s="304"/>
      <c r="CE15" s="304"/>
      <c r="CF15" s="304"/>
      <c r="CG15" s="90"/>
    </row>
    <row r="16" spans="1:85" ht="15" x14ac:dyDescent="0.2">
      <c r="A16" s="305" t="s">
        <v>360</v>
      </c>
      <c r="B16" s="306"/>
      <c r="C16" s="306"/>
      <c r="D16" s="306"/>
      <c r="E16" s="306"/>
      <c r="F16" s="306"/>
      <c r="G16" s="306"/>
      <c r="H16" s="306"/>
      <c r="I16" s="306"/>
      <c r="J16" s="306"/>
      <c r="K16" s="306"/>
      <c r="L16" s="306"/>
      <c r="M16" s="306"/>
      <c r="N16" s="306"/>
      <c r="O16" s="306"/>
      <c r="P16" s="306"/>
      <c r="Q16" s="306"/>
      <c r="R16" s="306"/>
      <c r="S16" s="306"/>
      <c r="T16" s="306"/>
      <c r="U16" s="306"/>
      <c r="V16" s="306"/>
      <c r="W16" s="306"/>
      <c r="X16" s="306"/>
      <c r="Y16" s="306"/>
      <c r="Z16" s="89">
        <v>49</v>
      </c>
      <c r="AA16" s="89">
        <v>76</v>
      </c>
      <c r="AB16" s="89">
        <v>87</v>
      </c>
      <c r="AC16" s="89">
        <v>0</v>
      </c>
      <c r="AD16" s="89">
        <v>0</v>
      </c>
      <c r="AE16" s="308">
        <f>+SUM(Z16:AD16)</f>
        <v>212</v>
      </c>
      <c r="AF16" s="315">
        <v>0</v>
      </c>
      <c r="AG16" s="313">
        <v>0</v>
      </c>
      <c r="AH16" s="313">
        <v>0</v>
      </c>
      <c r="AI16" s="313">
        <v>0</v>
      </c>
      <c r="AJ16" s="313">
        <v>0</v>
      </c>
      <c r="AK16" s="308">
        <f>+SUM(AF16:AJ16)</f>
        <v>0</v>
      </c>
      <c r="AL16" s="313"/>
      <c r="AM16" s="313"/>
      <c r="AN16" s="313"/>
      <c r="AO16" s="313"/>
      <c r="AP16" s="304"/>
      <c r="AQ16" s="308">
        <f>+SUM(AL16:AP16)</f>
        <v>0</v>
      </c>
      <c r="AR16" s="304"/>
      <c r="AS16" s="304"/>
      <c r="AT16" s="304"/>
      <c r="AU16" s="304"/>
      <c r="AV16" s="304"/>
      <c r="AW16" s="308">
        <f>+SUM(AR16:AV16)</f>
        <v>0</v>
      </c>
      <c r="AX16" s="304"/>
      <c r="AY16" s="304"/>
      <c r="AZ16" s="304"/>
      <c r="BA16" s="304"/>
      <c r="BB16" s="304"/>
      <c r="BC16" s="308">
        <f>+SUM(AX16:BB16)</f>
        <v>0</v>
      </c>
      <c r="BD16" s="304"/>
      <c r="BE16" s="304"/>
      <c r="BF16" s="304"/>
      <c r="BG16" s="304"/>
      <c r="BH16" s="304"/>
      <c r="BI16" s="308">
        <f>+SUM(BD16:BH16)</f>
        <v>0</v>
      </c>
      <c r="BJ16" s="304"/>
      <c r="BK16" s="304"/>
      <c r="BL16" s="304"/>
      <c r="BM16" s="304"/>
      <c r="BN16" s="304"/>
      <c r="BO16" s="308">
        <f>+SUM(BJ16:BN16)</f>
        <v>0</v>
      </c>
      <c r="BP16" s="304"/>
      <c r="BQ16" s="304"/>
      <c r="BR16" s="304"/>
      <c r="BS16" s="304"/>
      <c r="BT16" s="304"/>
      <c r="BU16" s="308">
        <f>+SUM(BP16:BT16)</f>
        <v>0</v>
      </c>
      <c r="BV16" s="304"/>
      <c r="BW16" s="304"/>
      <c r="BX16" s="304"/>
      <c r="BY16" s="304"/>
      <c r="BZ16" s="304"/>
      <c r="CA16" s="308">
        <f>+SUM(BV16:BZ16)</f>
        <v>0</v>
      </c>
      <c r="CB16" s="304"/>
      <c r="CC16" s="304"/>
      <c r="CD16" s="304"/>
      <c r="CE16" s="304"/>
      <c r="CF16" s="304"/>
      <c r="CG16" s="308">
        <f>+SUM(CB16:CF16)</f>
        <v>0</v>
      </c>
    </row>
    <row r="17" spans="1:85" ht="15" x14ac:dyDescent="0.2">
      <c r="A17" s="307" t="s">
        <v>364</v>
      </c>
      <c r="B17" s="306"/>
      <c r="C17" s="306"/>
      <c r="D17" s="306"/>
      <c r="E17" s="306"/>
      <c r="F17" s="306"/>
      <c r="G17" s="306"/>
      <c r="H17" s="306"/>
      <c r="I17" s="306"/>
      <c r="J17" s="306"/>
      <c r="K17" s="306"/>
      <c r="L17" s="306"/>
      <c r="M17" s="306"/>
      <c r="N17" s="306"/>
      <c r="O17" s="306"/>
      <c r="P17" s="306"/>
      <c r="Q17" s="306"/>
      <c r="R17" s="306"/>
      <c r="S17" s="306"/>
      <c r="T17" s="306"/>
      <c r="U17" s="306"/>
      <c r="V17" s="306"/>
      <c r="W17" s="306"/>
      <c r="X17" s="306"/>
      <c r="Y17" s="306"/>
      <c r="Z17" s="89">
        <v>3</v>
      </c>
      <c r="AA17" s="89">
        <v>1</v>
      </c>
      <c r="AB17" s="89">
        <v>1</v>
      </c>
      <c r="AC17" s="89">
        <v>0</v>
      </c>
      <c r="AD17" s="89">
        <v>0</v>
      </c>
      <c r="AE17" s="308">
        <f>+SUM(Z17:AD17)</f>
        <v>5</v>
      </c>
      <c r="AF17" s="315">
        <v>0</v>
      </c>
      <c r="AG17" s="313">
        <v>0</v>
      </c>
      <c r="AH17" s="313">
        <v>0</v>
      </c>
      <c r="AI17" s="313">
        <v>0</v>
      </c>
      <c r="AJ17" s="313">
        <v>0</v>
      </c>
      <c r="AK17" s="308">
        <f>+SUM(AF17:AJ17)</f>
        <v>0</v>
      </c>
      <c r="AL17" s="313"/>
      <c r="AM17" s="313"/>
      <c r="AN17" s="313"/>
      <c r="AO17" s="313"/>
      <c r="AP17" s="304"/>
      <c r="AQ17" s="308">
        <f>+SUM(AL17:AP17)</f>
        <v>0</v>
      </c>
      <c r="AR17" s="304"/>
      <c r="AS17" s="304"/>
      <c r="AT17" s="304"/>
      <c r="AU17" s="304"/>
      <c r="AV17" s="304"/>
      <c r="AW17" s="308">
        <f>+SUM(AR17:AV17)</f>
        <v>0</v>
      </c>
      <c r="AX17" s="304"/>
      <c r="AY17" s="304"/>
      <c r="AZ17" s="304"/>
      <c r="BA17" s="304"/>
      <c r="BB17" s="304"/>
      <c r="BC17" s="308">
        <f>+SUM(AX17:BB17)</f>
        <v>0</v>
      </c>
      <c r="BD17" s="304"/>
      <c r="BE17" s="304"/>
      <c r="BF17" s="304"/>
      <c r="BG17" s="304"/>
      <c r="BH17" s="304"/>
      <c r="BI17" s="308">
        <f>+SUM(BD17:BH17)</f>
        <v>0</v>
      </c>
      <c r="BJ17" s="304"/>
      <c r="BK17" s="304"/>
      <c r="BL17" s="304"/>
      <c r="BM17" s="304"/>
      <c r="BN17" s="304"/>
      <c r="BO17" s="308">
        <f>+SUM(BJ17:BN17)</f>
        <v>0</v>
      </c>
      <c r="BP17" s="304"/>
      <c r="BQ17" s="304"/>
      <c r="BR17" s="304"/>
      <c r="BS17" s="304"/>
      <c r="BT17" s="304"/>
      <c r="BU17" s="308">
        <f>+SUM(BP17:BT17)</f>
        <v>0</v>
      </c>
      <c r="BV17" s="304"/>
      <c r="BW17" s="304"/>
      <c r="BX17" s="304"/>
      <c r="BY17" s="304"/>
      <c r="BZ17" s="304"/>
      <c r="CA17" s="308">
        <f>+SUM(BV17:BZ17)</f>
        <v>0</v>
      </c>
      <c r="CB17" s="304"/>
      <c r="CC17" s="304"/>
      <c r="CD17" s="304"/>
      <c r="CE17" s="304"/>
      <c r="CF17" s="304"/>
      <c r="CG17" s="308">
        <f>+SUM(CB17:CF17)</f>
        <v>0</v>
      </c>
    </row>
    <row r="18" spans="1:85" ht="15" x14ac:dyDescent="0.2">
      <c r="A18" s="307" t="s">
        <v>368</v>
      </c>
      <c r="B18" s="306"/>
      <c r="C18" s="306"/>
      <c r="D18" s="306"/>
      <c r="E18" s="306"/>
      <c r="F18" s="306"/>
      <c r="G18" s="306"/>
      <c r="H18" s="306"/>
      <c r="I18" s="306"/>
      <c r="J18" s="306"/>
      <c r="K18" s="306"/>
      <c r="L18" s="306"/>
      <c r="M18" s="306"/>
      <c r="N18" s="306"/>
      <c r="O18" s="306"/>
      <c r="P18" s="306"/>
      <c r="Q18" s="306"/>
      <c r="R18" s="306"/>
      <c r="S18" s="306"/>
      <c r="T18" s="306"/>
      <c r="U18" s="306"/>
      <c r="V18" s="306"/>
      <c r="W18" s="306"/>
      <c r="X18" s="306"/>
      <c r="Y18" s="306"/>
      <c r="Z18" s="100">
        <f t="shared" ref="Z18" si="65">IFERROR(1-Z17/Z16,"")</f>
        <v>0.93877551020408168</v>
      </c>
      <c r="AA18" s="100">
        <f t="shared" ref="AA18:AH18" si="66">IFERROR(1-AA17/AA16,"")</f>
        <v>0.98684210526315785</v>
      </c>
      <c r="AB18" s="100">
        <f t="shared" si="66"/>
        <v>0.9885057471264368</v>
      </c>
      <c r="AC18" s="100" t="str">
        <f t="shared" si="66"/>
        <v/>
      </c>
      <c r="AD18" s="100" t="str">
        <f t="shared" si="66"/>
        <v/>
      </c>
      <c r="AE18" s="121">
        <f t="shared" si="66"/>
        <v>0.97641509433962259</v>
      </c>
      <c r="AF18" s="100" t="str">
        <f t="shared" si="66"/>
        <v/>
      </c>
      <c r="AG18" s="100" t="str">
        <f t="shared" si="66"/>
        <v/>
      </c>
      <c r="AH18" s="100" t="str">
        <f t="shared" si="66"/>
        <v/>
      </c>
      <c r="AI18" s="100" t="str">
        <f t="shared" ref="AI18:AJ18" si="67">IFERROR(1-AI17/AI16,"")</f>
        <v/>
      </c>
      <c r="AJ18" s="100" t="str">
        <f t="shared" si="67"/>
        <v/>
      </c>
      <c r="AK18" s="121" t="str">
        <f t="shared" ref="AK18" si="68">IFERROR(1-AK17/AK16,"")</f>
        <v/>
      </c>
      <c r="AL18" s="313"/>
      <c r="AM18" s="313"/>
      <c r="AN18" s="313"/>
      <c r="AO18" s="313"/>
      <c r="AP18" s="304"/>
      <c r="AQ18" s="121" t="str">
        <f t="shared" ref="AQ18" si="69">IFERROR(1-AQ17/AQ16,"")</f>
        <v/>
      </c>
      <c r="AR18" s="304"/>
      <c r="AS18" s="304"/>
      <c r="AT18" s="304"/>
      <c r="AU18" s="304"/>
      <c r="AV18" s="304"/>
      <c r="AW18" s="121" t="str">
        <f t="shared" ref="AW18" si="70">IFERROR(1-AW17/AW16,"")</f>
        <v/>
      </c>
      <c r="AX18" s="304"/>
      <c r="AY18" s="304"/>
      <c r="AZ18" s="304"/>
      <c r="BA18" s="304"/>
      <c r="BB18" s="304"/>
      <c r="BC18" s="121" t="str">
        <f t="shared" ref="BC18" si="71">IFERROR(1-BC17/BC16,"")</f>
        <v/>
      </c>
      <c r="BD18" s="304"/>
      <c r="BE18" s="304"/>
      <c r="BF18" s="304"/>
      <c r="BG18" s="304"/>
      <c r="BH18" s="304"/>
      <c r="BI18" s="121" t="str">
        <f t="shared" ref="BI18" si="72">IFERROR(1-BI17/BI16,"")</f>
        <v/>
      </c>
      <c r="BJ18" s="304"/>
      <c r="BK18" s="304"/>
      <c r="BL18" s="304"/>
      <c r="BM18" s="304"/>
      <c r="BN18" s="304"/>
      <c r="BO18" s="121" t="str">
        <f t="shared" ref="BO18" si="73">IFERROR(1-BO17/BO16,"")</f>
        <v/>
      </c>
      <c r="BP18" s="304"/>
      <c r="BQ18" s="304"/>
      <c r="BR18" s="304"/>
      <c r="BS18" s="304"/>
      <c r="BT18" s="304"/>
      <c r="BU18" s="121" t="str">
        <f t="shared" ref="BU18" si="74">IFERROR(1-BU17/BU16,"")</f>
        <v/>
      </c>
      <c r="BV18" s="304"/>
      <c r="BW18" s="304"/>
      <c r="BX18" s="304"/>
      <c r="BY18" s="304"/>
      <c r="BZ18" s="304"/>
      <c r="CA18" s="121" t="str">
        <f t="shared" ref="CA18" si="75">IFERROR(1-CA17/CA16,"")</f>
        <v/>
      </c>
      <c r="CB18" s="304"/>
      <c r="CC18" s="304"/>
      <c r="CD18" s="304"/>
      <c r="CE18" s="304"/>
      <c r="CF18" s="304"/>
      <c r="CG18" s="121" t="str">
        <f t="shared" ref="CG18" si="76">IFERROR(1-CG17/CG16,"")</f>
        <v/>
      </c>
    </row>
    <row r="19" spans="1:85" ht="4.5" customHeight="1" x14ac:dyDescent="0.2">
      <c r="A19" s="305"/>
      <c r="B19" s="306"/>
      <c r="C19" s="306"/>
      <c r="D19" s="306"/>
      <c r="E19" s="306"/>
      <c r="F19" s="306"/>
      <c r="G19" s="306"/>
      <c r="H19" s="306"/>
      <c r="I19" s="306"/>
      <c r="J19" s="306"/>
      <c r="K19" s="306"/>
      <c r="L19" s="306"/>
      <c r="M19" s="306"/>
      <c r="N19" s="306"/>
      <c r="O19" s="306"/>
      <c r="P19" s="306"/>
      <c r="Q19" s="306"/>
      <c r="R19" s="306"/>
      <c r="S19" s="306"/>
      <c r="T19" s="306"/>
      <c r="U19" s="306"/>
      <c r="V19" s="306"/>
      <c r="W19" s="306"/>
      <c r="X19" s="306"/>
      <c r="Y19" s="306"/>
      <c r="Z19" s="304"/>
      <c r="AA19" s="89"/>
      <c r="AB19" s="89"/>
      <c r="AC19" s="89"/>
      <c r="AD19" s="304"/>
      <c r="AE19" s="90"/>
      <c r="AF19" s="313"/>
      <c r="AG19" s="313"/>
      <c r="AH19" s="313"/>
      <c r="AI19" s="313"/>
      <c r="AJ19" s="313"/>
      <c r="AK19" s="90"/>
      <c r="AL19" s="313"/>
      <c r="AM19" s="313"/>
      <c r="AN19" s="313"/>
      <c r="AO19" s="313"/>
      <c r="AP19" s="304"/>
      <c r="AQ19" s="90"/>
      <c r="AR19" s="304"/>
      <c r="AS19" s="304"/>
      <c r="AT19" s="304"/>
      <c r="AU19" s="304"/>
      <c r="AV19" s="304"/>
      <c r="AW19" s="90"/>
      <c r="AX19" s="304"/>
      <c r="AY19" s="304"/>
      <c r="AZ19" s="304"/>
      <c r="BA19" s="304"/>
      <c r="BB19" s="304"/>
      <c r="BC19" s="90"/>
      <c r="BD19" s="304"/>
      <c r="BE19" s="304"/>
      <c r="BF19" s="304"/>
      <c r="BG19" s="304"/>
      <c r="BH19" s="304"/>
      <c r="BI19" s="90"/>
      <c r="BJ19" s="304"/>
      <c r="BK19" s="304"/>
      <c r="BL19" s="304"/>
      <c r="BM19" s="304"/>
      <c r="BN19" s="304"/>
      <c r="BO19" s="90"/>
      <c r="BP19" s="304"/>
      <c r="BQ19" s="304"/>
      <c r="BR19" s="304"/>
      <c r="BS19" s="304"/>
      <c r="BT19" s="304"/>
      <c r="BU19" s="90"/>
      <c r="BV19" s="304"/>
      <c r="BW19" s="304"/>
      <c r="BX19" s="304"/>
      <c r="BY19" s="304"/>
      <c r="BZ19" s="304"/>
      <c r="CA19" s="90"/>
      <c r="CB19" s="304"/>
      <c r="CC19" s="304"/>
      <c r="CD19" s="304"/>
      <c r="CE19" s="304"/>
      <c r="CF19" s="304"/>
      <c r="CG19" s="90"/>
    </row>
    <row r="20" spans="1:85" ht="15" x14ac:dyDescent="0.2">
      <c r="A20" s="305" t="s">
        <v>358</v>
      </c>
      <c r="B20" s="306"/>
      <c r="C20" s="306"/>
      <c r="D20" s="306"/>
      <c r="E20" s="306"/>
      <c r="F20" s="306"/>
      <c r="G20" s="306"/>
      <c r="H20" s="306"/>
      <c r="I20" s="306"/>
      <c r="J20" s="306"/>
      <c r="K20" s="306"/>
      <c r="L20" s="306"/>
      <c r="M20" s="306"/>
      <c r="N20" s="306"/>
      <c r="O20" s="306"/>
      <c r="P20" s="306"/>
      <c r="Q20" s="306"/>
      <c r="R20" s="306"/>
      <c r="S20" s="306"/>
      <c r="T20" s="306"/>
      <c r="U20" s="306"/>
      <c r="V20" s="306"/>
      <c r="W20" s="306"/>
      <c r="X20" s="306"/>
      <c r="Y20" s="306"/>
      <c r="Z20" s="89">
        <v>7</v>
      </c>
      <c r="AA20" s="89">
        <v>3</v>
      </c>
      <c r="AB20" s="89">
        <v>12</v>
      </c>
      <c r="AC20" s="89">
        <v>25</v>
      </c>
      <c r="AD20" s="89">
        <v>5</v>
      </c>
      <c r="AE20" s="90">
        <f>+SUM(Z20:AD20)</f>
        <v>52</v>
      </c>
      <c r="AF20" s="314">
        <v>5</v>
      </c>
      <c r="AG20" s="313">
        <v>0</v>
      </c>
      <c r="AH20" s="313">
        <v>36</v>
      </c>
      <c r="AI20" s="313">
        <v>19</v>
      </c>
      <c r="AJ20" s="313">
        <v>19</v>
      </c>
      <c r="AK20" s="90">
        <f>+SUM(AF20:AJ20)</f>
        <v>79</v>
      </c>
      <c r="AL20" s="313"/>
      <c r="AM20" s="313"/>
      <c r="AN20" s="313"/>
      <c r="AO20" s="313"/>
      <c r="AP20" s="304"/>
      <c r="AQ20" s="90">
        <f>+SUM(AL20:AP20)</f>
        <v>0</v>
      </c>
      <c r="AR20" s="304"/>
      <c r="AS20" s="304"/>
      <c r="AT20" s="304"/>
      <c r="AU20" s="304"/>
      <c r="AV20" s="304"/>
      <c r="AW20" s="90">
        <f>+SUM(AR20:AV20)</f>
        <v>0</v>
      </c>
      <c r="AX20" s="304"/>
      <c r="AY20" s="304"/>
      <c r="AZ20" s="304"/>
      <c r="BA20" s="304"/>
      <c r="BB20" s="304"/>
      <c r="BC20" s="90">
        <f>+SUM(AX20:BB20)</f>
        <v>0</v>
      </c>
      <c r="BD20" s="304"/>
      <c r="BE20" s="304"/>
      <c r="BF20" s="304"/>
      <c r="BG20" s="304"/>
      <c r="BH20" s="304"/>
      <c r="BI20" s="90">
        <f>+SUM(BD20:BH20)</f>
        <v>0</v>
      </c>
      <c r="BJ20" s="304"/>
      <c r="BK20" s="304"/>
      <c r="BL20" s="304"/>
      <c r="BM20" s="304"/>
      <c r="BN20" s="304"/>
      <c r="BO20" s="90">
        <f>+SUM(BJ20:BN20)</f>
        <v>0</v>
      </c>
      <c r="BP20" s="304"/>
      <c r="BQ20" s="304"/>
      <c r="BR20" s="304"/>
      <c r="BS20" s="304"/>
      <c r="BT20" s="304"/>
      <c r="BU20" s="90">
        <f>+SUM(BP20:BT20)</f>
        <v>0</v>
      </c>
      <c r="BV20" s="304"/>
      <c r="BW20" s="304"/>
      <c r="BX20" s="304"/>
      <c r="BY20" s="304"/>
      <c r="BZ20" s="304"/>
      <c r="CA20" s="90">
        <f>+SUM(BV20:BZ20)</f>
        <v>0</v>
      </c>
      <c r="CB20" s="304"/>
      <c r="CC20" s="304"/>
      <c r="CD20" s="304"/>
      <c r="CE20" s="304"/>
      <c r="CF20" s="304"/>
      <c r="CG20" s="90">
        <f>+SUM(CB20:CF20)</f>
        <v>0</v>
      </c>
    </row>
    <row r="21" spans="1:85" ht="15" x14ac:dyDescent="0.2">
      <c r="A21" s="305" t="s">
        <v>362</v>
      </c>
      <c r="B21" s="306"/>
      <c r="C21" s="306"/>
      <c r="D21" s="306"/>
      <c r="E21" s="306"/>
      <c r="F21" s="306"/>
      <c r="G21" s="306"/>
      <c r="H21" s="306"/>
      <c r="I21" s="306"/>
      <c r="J21" s="306"/>
      <c r="K21" s="306"/>
      <c r="L21" s="306"/>
      <c r="M21" s="306"/>
      <c r="N21" s="306"/>
      <c r="O21" s="306"/>
      <c r="P21" s="306"/>
      <c r="Q21" s="306"/>
      <c r="R21" s="306"/>
      <c r="S21" s="306"/>
      <c r="T21" s="306"/>
      <c r="U21" s="306"/>
      <c r="V21" s="306"/>
      <c r="W21" s="306"/>
      <c r="X21" s="306"/>
      <c r="Y21" s="306"/>
      <c r="Z21" s="89">
        <v>0</v>
      </c>
      <c r="AA21" s="89">
        <v>0</v>
      </c>
      <c r="AB21" s="89">
        <v>4</v>
      </c>
      <c r="AC21" s="89">
        <v>1</v>
      </c>
      <c r="AD21" s="89">
        <v>1</v>
      </c>
      <c r="AE21" s="90">
        <f>+SUM(Z21:AD21)</f>
        <v>6</v>
      </c>
      <c r="AF21" s="314">
        <v>0</v>
      </c>
      <c r="AG21" s="313">
        <v>0</v>
      </c>
      <c r="AH21" s="313">
        <v>0</v>
      </c>
      <c r="AI21" s="313">
        <v>1</v>
      </c>
      <c r="AJ21" s="313">
        <v>4</v>
      </c>
      <c r="AK21" s="90">
        <f>+SUM(AF21:AJ21)</f>
        <v>5</v>
      </c>
      <c r="AL21" s="313"/>
      <c r="AM21" s="313"/>
      <c r="AN21" s="313"/>
      <c r="AO21" s="313"/>
      <c r="AP21" s="304"/>
      <c r="AQ21" s="90">
        <f>+SUM(AL21:AP21)</f>
        <v>0</v>
      </c>
      <c r="AR21" s="304"/>
      <c r="AS21" s="304"/>
      <c r="AT21" s="304"/>
      <c r="AU21" s="304"/>
      <c r="AV21" s="304"/>
      <c r="AW21" s="90">
        <f>+SUM(AR21:AV21)</f>
        <v>0</v>
      </c>
      <c r="AX21" s="304"/>
      <c r="AY21" s="304"/>
      <c r="AZ21" s="304"/>
      <c r="BA21" s="304"/>
      <c r="BB21" s="304"/>
      <c r="BC21" s="90">
        <f>+SUM(AX21:BB21)</f>
        <v>0</v>
      </c>
      <c r="BD21" s="304"/>
      <c r="BE21" s="304"/>
      <c r="BF21" s="304"/>
      <c r="BG21" s="304"/>
      <c r="BH21" s="304"/>
      <c r="BI21" s="90">
        <f>+SUM(BD21:BH21)</f>
        <v>0</v>
      </c>
      <c r="BJ21" s="304"/>
      <c r="BK21" s="304"/>
      <c r="BL21" s="304"/>
      <c r="BM21" s="304"/>
      <c r="BN21" s="304"/>
      <c r="BO21" s="90">
        <f>+SUM(BJ21:BN21)</f>
        <v>0</v>
      </c>
      <c r="BP21" s="304"/>
      <c r="BQ21" s="304"/>
      <c r="BR21" s="304"/>
      <c r="BS21" s="304"/>
      <c r="BT21" s="304"/>
      <c r="BU21" s="90">
        <f>+SUM(BP21:BT21)</f>
        <v>0</v>
      </c>
      <c r="BV21" s="304"/>
      <c r="BW21" s="304"/>
      <c r="BX21" s="304"/>
      <c r="BY21" s="304"/>
      <c r="BZ21" s="304"/>
      <c r="CA21" s="90">
        <f>+SUM(BV21:BZ21)</f>
        <v>0</v>
      </c>
      <c r="CB21" s="304"/>
      <c r="CC21" s="304"/>
      <c r="CD21" s="304"/>
      <c r="CE21" s="304"/>
      <c r="CF21" s="304"/>
      <c r="CG21" s="90">
        <f>+SUM(CB21:CF21)</f>
        <v>0</v>
      </c>
    </row>
    <row r="22" spans="1:85" ht="15" x14ac:dyDescent="0.2">
      <c r="A22" s="307" t="s">
        <v>366</v>
      </c>
      <c r="B22" s="306"/>
      <c r="C22" s="306"/>
      <c r="D22" s="306"/>
      <c r="E22" s="306"/>
      <c r="F22" s="306"/>
      <c r="G22" s="306"/>
      <c r="H22" s="306"/>
      <c r="I22" s="306"/>
      <c r="J22" s="306"/>
      <c r="K22" s="306"/>
      <c r="L22" s="306"/>
      <c r="M22" s="306"/>
      <c r="N22" s="306"/>
      <c r="O22" s="306"/>
      <c r="P22" s="306"/>
      <c r="Q22" s="306"/>
      <c r="R22" s="306"/>
      <c r="S22" s="306"/>
      <c r="T22" s="306"/>
      <c r="U22" s="306"/>
      <c r="V22" s="306"/>
      <c r="W22" s="306"/>
      <c r="X22" s="306"/>
      <c r="Y22" s="306"/>
      <c r="Z22" s="100">
        <f t="shared" ref="Z22" si="77">IFERROR(1-Z21/Z20,"")</f>
        <v>1</v>
      </c>
      <c r="AA22" s="100">
        <f t="shared" ref="AA22:AC22" si="78">IFERROR(1-AA21/AA20,"")</f>
        <v>1</v>
      </c>
      <c r="AB22" s="100">
        <f t="shared" si="78"/>
        <v>0.66666666666666674</v>
      </c>
      <c r="AC22" s="100">
        <f t="shared" si="78"/>
        <v>0.96</v>
      </c>
      <c r="AD22" s="100">
        <f t="shared" ref="AD22:AH22" si="79">IFERROR(1-AD21/AD20,"")</f>
        <v>0.8</v>
      </c>
      <c r="AE22" s="121">
        <f t="shared" si="79"/>
        <v>0.88461538461538458</v>
      </c>
      <c r="AF22" s="100">
        <f t="shared" si="79"/>
        <v>1</v>
      </c>
      <c r="AG22" s="100" t="str">
        <f t="shared" si="79"/>
        <v/>
      </c>
      <c r="AH22" s="100">
        <f t="shared" si="79"/>
        <v>1</v>
      </c>
      <c r="AI22" s="100">
        <f t="shared" ref="AI22:AJ22" si="80">IFERROR(1-AI21/AI20,"")</f>
        <v>0.94736842105263164</v>
      </c>
      <c r="AJ22" s="100">
        <f t="shared" si="80"/>
        <v>0.78947368421052633</v>
      </c>
      <c r="AK22" s="121">
        <f t="shared" ref="AK22" si="81">IFERROR(1-AK21/AK20,"")</f>
        <v>0.93670886075949367</v>
      </c>
      <c r="AL22" s="313"/>
      <c r="AM22" s="313"/>
      <c r="AN22" s="313"/>
      <c r="AO22" s="313"/>
      <c r="AP22" s="304"/>
      <c r="AQ22" s="121" t="str">
        <f t="shared" ref="AQ22" si="82">IFERROR(1-AQ21/AQ20,"")</f>
        <v/>
      </c>
      <c r="AR22" s="304"/>
      <c r="AS22" s="304"/>
      <c r="AT22" s="304"/>
      <c r="AU22" s="304"/>
      <c r="AV22" s="304"/>
      <c r="AW22" s="121" t="str">
        <f t="shared" ref="AW22" si="83">IFERROR(1-AW21/AW20,"")</f>
        <v/>
      </c>
      <c r="AX22" s="304"/>
      <c r="AY22" s="304"/>
      <c r="AZ22" s="304"/>
      <c r="BA22" s="304"/>
      <c r="BB22" s="304"/>
      <c r="BC22" s="121" t="str">
        <f t="shared" ref="BC22" si="84">IFERROR(1-BC21/BC20,"")</f>
        <v/>
      </c>
      <c r="BD22" s="304"/>
      <c r="BE22" s="304"/>
      <c r="BF22" s="304"/>
      <c r="BG22" s="304"/>
      <c r="BH22" s="304"/>
      <c r="BI22" s="121" t="str">
        <f t="shared" ref="BI22" si="85">IFERROR(1-BI21/BI20,"")</f>
        <v/>
      </c>
      <c r="BJ22" s="304"/>
      <c r="BK22" s="304"/>
      <c r="BL22" s="304"/>
      <c r="BM22" s="304"/>
      <c r="BN22" s="304"/>
      <c r="BO22" s="121" t="str">
        <f t="shared" ref="BO22" si="86">IFERROR(1-BO21/BO20,"")</f>
        <v/>
      </c>
      <c r="BP22" s="304"/>
      <c r="BQ22" s="304"/>
      <c r="BR22" s="304"/>
      <c r="BS22" s="304"/>
      <c r="BT22" s="304"/>
      <c r="BU22" s="121" t="str">
        <f t="shared" ref="BU22" si="87">IFERROR(1-BU21/BU20,"")</f>
        <v/>
      </c>
      <c r="BV22" s="304"/>
      <c r="BW22" s="304"/>
      <c r="BX22" s="304"/>
      <c r="BY22" s="304"/>
      <c r="BZ22" s="304"/>
      <c r="CA22" s="121" t="str">
        <f t="shared" ref="CA22" si="88">IFERROR(1-CA21/CA20,"")</f>
        <v/>
      </c>
      <c r="CB22" s="304"/>
      <c r="CC22" s="304"/>
      <c r="CD22" s="304"/>
      <c r="CE22" s="304"/>
      <c r="CF22" s="304"/>
      <c r="CG22" s="121" t="str">
        <f t="shared" ref="CG22" si="89">IFERROR(1-CG21/CG20,"")</f>
        <v/>
      </c>
    </row>
    <row r="23" spans="1:85" ht="3" customHeight="1" x14ac:dyDescent="0.2">
      <c r="A23" s="305"/>
      <c r="B23" s="306"/>
      <c r="C23" s="306"/>
      <c r="D23" s="306"/>
      <c r="E23" s="306"/>
      <c r="F23" s="306"/>
      <c r="G23" s="306"/>
      <c r="H23" s="306"/>
      <c r="I23" s="306"/>
      <c r="J23" s="306"/>
      <c r="K23" s="306"/>
      <c r="L23" s="306"/>
      <c r="M23" s="306"/>
      <c r="N23" s="306"/>
      <c r="O23" s="306"/>
      <c r="P23" s="306"/>
      <c r="Q23" s="306"/>
      <c r="R23" s="306"/>
      <c r="S23" s="306"/>
      <c r="T23" s="306"/>
      <c r="U23" s="306"/>
      <c r="V23" s="306"/>
      <c r="W23" s="306"/>
      <c r="X23" s="306"/>
      <c r="Y23" s="306"/>
      <c r="Z23" s="304"/>
      <c r="AA23" s="89"/>
      <c r="AB23" s="89"/>
      <c r="AC23" s="89"/>
      <c r="AD23" s="304"/>
      <c r="AE23" s="90"/>
      <c r="AF23" s="313"/>
      <c r="AG23" s="313"/>
      <c r="AH23" s="313"/>
      <c r="AI23" s="313"/>
      <c r="AJ23" s="313"/>
      <c r="AK23" s="90"/>
      <c r="AL23" s="313"/>
      <c r="AM23" s="313"/>
      <c r="AN23" s="313"/>
      <c r="AO23" s="313"/>
      <c r="AP23" s="304"/>
      <c r="AQ23" s="90"/>
      <c r="AR23" s="304"/>
      <c r="AS23" s="304"/>
      <c r="AT23" s="304"/>
      <c r="AU23" s="304"/>
      <c r="AV23" s="304"/>
      <c r="AW23" s="90"/>
      <c r="AX23" s="304"/>
      <c r="AY23" s="304"/>
      <c r="AZ23" s="304"/>
      <c r="BA23" s="304"/>
      <c r="BB23" s="304"/>
      <c r="BC23" s="90"/>
      <c r="BD23" s="304"/>
      <c r="BE23" s="304"/>
      <c r="BF23" s="304"/>
      <c r="BG23" s="304"/>
      <c r="BH23" s="304"/>
      <c r="BI23" s="90"/>
      <c r="BJ23" s="304"/>
      <c r="BK23" s="304"/>
      <c r="BL23" s="304"/>
      <c r="BM23" s="304"/>
      <c r="BN23" s="304"/>
      <c r="BO23" s="90"/>
      <c r="BP23" s="304"/>
      <c r="BQ23" s="304"/>
      <c r="BR23" s="304"/>
      <c r="BS23" s="304"/>
      <c r="BT23" s="304"/>
      <c r="BU23" s="90"/>
      <c r="BV23" s="304"/>
      <c r="BW23" s="304"/>
      <c r="BX23" s="304"/>
      <c r="BY23" s="304"/>
      <c r="BZ23" s="304"/>
      <c r="CA23" s="90"/>
      <c r="CB23" s="304"/>
      <c r="CC23" s="304"/>
      <c r="CD23" s="304"/>
      <c r="CE23" s="304"/>
      <c r="CF23" s="304"/>
      <c r="CG23" s="90"/>
    </row>
    <row r="24" spans="1:85" ht="15" x14ac:dyDescent="0.2">
      <c r="A24" s="305" t="s">
        <v>359</v>
      </c>
      <c r="B24" s="306"/>
      <c r="C24" s="306"/>
      <c r="D24" s="306"/>
      <c r="E24" s="306"/>
      <c r="F24" s="306"/>
      <c r="G24" s="306"/>
      <c r="H24" s="306"/>
      <c r="I24" s="306"/>
      <c r="J24" s="306"/>
      <c r="K24" s="306"/>
      <c r="L24" s="306"/>
      <c r="M24" s="306"/>
      <c r="N24" s="306"/>
      <c r="O24" s="306"/>
      <c r="P24" s="306"/>
      <c r="Q24" s="306"/>
      <c r="R24" s="306"/>
      <c r="S24" s="306"/>
      <c r="T24" s="306"/>
      <c r="U24" s="306"/>
      <c r="V24" s="306"/>
      <c r="W24" s="306"/>
      <c r="X24" s="306"/>
      <c r="Y24" s="306"/>
      <c r="Z24" s="89">
        <v>2</v>
      </c>
      <c r="AA24" s="89">
        <v>32</v>
      </c>
      <c r="AB24" s="89">
        <v>34</v>
      </c>
      <c r="AC24" s="89">
        <v>33</v>
      </c>
      <c r="AD24" s="89">
        <v>17</v>
      </c>
      <c r="AE24" s="90">
        <f t="shared" ref="AE24:AE25" si="90">+SUM(Z24:AD24)</f>
        <v>118</v>
      </c>
      <c r="AF24" s="315">
        <v>37</v>
      </c>
      <c r="AG24" s="313">
        <v>23</v>
      </c>
      <c r="AH24" s="313">
        <v>23</v>
      </c>
      <c r="AI24" s="313">
        <v>36</v>
      </c>
      <c r="AJ24" s="313">
        <v>29</v>
      </c>
      <c r="AK24" s="90">
        <f t="shared" ref="AK24:AK25" si="91">+SUM(AF24:AJ24)</f>
        <v>148</v>
      </c>
      <c r="AL24" s="313"/>
      <c r="AM24" s="313"/>
      <c r="AN24" s="313"/>
      <c r="AO24" s="313"/>
      <c r="AP24" s="304"/>
      <c r="AQ24" s="90">
        <f t="shared" ref="AQ24:AQ25" si="92">+SUM(AL24:AP24)</f>
        <v>0</v>
      </c>
      <c r="AR24" s="304"/>
      <c r="AS24" s="304"/>
      <c r="AT24" s="304"/>
      <c r="AU24" s="304"/>
      <c r="AV24" s="304"/>
      <c r="AW24" s="90">
        <f t="shared" ref="AW24:AW25" si="93">+SUM(AR24:AV24)</f>
        <v>0</v>
      </c>
      <c r="AX24" s="304"/>
      <c r="AY24" s="304"/>
      <c r="AZ24" s="304"/>
      <c r="BA24" s="304"/>
      <c r="BB24" s="304"/>
      <c r="BC24" s="90">
        <f t="shared" ref="BC24:BC25" si="94">+SUM(AX24:BB24)</f>
        <v>0</v>
      </c>
      <c r="BD24" s="304"/>
      <c r="BE24" s="304"/>
      <c r="BF24" s="304"/>
      <c r="BG24" s="304"/>
      <c r="BH24" s="304"/>
      <c r="BI24" s="90">
        <f t="shared" ref="BI24:BI25" si="95">+SUM(BD24:BH24)</f>
        <v>0</v>
      </c>
      <c r="BJ24" s="304"/>
      <c r="BK24" s="304"/>
      <c r="BL24" s="304"/>
      <c r="BM24" s="304"/>
      <c r="BN24" s="304"/>
      <c r="BO24" s="90">
        <f t="shared" ref="BO24:BO25" si="96">+SUM(BJ24:BN24)</f>
        <v>0</v>
      </c>
      <c r="BP24" s="304"/>
      <c r="BQ24" s="304"/>
      <c r="BR24" s="304"/>
      <c r="BS24" s="304"/>
      <c r="BT24" s="304"/>
      <c r="BU24" s="90">
        <f t="shared" ref="BU24:BU25" si="97">+SUM(BP24:BT24)</f>
        <v>0</v>
      </c>
      <c r="BV24" s="304"/>
      <c r="BW24" s="304"/>
      <c r="BX24" s="304"/>
      <c r="BY24" s="304"/>
      <c r="BZ24" s="304"/>
      <c r="CA24" s="90">
        <f t="shared" ref="CA24:CA25" si="98">+SUM(BV24:BZ24)</f>
        <v>0</v>
      </c>
      <c r="CB24" s="304"/>
      <c r="CC24" s="304"/>
      <c r="CD24" s="304"/>
      <c r="CE24" s="304"/>
      <c r="CF24" s="304"/>
      <c r="CG24" s="90">
        <f t="shared" ref="CG24:CG25" si="99">+SUM(CB24:CF24)</f>
        <v>0</v>
      </c>
    </row>
    <row r="25" spans="1:85" ht="15" x14ac:dyDescent="0.2">
      <c r="A25" s="305" t="s">
        <v>363</v>
      </c>
      <c r="B25" s="306"/>
      <c r="C25" s="306"/>
      <c r="D25" s="306"/>
      <c r="E25" s="306"/>
      <c r="F25" s="306"/>
      <c r="G25" s="306"/>
      <c r="H25" s="306"/>
      <c r="I25" s="306"/>
      <c r="J25" s="306"/>
      <c r="K25" s="306"/>
      <c r="L25" s="306"/>
      <c r="M25" s="306"/>
      <c r="N25" s="306"/>
      <c r="O25" s="306"/>
      <c r="P25" s="306"/>
      <c r="Q25" s="306"/>
      <c r="R25" s="306"/>
      <c r="S25" s="306"/>
      <c r="T25" s="306"/>
      <c r="U25" s="306"/>
      <c r="V25" s="306"/>
      <c r="W25" s="306"/>
      <c r="X25" s="306"/>
      <c r="Y25" s="306"/>
      <c r="Z25" s="89">
        <v>0</v>
      </c>
      <c r="AA25" s="89">
        <v>10</v>
      </c>
      <c r="AB25" s="89">
        <v>5</v>
      </c>
      <c r="AC25" s="89">
        <v>8</v>
      </c>
      <c r="AD25" s="89">
        <v>2</v>
      </c>
      <c r="AE25" s="90">
        <f t="shared" si="90"/>
        <v>25</v>
      </c>
      <c r="AF25" s="315">
        <v>6</v>
      </c>
      <c r="AG25" s="313">
        <v>6</v>
      </c>
      <c r="AH25" s="313">
        <v>6</v>
      </c>
      <c r="AI25" s="313">
        <v>6</v>
      </c>
      <c r="AJ25" s="313">
        <v>4</v>
      </c>
      <c r="AK25" s="308">
        <f>+SUM(AF25:AJ25)</f>
        <v>28</v>
      </c>
      <c r="AL25" s="313"/>
      <c r="AM25" s="313"/>
      <c r="AN25" s="313"/>
      <c r="AO25" s="313"/>
      <c r="AP25" s="304"/>
      <c r="AQ25" s="308">
        <f>+SUM(AL25:AP25)</f>
        <v>0</v>
      </c>
      <c r="AR25" s="304"/>
      <c r="AS25" s="304"/>
      <c r="AT25" s="304"/>
      <c r="AU25" s="304"/>
      <c r="AV25" s="304"/>
      <c r="AW25" s="308">
        <f>+SUM(AR25:AV25)</f>
        <v>0</v>
      </c>
      <c r="AX25" s="304"/>
      <c r="AY25" s="304"/>
      <c r="AZ25" s="304"/>
      <c r="BA25" s="304"/>
      <c r="BB25" s="304"/>
      <c r="BC25" s="308">
        <f>+SUM(AX25:BB25)</f>
        <v>0</v>
      </c>
      <c r="BD25" s="304"/>
      <c r="BE25" s="304"/>
      <c r="BF25" s="304"/>
      <c r="BG25" s="304"/>
      <c r="BH25" s="304"/>
      <c r="BI25" s="308">
        <f>+SUM(BD25:BH25)</f>
        <v>0</v>
      </c>
      <c r="BJ25" s="304"/>
      <c r="BK25" s="304"/>
      <c r="BL25" s="304"/>
      <c r="BM25" s="304"/>
      <c r="BN25" s="304"/>
      <c r="BO25" s="308">
        <f>+SUM(BJ25:BN25)</f>
        <v>0</v>
      </c>
      <c r="BP25" s="304"/>
      <c r="BQ25" s="304"/>
      <c r="BR25" s="304"/>
      <c r="BS25" s="304"/>
      <c r="BT25" s="304"/>
      <c r="BU25" s="308">
        <f>+SUM(BP25:BT25)</f>
        <v>0</v>
      </c>
      <c r="BV25" s="304"/>
      <c r="BW25" s="304"/>
      <c r="BX25" s="304"/>
      <c r="BY25" s="304"/>
      <c r="BZ25" s="304"/>
      <c r="CA25" s="308">
        <f>+SUM(BV25:BZ25)</f>
        <v>0</v>
      </c>
      <c r="CB25" s="304"/>
      <c r="CC25" s="304"/>
      <c r="CD25" s="304"/>
      <c r="CE25" s="304"/>
      <c r="CF25" s="304"/>
      <c r="CG25" s="308">
        <f>+SUM(CB25:CF25)</f>
        <v>0</v>
      </c>
    </row>
    <row r="26" spans="1:85" ht="15" x14ac:dyDescent="0.2">
      <c r="A26" s="307" t="s">
        <v>367</v>
      </c>
      <c r="B26" s="306"/>
      <c r="C26" s="306"/>
      <c r="D26" s="306"/>
      <c r="E26" s="306"/>
      <c r="F26" s="306"/>
      <c r="G26" s="306"/>
      <c r="H26" s="306"/>
      <c r="I26" s="306"/>
      <c r="J26" s="306"/>
      <c r="K26" s="306"/>
      <c r="L26" s="306"/>
      <c r="M26" s="306"/>
      <c r="N26" s="306"/>
      <c r="O26" s="306"/>
      <c r="P26" s="306"/>
      <c r="Q26" s="306"/>
      <c r="R26" s="306"/>
      <c r="S26" s="306"/>
      <c r="T26" s="306"/>
      <c r="U26" s="306"/>
      <c r="V26" s="306"/>
      <c r="W26" s="306"/>
      <c r="X26" s="306"/>
      <c r="Y26" s="306"/>
      <c r="Z26" s="100">
        <f t="shared" ref="Z26" si="100">IFERROR(1-Z25/Z24,"")</f>
        <v>1</v>
      </c>
      <c r="AA26" s="100">
        <f t="shared" ref="AA26:AC26" si="101">IFERROR(1-AA25/AA24,"")</f>
        <v>0.6875</v>
      </c>
      <c r="AB26" s="100">
        <f t="shared" si="101"/>
        <v>0.8529411764705882</v>
      </c>
      <c r="AC26" s="100">
        <f t="shared" si="101"/>
        <v>0.75757575757575757</v>
      </c>
      <c r="AD26" s="100">
        <f t="shared" ref="AD26:AH26" si="102">IFERROR(1-AD25/AD24,"")</f>
        <v>0.88235294117647056</v>
      </c>
      <c r="AE26" s="121">
        <f t="shared" si="102"/>
        <v>0.78813559322033899</v>
      </c>
      <c r="AF26" s="100">
        <f t="shared" si="102"/>
        <v>0.83783783783783783</v>
      </c>
      <c r="AG26" s="100">
        <f t="shared" si="102"/>
        <v>0.73913043478260865</v>
      </c>
      <c r="AH26" s="100">
        <f t="shared" si="102"/>
        <v>0.73913043478260865</v>
      </c>
      <c r="AI26" s="100">
        <f t="shared" ref="AI26:AJ26" si="103">IFERROR(1-AI25/AI24,"")</f>
        <v>0.83333333333333337</v>
      </c>
      <c r="AJ26" s="100">
        <f t="shared" si="103"/>
        <v>0.86206896551724133</v>
      </c>
      <c r="AK26" s="121">
        <f>IFERROR(1-AK25/AK24,"")</f>
        <v>0.81081081081081074</v>
      </c>
      <c r="AL26" s="313"/>
      <c r="AM26" s="313"/>
      <c r="AN26" s="313"/>
      <c r="AO26" s="313"/>
      <c r="AP26" s="304"/>
      <c r="AQ26" s="121" t="str">
        <f>IFERROR(1-AQ25/AQ24,"")</f>
        <v/>
      </c>
      <c r="AR26" s="304"/>
      <c r="AS26" s="304"/>
      <c r="AT26" s="304"/>
      <c r="AU26" s="304"/>
      <c r="AV26" s="304"/>
      <c r="AW26" s="121" t="str">
        <f>IFERROR(1-AW25/AW24,"")</f>
        <v/>
      </c>
      <c r="AX26" s="304"/>
      <c r="AY26" s="304"/>
      <c r="AZ26" s="304"/>
      <c r="BA26" s="304"/>
      <c r="BB26" s="304"/>
      <c r="BC26" s="121" t="str">
        <f>IFERROR(1-BC25/BC24,"")</f>
        <v/>
      </c>
      <c r="BD26" s="304"/>
      <c r="BE26" s="304"/>
      <c r="BF26" s="304"/>
      <c r="BG26" s="304"/>
      <c r="BH26" s="304"/>
      <c r="BI26" s="121" t="str">
        <f>IFERROR(1-BI25/BI24,"")</f>
        <v/>
      </c>
      <c r="BJ26" s="304"/>
      <c r="BK26" s="304"/>
      <c r="BL26" s="304"/>
      <c r="BM26" s="304"/>
      <c r="BN26" s="304"/>
      <c r="BO26" s="121" t="str">
        <f>IFERROR(1-BO25/BO24,"")</f>
        <v/>
      </c>
      <c r="BP26" s="304"/>
      <c r="BQ26" s="304"/>
      <c r="BR26" s="304"/>
      <c r="BS26" s="304"/>
      <c r="BT26" s="304"/>
      <c r="BU26" s="121" t="str">
        <f>IFERROR(1-BU25/BU24,"")</f>
        <v/>
      </c>
      <c r="BV26" s="304"/>
      <c r="BW26" s="304"/>
      <c r="BX26" s="304"/>
      <c r="BY26" s="304"/>
      <c r="BZ26" s="304"/>
      <c r="CA26" s="121" t="str">
        <f>IFERROR(1-CA25/CA24,"")</f>
        <v/>
      </c>
      <c r="CB26" s="304"/>
      <c r="CC26" s="304"/>
      <c r="CD26" s="304"/>
      <c r="CE26" s="304"/>
      <c r="CF26" s="304"/>
      <c r="CG26" s="121" t="str">
        <f>IFERROR(1-CG25/CG24,"")</f>
        <v/>
      </c>
    </row>
    <row r="27" spans="1:85" ht="3.75" customHeight="1" x14ac:dyDescent="0.2">
      <c r="A27" s="305"/>
      <c r="B27" s="306"/>
      <c r="C27" s="306"/>
      <c r="D27" s="306"/>
      <c r="E27" s="306"/>
      <c r="F27" s="306"/>
      <c r="G27" s="306"/>
      <c r="H27" s="306"/>
      <c r="I27" s="306"/>
      <c r="J27" s="306"/>
      <c r="K27" s="306"/>
      <c r="L27" s="306"/>
      <c r="M27" s="306"/>
      <c r="N27" s="306"/>
      <c r="O27" s="306"/>
      <c r="P27" s="306"/>
      <c r="Q27" s="306"/>
      <c r="R27" s="306"/>
      <c r="S27" s="306"/>
      <c r="T27" s="306"/>
      <c r="U27" s="306"/>
      <c r="V27" s="306"/>
      <c r="W27" s="306"/>
      <c r="X27" s="306"/>
      <c r="Y27" s="306"/>
      <c r="Z27" s="304"/>
      <c r="AA27" s="89"/>
      <c r="AB27" s="89"/>
      <c r="AC27" s="89"/>
      <c r="AD27" s="304"/>
      <c r="AE27" s="90"/>
      <c r="AF27" s="313"/>
      <c r="AG27" s="313"/>
      <c r="AH27" s="313"/>
      <c r="AI27" s="313"/>
      <c r="AJ27" s="313"/>
      <c r="AK27" s="90"/>
      <c r="AL27" s="313"/>
      <c r="AM27" s="313"/>
      <c r="AN27" s="313"/>
      <c r="AO27" s="313"/>
      <c r="AP27" s="304"/>
      <c r="AQ27" s="90"/>
      <c r="AR27" s="304"/>
      <c r="AS27" s="304"/>
      <c r="AT27" s="304"/>
      <c r="AU27" s="304"/>
      <c r="AV27" s="304"/>
      <c r="AW27" s="90"/>
      <c r="AX27" s="304"/>
      <c r="AY27" s="304"/>
      <c r="AZ27" s="304"/>
      <c r="BA27" s="304"/>
      <c r="BB27" s="304"/>
      <c r="BC27" s="90"/>
      <c r="BD27" s="304"/>
      <c r="BE27" s="304"/>
      <c r="BF27" s="304"/>
      <c r="BG27" s="304"/>
      <c r="BH27" s="304"/>
      <c r="BI27" s="90"/>
      <c r="BJ27" s="304"/>
      <c r="BK27" s="304"/>
      <c r="BL27" s="304"/>
      <c r="BM27" s="304"/>
      <c r="BN27" s="304"/>
      <c r="BO27" s="90"/>
      <c r="BP27" s="304"/>
      <c r="BQ27" s="304"/>
      <c r="BR27" s="304"/>
      <c r="BS27" s="304"/>
      <c r="BT27" s="304"/>
      <c r="BU27" s="90"/>
      <c r="BV27" s="304"/>
      <c r="BW27" s="304"/>
      <c r="BX27" s="304"/>
      <c r="BY27" s="304"/>
      <c r="BZ27" s="304"/>
      <c r="CA27" s="90"/>
      <c r="CB27" s="304"/>
      <c r="CC27" s="304"/>
      <c r="CD27" s="304"/>
      <c r="CE27" s="304"/>
      <c r="CF27" s="304"/>
      <c r="CG27" s="90"/>
    </row>
    <row r="28" spans="1:85" x14ac:dyDescent="0.2">
      <c r="A28" s="95" t="s">
        <v>118</v>
      </c>
      <c r="B28" s="89">
        <v>66</v>
      </c>
      <c r="C28" s="89">
        <v>53</v>
      </c>
      <c r="D28" s="89">
        <v>34</v>
      </c>
      <c r="E28" s="89">
        <v>56</v>
      </c>
      <c r="F28" s="89">
        <v>46</v>
      </c>
      <c r="G28" s="111">
        <f>+SUM(B28:F28)</f>
        <v>255</v>
      </c>
      <c r="H28" s="89">
        <v>53</v>
      </c>
      <c r="I28" s="89">
        <v>56</v>
      </c>
      <c r="J28" s="89">
        <v>65</v>
      </c>
      <c r="K28" s="89">
        <v>124</v>
      </c>
      <c r="L28" s="89">
        <v>125</v>
      </c>
      <c r="M28" s="111">
        <f>+SUM(H28:L28)</f>
        <v>423</v>
      </c>
      <c r="N28" s="286" t="s">
        <v>318</v>
      </c>
      <c r="O28" s="89">
        <v>91</v>
      </c>
      <c r="P28" s="89">
        <v>60</v>
      </c>
      <c r="Q28" s="89">
        <v>68</v>
      </c>
      <c r="R28" s="89">
        <v>65</v>
      </c>
      <c r="S28" s="111">
        <f>+SUM(N28:R28)</f>
        <v>284</v>
      </c>
      <c r="T28" s="89">
        <v>74</v>
      </c>
      <c r="U28" s="89">
        <v>65</v>
      </c>
      <c r="V28" s="89">
        <v>82</v>
      </c>
      <c r="W28" s="89">
        <v>92</v>
      </c>
      <c r="X28" s="89">
        <v>155</v>
      </c>
      <c r="Y28" s="111">
        <f>+SUM(T28:X28)</f>
        <v>468</v>
      </c>
      <c r="Z28" s="89">
        <v>76</v>
      </c>
      <c r="AA28" s="89">
        <f>SUM(AA12,AA16,AA20,AA24)</f>
        <v>115</v>
      </c>
      <c r="AB28" s="89">
        <f>SUM(AB12,AB16,AB20,AB24)</f>
        <v>136</v>
      </c>
      <c r="AC28" s="89">
        <f t="shared" ref="AC28:AG29" si="104">SUM(AC12,AC16,AC20,AC24)</f>
        <v>61</v>
      </c>
      <c r="AD28" s="89">
        <f t="shared" si="104"/>
        <v>73</v>
      </c>
      <c r="AE28" s="111">
        <f>+SUM(Z28:AD28)</f>
        <v>461</v>
      </c>
      <c r="AF28" s="89">
        <f t="shared" si="104"/>
        <v>102</v>
      </c>
      <c r="AG28" s="89">
        <f t="shared" si="104"/>
        <v>66</v>
      </c>
      <c r="AH28" s="89">
        <f t="shared" ref="AH28:AI28" si="105">SUM(AH12,AH16,AH20,AH24)</f>
        <v>61</v>
      </c>
      <c r="AI28" s="89">
        <f t="shared" si="105"/>
        <v>92</v>
      </c>
      <c r="AJ28" s="89">
        <f t="shared" ref="AJ28" si="106">SUM(AJ12,AJ16,AJ20,AJ24)</f>
        <v>70</v>
      </c>
      <c r="AK28" s="111">
        <f>+SUM(AF28:AJ28)</f>
        <v>391</v>
      </c>
      <c r="AL28" s="314"/>
      <c r="AM28" s="314"/>
      <c r="AN28" s="314"/>
      <c r="AO28" s="314"/>
      <c r="AP28" s="89"/>
      <c r="AQ28" s="420">
        <f>+SUM(AL28:AP28)</f>
        <v>0</v>
      </c>
      <c r="AR28" s="89"/>
      <c r="AS28" s="89"/>
      <c r="AT28" s="89"/>
      <c r="AU28" s="89"/>
      <c r="AV28" s="89"/>
      <c r="AW28" s="111">
        <f>+SUM(AR28:AV28)</f>
        <v>0</v>
      </c>
      <c r="AX28" s="89"/>
      <c r="AY28" s="89"/>
      <c r="AZ28" s="89"/>
      <c r="BA28" s="89"/>
      <c r="BB28" s="89"/>
      <c r="BC28" s="111">
        <f>+SUM(AX28:BB28)</f>
        <v>0</v>
      </c>
      <c r="BD28" s="89"/>
      <c r="BE28" s="89"/>
      <c r="BF28" s="89"/>
      <c r="BG28" s="89"/>
      <c r="BH28" s="89"/>
      <c r="BI28" s="111">
        <f>+SUM(BD28:BH28)</f>
        <v>0</v>
      </c>
      <c r="BJ28" s="89"/>
      <c r="BK28" s="89"/>
      <c r="BL28" s="89"/>
      <c r="BM28" s="89"/>
      <c r="BN28" s="89"/>
      <c r="BO28" s="111">
        <f>+SUM(BJ28:BN28)</f>
        <v>0</v>
      </c>
      <c r="BP28" s="89"/>
      <c r="BQ28" s="89"/>
      <c r="BR28" s="89"/>
      <c r="BS28" s="89"/>
      <c r="BT28" s="89"/>
      <c r="BU28" s="111">
        <f>+SUM(BP28:BT28)</f>
        <v>0</v>
      </c>
      <c r="BV28" s="89"/>
      <c r="BW28" s="89"/>
      <c r="BX28" s="89"/>
      <c r="BY28" s="89"/>
      <c r="BZ28" s="89"/>
      <c r="CA28" s="111">
        <f>+SUM(BV28:BZ28)</f>
        <v>0</v>
      </c>
      <c r="CB28" s="89"/>
      <c r="CC28" s="89"/>
      <c r="CD28" s="89"/>
      <c r="CE28" s="89"/>
      <c r="CF28" s="89"/>
      <c r="CG28" s="111">
        <f>+SUM(CB28:CF28)</f>
        <v>0</v>
      </c>
    </row>
    <row r="29" spans="1:85" x14ac:dyDescent="0.2">
      <c r="A29" s="95" t="s">
        <v>120</v>
      </c>
      <c r="B29" s="89">
        <v>5</v>
      </c>
      <c r="C29" s="89">
        <v>2</v>
      </c>
      <c r="D29" s="89">
        <v>2</v>
      </c>
      <c r="E29" s="89">
        <v>7</v>
      </c>
      <c r="F29" s="89">
        <v>8</v>
      </c>
      <c r="G29" s="111">
        <f>+SUM(B29:F29)</f>
        <v>24</v>
      </c>
      <c r="H29" s="89">
        <v>11</v>
      </c>
      <c r="I29" s="89">
        <v>9</v>
      </c>
      <c r="J29" s="89">
        <v>5</v>
      </c>
      <c r="K29" s="89">
        <v>6</v>
      </c>
      <c r="L29" s="89">
        <v>4</v>
      </c>
      <c r="M29" s="111">
        <f>+SUM(H29:L29)</f>
        <v>35</v>
      </c>
      <c r="N29" s="286" t="s">
        <v>318</v>
      </c>
      <c r="O29" s="89">
        <v>0</v>
      </c>
      <c r="P29" s="89">
        <v>2</v>
      </c>
      <c r="Q29" s="89">
        <v>10</v>
      </c>
      <c r="R29" s="89">
        <v>3</v>
      </c>
      <c r="S29" s="111">
        <f>+SUM(N29:R29)</f>
        <v>15</v>
      </c>
      <c r="T29" s="89">
        <v>9</v>
      </c>
      <c r="U29" s="89">
        <v>6</v>
      </c>
      <c r="V29" s="89">
        <v>3</v>
      </c>
      <c r="W29" s="89">
        <v>10</v>
      </c>
      <c r="X29" s="89">
        <v>17</v>
      </c>
      <c r="Y29" s="111">
        <f>+SUM(T29:X29)</f>
        <v>45</v>
      </c>
      <c r="Z29" s="89">
        <v>4</v>
      </c>
      <c r="AA29" s="89">
        <f>SUM(AA13,AA17,AA21,AA25)</f>
        <v>11</v>
      </c>
      <c r="AB29" s="89">
        <f>SUM(AB13,AB17,AB21,AB25)</f>
        <v>10</v>
      </c>
      <c r="AC29" s="89">
        <f t="shared" ref="AC29" si="107">SUM(AC13,AC17,AC21,AC25)</f>
        <v>9</v>
      </c>
      <c r="AD29" s="89">
        <f t="shared" si="104"/>
        <v>4</v>
      </c>
      <c r="AE29" s="111">
        <f>+SUM(Z29:AD29)</f>
        <v>38</v>
      </c>
      <c r="AF29" s="89">
        <f t="shared" si="104"/>
        <v>7</v>
      </c>
      <c r="AG29" s="89">
        <f t="shared" si="104"/>
        <v>6</v>
      </c>
      <c r="AH29" s="89">
        <f t="shared" ref="AH29:AI29" si="108">SUM(AH13,AH17,AH21,AH25)</f>
        <v>6</v>
      </c>
      <c r="AI29" s="89">
        <f t="shared" si="108"/>
        <v>7</v>
      </c>
      <c r="AJ29" s="89">
        <f t="shared" ref="AJ29" si="109">SUM(AJ13,AJ17,AJ21,AJ25)</f>
        <v>14</v>
      </c>
      <c r="AK29" s="111">
        <f>+SUM(AF29:AJ29)</f>
        <v>40</v>
      </c>
      <c r="AL29" s="314"/>
      <c r="AM29" s="314"/>
      <c r="AN29" s="314"/>
      <c r="AO29" s="314"/>
      <c r="AP29" s="89"/>
      <c r="AQ29" s="111">
        <f>+SUM(AL29:AP29)</f>
        <v>0</v>
      </c>
      <c r="AR29" s="89"/>
      <c r="AS29" s="89"/>
      <c r="AT29" s="89"/>
      <c r="AU29" s="89"/>
      <c r="AV29" s="89"/>
      <c r="AW29" s="111">
        <f>+SUM(AR29:AV29)</f>
        <v>0</v>
      </c>
      <c r="AX29" s="89"/>
      <c r="AY29" s="89"/>
      <c r="AZ29" s="89"/>
      <c r="BA29" s="89"/>
      <c r="BB29" s="89"/>
      <c r="BC29" s="111">
        <f>+SUM(AX29:BB29)</f>
        <v>0</v>
      </c>
      <c r="BD29" s="89"/>
      <c r="BE29" s="89"/>
      <c r="BF29" s="89"/>
      <c r="BG29" s="89"/>
      <c r="BH29" s="89"/>
      <c r="BI29" s="111">
        <f>+SUM(BD29:BH29)</f>
        <v>0</v>
      </c>
      <c r="BJ29" s="89"/>
      <c r="BK29" s="89"/>
      <c r="BL29" s="89"/>
      <c r="BM29" s="89"/>
      <c r="BN29" s="89"/>
      <c r="BO29" s="111">
        <f>+SUM(BJ29:BN29)</f>
        <v>0</v>
      </c>
      <c r="BP29" s="89"/>
      <c r="BQ29" s="89"/>
      <c r="BR29" s="89"/>
      <c r="BS29" s="89"/>
      <c r="BT29" s="89"/>
      <c r="BU29" s="111">
        <f>+SUM(BP29:BT29)</f>
        <v>0</v>
      </c>
      <c r="BV29" s="89"/>
      <c r="BW29" s="89"/>
      <c r="BX29" s="89"/>
      <c r="BY29" s="89"/>
      <c r="BZ29" s="89"/>
      <c r="CA29" s="111">
        <f>+SUM(BV29:BZ29)</f>
        <v>0</v>
      </c>
      <c r="CB29" s="89"/>
      <c r="CC29" s="89"/>
      <c r="CD29" s="89"/>
      <c r="CE29" s="89"/>
      <c r="CF29" s="89"/>
      <c r="CG29" s="111">
        <f>+SUM(CB29:CF29)</f>
        <v>0</v>
      </c>
    </row>
    <row r="30" spans="1:85" ht="15" x14ac:dyDescent="0.25">
      <c r="A30" s="99" t="s">
        <v>114</v>
      </c>
      <c r="B30" s="128">
        <f t="shared" ref="B30:F30" si="110">IFERROR(1-B29/B28,"")</f>
        <v>0.9242424242424242</v>
      </c>
      <c r="C30" s="121">
        <f t="shared" si="110"/>
        <v>0.96226415094339623</v>
      </c>
      <c r="D30" s="121">
        <f t="shared" si="110"/>
        <v>0.94117647058823528</v>
      </c>
      <c r="E30" s="121">
        <f t="shared" si="110"/>
        <v>0.875</v>
      </c>
      <c r="F30" s="121">
        <f t="shared" si="110"/>
        <v>0.82608695652173914</v>
      </c>
      <c r="G30" s="121">
        <f>IFERROR(1-G29/G28,"")</f>
        <v>0.90588235294117647</v>
      </c>
      <c r="H30" s="121">
        <f t="shared" ref="H30:L30" si="111">IFERROR(1-H29/H28,"")</f>
        <v>0.79245283018867929</v>
      </c>
      <c r="I30" s="121">
        <f t="shared" si="111"/>
        <v>0.8392857142857143</v>
      </c>
      <c r="J30" s="118">
        <f t="shared" si="111"/>
        <v>0.92307692307692313</v>
      </c>
      <c r="K30" s="100">
        <f t="shared" si="111"/>
        <v>0.95161290322580649</v>
      </c>
      <c r="L30" s="100">
        <f t="shared" si="111"/>
        <v>0.96799999999999997</v>
      </c>
      <c r="M30" s="121">
        <f>IFERROR(1-M29/M28,"")</f>
        <v>0.91725768321513002</v>
      </c>
      <c r="N30" s="286" t="s">
        <v>318</v>
      </c>
      <c r="O30" s="100">
        <f t="shared" ref="O30:R30" si="112">IFERROR(1-O29/O28,"")</f>
        <v>1</v>
      </c>
      <c r="P30" s="100">
        <f t="shared" si="112"/>
        <v>0.96666666666666667</v>
      </c>
      <c r="Q30" s="100">
        <f t="shared" si="112"/>
        <v>0.8529411764705882</v>
      </c>
      <c r="R30" s="100">
        <f t="shared" si="112"/>
        <v>0.95384615384615379</v>
      </c>
      <c r="S30" s="121">
        <f>IFERROR(1-S29/S28,"")</f>
        <v>0.94718309859154926</v>
      </c>
      <c r="T30" s="100">
        <f t="shared" ref="T30:X30" si="113">IFERROR(1-T29/T28,"")</f>
        <v>0.8783783783783784</v>
      </c>
      <c r="U30" s="100">
        <f t="shared" si="113"/>
        <v>0.90769230769230769</v>
      </c>
      <c r="V30" s="100">
        <f t="shared" si="113"/>
        <v>0.96341463414634143</v>
      </c>
      <c r="W30" s="100">
        <f t="shared" si="113"/>
        <v>0.89130434782608692</v>
      </c>
      <c r="X30" s="100">
        <f t="shared" si="113"/>
        <v>0.89032258064516134</v>
      </c>
      <c r="Y30" s="121">
        <f>IFERROR(1-Y29/Y28,"")</f>
        <v>0.90384615384615385</v>
      </c>
      <c r="Z30" s="100">
        <f t="shared" ref="Z30:AD30" si="114">IFERROR(1-Z29/Z28,"")</f>
        <v>0.94736842105263164</v>
      </c>
      <c r="AA30" s="100">
        <f t="shared" si="114"/>
        <v>0.90434782608695652</v>
      </c>
      <c r="AB30" s="100">
        <f t="shared" si="114"/>
        <v>0.92647058823529416</v>
      </c>
      <c r="AC30" s="100">
        <f t="shared" si="114"/>
        <v>0.85245901639344268</v>
      </c>
      <c r="AD30" s="100">
        <f t="shared" si="114"/>
        <v>0.9452054794520548</v>
      </c>
      <c r="AE30" s="121">
        <f>IFERROR(1-AE29/AE28,"")</f>
        <v>0.91757049891540132</v>
      </c>
      <c r="AF30" s="100">
        <f t="shared" ref="AF30:AJ30" si="115">IFERROR(1-AF29/AF28,"")</f>
        <v>0.93137254901960786</v>
      </c>
      <c r="AG30" s="100">
        <f t="shared" si="115"/>
        <v>0.90909090909090906</v>
      </c>
      <c r="AH30" s="100">
        <f t="shared" si="115"/>
        <v>0.90163934426229508</v>
      </c>
      <c r="AI30" s="100">
        <f t="shared" si="115"/>
        <v>0.92391304347826086</v>
      </c>
      <c r="AJ30" s="100">
        <f t="shared" ref="AJ30" si="116">IFERROR(1-AJ29/AJ28,"")</f>
        <v>0.8</v>
      </c>
      <c r="AK30" s="121">
        <f>IFERROR(1-AK29/AK28,"")</f>
        <v>0.89769820971867009</v>
      </c>
      <c r="AL30" s="100" t="str">
        <f t="shared" ref="AL30:AP30" si="117">IFERROR(1-AL29/AL28,"")</f>
        <v/>
      </c>
      <c r="AM30" s="100" t="str">
        <f t="shared" si="117"/>
        <v/>
      </c>
      <c r="AN30" s="100" t="str">
        <f t="shared" si="117"/>
        <v/>
      </c>
      <c r="AO30" s="100" t="str">
        <f t="shared" si="117"/>
        <v/>
      </c>
      <c r="AP30" s="100" t="str">
        <f t="shared" si="117"/>
        <v/>
      </c>
      <c r="AQ30" s="121" t="str">
        <f>IFERROR(1-AQ29/AQ28,"")</f>
        <v/>
      </c>
      <c r="AR30" s="100" t="str">
        <f t="shared" ref="AR30:AV30" si="118">IFERROR(1-AR29/AR28,"")</f>
        <v/>
      </c>
      <c r="AS30" s="100" t="str">
        <f t="shared" si="118"/>
        <v/>
      </c>
      <c r="AT30" s="100" t="str">
        <f t="shared" si="118"/>
        <v/>
      </c>
      <c r="AU30" s="100" t="str">
        <f t="shared" si="118"/>
        <v/>
      </c>
      <c r="AV30" s="100" t="str">
        <f t="shared" si="118"/>
        <v/>
      </c>
      <c r="AW30" s="121" t="str">
        <f>IFERROR(1-AW29/AW28,"")</f>
        <v/>
      </c>
      <c r="AX30" s="100" t="str">
        <f t="shared" ref="AX30:BB30" si="119">IFERROR(1-AX29/AX28,"")</f>
        <v/>
      </c>
      <c r="AY30" s="100" t="str">
        <f t="shared" si="119"/>
        <v/>
      </c>
      <c r="AZ30" s="100" t="str">
        <f t="shared" si="119"/>
        <v/>
      </c>
      <c r="BA30" s="100" t="str">
        <f t="shared" si="119"/>
        <v/>
      </c>
      <c r="BB30" s="100" t="str">
        <f t="shared" si="119"/>
        <v/>
      </c>
      <c r="BC30" s="121" t="str">
        <f>IFERROR(1-BC29/BC28,"")</f>
        <v/>
      </c>
      <c r="BD30" s="100" t="str">
        <f t="shared" ref="BD30:BH30" si="120">IFERROR(1-BD29/BD28,"")</f>
        <v/>
      </c>
      <c r="BE30" s="100" t="str">
        <f t="shared" si="120"/>
        <v/>
      </c>
      <c r="BF30" s="100" t="str">
        <f t="shared" si="120"/>
        <v/>
      </c>
      <c r="BG30" s="100" t="str">
        <f t="shared" si="120"/>
        <v/>
      </c>
      <c r="BH30" s="100" t="str">
        <f t="shared" si="120"/>
        <v/>
      </c>
      <c r="BI30" s="121" t="str">
        <f>IFERROR(1-BI29/BI28,"")</f>
        <v/>
      </c>
      <c r="BJ30" s="100" t="str">
        <f t="shared" ref="BJ30:BN30" si="121">IFERROR(1-BJ29/BJ28,"")</f>
        <v/>
      </c>
      <c r="BK30" s="100" t="str">
        <f t="shared" si="121"/>
        <v/>
      </c>
      <c r="BL30" s="100" t="str">
        <f t="shared" si="121"/>
        <v/>
      </c>
      <c r="BM30" s="100" t="str">
        <f t="shared" si="121"/>
        <v/>
      </c>
      <c r="BN30" s="100" t="str">
        <f t="shared" si="121"/>
        <v/>
      </c>
      <c r="BO30" s="121" t="str">
        <f>IFERROR(1-BO29/BO28,"")</f>
        <v/>
      </c>
      <c r="BP30" s="100" t="str">
        <f t="shared" ref="BP30:BT30" si="122">IFERROR(1-BP29/BP28,"")</f>
        <v/>
      </c>
      <c r="BQ30" s="100" t="str">
        <f t="shared" si="122"/>
        <v/>
      </c>
      <c r="BR30" s="100" t="str">
        <f t="shared" si="122"/>
        <v/>
      </c>
      <c r="BS30" s="100" t="str">
        <f t="shared" si="122"/>
        <v/>
      </c>
      <c r="BT30" s="100" t="str">
        <f t="shared" si="122"/>
        <v/>
      </c>
      <c r="BU30" s="121" t="str">
        <f>IFERROR(1-BU29/BU28,"")</f>
        <v/>
      </c>
      <c r="BV30" s="100" t="str">
        <f t="shared" ref="BV30:BZ30" si="123">IFERROR(1-BV29/BV28,"")</f>
        <v/>
      </c>
      <c r="BW30" s="100" t="str">
        <f t="shared" si="123"/>
        <v/>
      </c>
      <c r="BX30" s="100" t="str">
        <f t="shared" si="123"/>
        <v/>
      </c>
      <c r="BY30" s="100" t="str">
        <f t="shared" si="123"/>
        <v/>
      </c>
      <c r="BZ30" s="100" t="str">
        <f t="shared" si="123"/>
        <v/>
      </c>
      <c r="CA30" s="121" t="str">
        <f>IFERROR(1-CA29/CA28,"")</f>
        <v/>
      </c>
      <c r="CB30" s="100" t="str">
        <f t="shared" ref="CB30:CF30" si="124">IFERROR(1-CB29/CB28,"")</f>
        <v/>
      </c>
      <c r="CC30" s="100" t="str">
        <f t="shared" si="124"/>
        <v/>
      </c>
      <c r="CD30" s="100" t="str">
        <f t="shared" si="124"/>
        <v/>
      </c>
      <c r="CE30" s="100" t="str">
        <f t="shared" si="124"/>
        <v/>
      </c>
      <c r="CF30" s="100" t="str">
        <f t="shared" si="124"/>
        <v/>
      </c>
      <c r="CG30" s="121" t="str">
        <f>IFERROR(1-CG29/CG28,"")</f>
        <v/>
      </c>
    </row>
    <row r="31" spans="1:85" x14ac:dyDescent="0.2">
      <c r="A31" s="95" t="s">
        <v>115</v>
      </c>
      <c r="B31" s="105">
        <v>0.8</v>
      </c>
      <c r="C31" s="105">
        <v>0.8</v>
      </c>
      <c r="D31" s="105">
        <v>0.8</v>
      </c>
      <c r="E31" s="105">
        <v>0.8</v>
      </c>
      <c r="F31" s="105">
        <v>0.8</v>
      </c>
      <c r="G31" s="105">
        <v>0.8</v>
      </c>
      <c r="H31" s="105">
        <v>0.82</v>
      </c>
      <c r="I31" s="105">
        <v>0.82</v>
      </c>
      <c r="J31" s="105">
        <v>0.82</v>
      </c>
      <c r="K31" s="105">
        <v>0.82</v>
      </c>
      <c r="L31" s="105">
        <v>0.82</v>
      </c>
      <c r="M31" s="105">
        <v>0.82</v>
      </c>
      <c r="N31" s="105">
        <v>0.85</v>
      </c>
      <c r="O31" s="105">
        <v>0.85</v>
      </c>
      <c r="P31" s="105">
        <v>0.85</v>
      </c>
      <c r="Q31" s="105">
        <v>0.85</v>
      </c>
      <c r="R31" s="105">
        <v>0.85</v>
      </c>
      <c r="S31" s="105">
        <v>0.85</v>
      </c>
      <c r="T31" s="105">
        <v>0.88</v>
      </c>
      <c r="U31" s="105">
        <v>0.88</v>
      </c>
      <c r="V31" s="105">
        <v>0.88</v>
      </c>
      <c r="W31" s="105">
        <v>0.88</v>
      </c>
      <c r="X31" s="105">
        <v>0.88</v>
      </c>
      <c r="Y31" s="105">
        <v>0.88</v>
      </c>
      <c r="Z31" s="105">
        <v>0.9</v>
      </c>
      <c r="AA31" s="105">
        <v>0.9</v>
      </c>
      <c r="AB31" s="105">
        <v>0.9</v>
      </c>
      <c r="AC31" s="105">
        <v>0.9</v>
      </c>
      <c r="AD31" s="105">
        <v>0.9</v>
      </c>
      <c r="AE31" s="105">
        <v>0.9</v>
      </c>
      <c r="AF31" s="105">
        <v>0.92</v>
      </c>
      <c r="AG31" s="105">
        <v>0.92</v>
      </c>
      <c r="AH31" s="105">
        <v>0.92</v>
      </c>
      <c r="AI31" s="105">
        <v>0.92</v>
      </c>
      <c r="AJ31" s="105">
        <v>0.92</v>
      </c>
      <c r="AK31" s="105">
        <v>0.92</v>
      </c>
      <c r="AL31" s="105">
        <v>0.94</v>
      </c>
      <c r="AM31" s="105">
        <v>0.94</v>
      </c>
      <c r="AN31" s="105">
        <v>0.94</v>
      </c>
      <c r="AO31" s="105">
        <v>0.94</v>
      </c>
      <c r="AP31" s="105">
        <v>0.94</v>
      </c>
      <c r="AQ31" s="105">
        <v>0.94</v>
      </c>
      <c r="AR31" s="105">
        <v>0.95</v>
      </c>
      <c r="AS31" s="105">
        <v>0.95</v>
      </c>
      <c r="AT31" s="105">
        <v>0.95</v>
      </c>
      <c r="AU31" s="105">
        <v>0.95</v>
      </c>
      <c r="AV31" s="105">
        <v>0.95</v>
      </c>
      <c r="AW31" s="105">
        <v>0.95</v>
      </c>
      <c r="AX31" s="105">
        <v>0.95</v>
      </c>
      <c r="AY31" s="105">
        <v>0.95</v>
      </c>
      <c r="AZ31" s="105">
        <v>0.95</v>
      </c>
      <c r="BA31" s="105">
        <v>0.95</v>
      </c>
      <c r="BB31" s="105">
        <v>0.95</v>
      </c>
      <c r="BC31" s="105">
        <v>0.95</v>
      </c>
      <c r="BD31" s="105">
        <v>0.96</v>
      </c>
      <c r="BE31" s="105">
        <v>0.96</v>
      </c>
      <c r="BF31" s="105">
        <v>0.96</v>
      </c>
      <c r="BG31" s="105">
        <v>0.96</v>
      </c>
      <c r="BH31" s="105">
        <v>0.96</v>
      </c>
      <c r="BI31" s="105">
        <v>0.96</v>
      </c>
      <c r="BJ31" s="105">
        <v>0.96</v>
      </c>
      <c r="BK31" s="105">
        <v>0.96</v>
      </c>
      <c r="BL31" s="105">
        <v>0.96</v>
      </c>
      <c r="BM31" s="105">
        <v>0.96</v>
      </c>
      <c r="BN31" s="105">
        <v>0.96</v>
      </c>
      <c r="BO31" s="105">
        <v>0.96</v>
      </c>
      <c r="BP31" s="105">
        <v>0.97</v>
      </c>
      <c r="BQ31" s="105">
        <v>0.97</v>
      </c>
      <c r="BR31" s="105">
        <v>0.97</v>
      </c>
      <c r="BS31" s="105">
        <v>0.97</v>
      </c>
      <c r="BT31" s="105">
        <v>0.97</v>
      </c>
      <c r="BU31" s="105">
        <v>0.97</v>
      </c>
      <c r="BV31" s="105">
        <v>0.97</v>
      </c>
      <c r="BW31" s="105">
        <v>0.97</v>
      </c>
      <c r="BX31" s="105">
        <v>0.97</v>
      </c>
      <c r="BY31" s="105">
        <v>0.97</v>
      </c>
      <c r="BZ31" s="105">
        <v>0.97</v>
      </c>
      <c r="CA31" s="105">
        <v>0.97</v>
      </c>
      <c r="CB31" s="105">
        <v>0.97</v>
      </c>
      <c r="CC31" s="105">
        <v>0.97</v>
      </c>
      <c r="CD31" s="105">
        <v>0.97</v>
      </c>
      <c r="CE31" s="105">
        <v>0.97</v>
      </c>
      <c r="CF31" s="105">
        <v>0.97</v>
      </c>
      <c r="CG31" s="105">
        <v>0.97</v>
      </c>
    </row>
    <row r="32" spans="1:85" x14ac:dyDescent="0.2">
      <c r="A32" s="101"/>
      <c r="B32" s="89"/>
      <c r="C32" s="89"/>
      <c r="D32" s="89"/>
      <c r="E32" s="89"/>
      <c r="F32" s="89"/>
      <c r="G32" s="89"/>
      <c r="H32" s="89"/>
      <c r="I32" s="89"/>
      <c r="J32" s="89"/>
      <c r="K32" s="89"/>
      <c r="L32" s="89"/>
      <c r="M32" s="89"/>
      <c r="N32" s="89"/>
      <c r="O32" s="89"/>
      <c r="P32" s="89"/>
      <c r="Q32" s="89"/>
      <c r="R32" s="89"/>
      <c r="S32" s="89"/>
      <c r="T32" s="89"/>
      <c r="U32" s="89"/>
      <c r="V32" s="89"/>
      <c r="W32" s="89"/>
      <c r="X32" s="89"/>
      <c r="Y32" s="89"/>
      <c r="Z32" s="89"/>
      <c r="AA32" s="89"/>
      <c r="AB32" s="89"/>
      <c r="AC32" s="89"/>
      <c r="AD32" s="89"/>
      <c r="AE32" s="89"/>
      <c r="AF32" s="89"/>
      <c r="AG32" s="89"/>
      <c r="AH32" s="89"/>
      <c r="AI32" s="89"/>
      <c r="AJ32" s="89"/>
      <c r="AK32" s="89"/>
      <c r="AL32" s="89"/>
      <c r="AM32" s="89"/>
      <c r="AN32" s="89"/>
      <c r="AO32" s="89"/>
      <c r="AP32" s="89"/>
      <c r="AQ32" s="89"/>
      <c r="AR32" s="89"/>
      <c r="AS32" s="89"/>
      <c r="AT32" s="89"/>
      <c r="AU32" s="89"/>
      <c r="AV32" s="89"/>
      <c r="AW32" s="89"/>
      <c r="AX32" s="89"/>
      <c r="AY32" s="89"/>
      <c r="AZ32" s="89"/>
      <c r="BA32" s="89"/>
      <c r="BB32" s="89"/>
      <c r="BC32" s="89"/>
      <c r="BD32" s="89"/>
      <c r="BE32" s="89"/>
      <c r="BF32" s="89"/>
      <c r="BG32" s="89"/>
      <c r="BH32" s="89"/>
      <c r="BI32" s="89"/>
      <c r="BJ32" s="89"/>
      <c r="BK32" s="89"/>
      <c r="BL32" s="89"/>
      <c r="BM32" s="89"/>
      <c r="BN32" s="89"/>
      <c r="BO32" s="89"/>
      <c r="BP32" s="89"/>
      <c r="BQ32" s="89"/>
      <c r="BR32" s="89"/>
      <c r="BS32" s="89"/>
      <c r="BT32" s="89"/>
      <c r="BU32" s="89"/>
      <c r="BV32" s="89"/>
      <c r="BW32" s="89"/>
      <c r="BX32" s="89"/>
      <c r="BY32" s="89"/>
      <c r="BZ32" s="89"/>
      <c r="CA32" s="89"/>
      <c r="CB32" s="89"/>
      <c r="CC32" s="89"/>
      <c r="CD32" s="89"/>
      <c r="CE32" s="89"/>
      <c r="CF32" s="89"/>
      <c r="CG32" s="89"/>
    </row>
  </sheetData>
  <conditionalFormatting sqref="B30:G30 K30:M30">
    <cfRule type="cellIs" dxfId="149" priority="45" operator="lessThan">
      <formula>B$31</formula>
    </cfRule>
    <cfRule type="cellIs" dxfId="148" priority="46" operator="greaterThan">
      <formula>B$31</formula>
    </cfRule>
  </conditionalFormatting>
  <conditionalFormatting sqref="H30:I30">
    <cfRule type="cellIs" dxfId="147" priority="43" operator="lessThan">
      <formula>H$31</formula>
    </cfRule>
    <cfRule type="cellIs" dxfId="146" priority="44" operator="greaterThan">
      <formula>H$31</formula>
    </cfRule>
  </conditionalFormatting>
  <conditionalFormatting sqref="O30:S30">
    <cfRule type="cellIs" dxfId="145" priority="41" operator="lessThan">
      <formula>O$31</formula>
    </cfRule>
    <cfRule type="cellIs" dxfId="144" priority="42" operator="greaterThan">
      <formula>O$31</formula>
    </cfRule>
  </conditionalFormatting>
  <conditionalFormatting sqref="T30:Y30">
    <cfRule type="cellIs" dxfId="143" priority="39" operator="lessThan">
      <formula>T$31</formula>
    </cfRule>
    <cfRule type="cellIs" dxfId="142" priority="40" operator="greaterThan">
      <formula>T$31</formula>
    </cfRule>
  </conditionalFormatting>
  <conditionalFormatting sqref="Z30:AE30">
    <cfRule type="cellIs" dxfId="141" priority="37" operator="lessThan">
      <formula>Z$31</formula>
    </cfRule>
    <cfRule type="cellIs" dxfId="140" priority="38" operator="greaterThan">
      <formula>Z$31</formula>
    </cfRule>
  </conditionalFormatting>
  <conditionalFormatting sqref="AF30:AK30">
    <cfRule type="cellIs" dxfId="139" priority="35" operator="lessThan">
      <formula>AF$31</formula>
    </cfRule>
    <cfRule type="cellIs" dxfId="138" priority="36" operator="greaterThan">
      <formula>AF$31</formula>
    </cfRule>
  </conditionalFormatting>
  <conditionalFormatting sqref="AL30:AP30">
    <cfRule type="cellIs" dxfId="137" priority="33" operator="lessThan">
      <formula>AL$31</formula>
    </cfRule>
    <cfRule type="cellIs" dxfId="136" priority="34" operator="greaterThan">
      <formula>AL$31</formula>
    </cfRule>
  </conditionalFormatting>
  <conditionalFormatting sqref="AR30:AV30">
    <cfRule type="cellIs" dxfId="135" priority="31" operator="lessThan">
      <formula>AR$31</formula>
    </cfRule>
    <cfRule type="cellIs" dxfId="134" priority="32" operator="greaterThan">
      <formula>AR$31</formula>
    </cfRule>
  </conditionalFormatting>
  <conditionalFormatting sqref="AX30:BB30">
    <cfRule type="cellIs" dxfId="33" priority="27" operator="lessThan">
      <formula>AX$31</formula>
    </cfRule>
    <cfRule type="cellIs" dxfId="32" priority="28" operator="greaterThan">
      <formula>AX$31</formula>
    </cfRule>
  </conditionalFormatting>
  <conditionalFormatting sqref="BD30:BH30">
    <cfRule type="cellIs" dxfId="31" priority="25" operator="lessThan">
      <formula>BD$31</formula>
    </cfRule>
    <cfRule type="cellIs" dxfId="30" priority="26" operator="greaterThan">
      <formula>BD$31</formula>
    </cfRule>
  </conditionalFormatting>
  <conditionalFormatting sqref="BJ30:BN30">
    <cfRule type="cellIs" dxfId="29" priority="23" operator="lessThan">
      <formula>BJ$31</formula>
    </cfRule>
    <cfRule type="cellIs" dxfId="28" priority="24" operator="greaterThan">
      <formula>BJ$31</formula>
    </cfRule>
  </conditionalFormatting>
  <conditionalFormatting sqref="BP30:BT30">
    <cfRule type="cellIs" dxfId="27" priority="21" operator="lessThan">
      <formula>BP$31</formula>
    </cfRule>
    <cfRule type="cellIs" dxfId="26" priority="22" operator="greaterThan">
      <formula>BP$31</formula>
    </cfRule>
  </conditionalFormatting>
  <conditionalFormatting sqref="BV30:BZ30">
    <cfRule type="cellIs" dxfId="25" priority="19" operator="lessThan">
      <formula>BV$31</formula>
    </cfRule>
    <cfRule type="cellIs" dxfId="24" priority="20" operator="greaterThan">
      <formula>BV$31</formula>
    </cfRule>
  </conditionalFormatting>
  <conditionalFormatting sqref="CB30:CF30">
    <cfRule type="cellIs" dxfId="23" priority="17" operator="lessThan">
      <formula>CB$31</formula>
    </cfRule>
    <cfRule type="cellIs" dxfId="22" priority="18" operator="greaterThan">
      <formula>CB$31</formula>
    </cfRule>
  </conditionalFormatting>
  <conditionalFormatting sqref="AQ30">
    <cfRule type="cellIs" dxfId="19" priority="15" operator="lessThan">
      <formula>AQ$31</formula>
    </cfRule>
    <cfRule type="cellIs" dxfId="18" priority="16" operator="greaterThan">
      <formula>AQ$31</formula>
    </cfRule>
  </conditionalFormatting>
  <conditionalFormatting sqref="AW30">
    <cfRule type="cellIs" dxfId="17" priority="13" operator="lessThan">
      <formula>AW$31</formula>
    </cfRule>
    <cfRule type="cellIs" dxfId="16" priority="14" operator="greaterThan">
      <formula>AW$31</formula>
    </cfRule>
  </conditionalFormatting>
  <conditionalFormatting sqref="BC30">
    <cfRule type="cellIs" dxfId="13" priority="11" operator="lessThan">
      <formula>BC$31</formula>
    </cfRule>
    <cfRule type="cellIs" dxfId="12" priority="12" operator="greaterThan">
      <formula>BC$31</formula>
    </cfRule>
  </conditionalFormatting>
  <conditionalFormatting sqref="BI30">
    <cfRule type="cellIs" dxfId="9" priority="9" operator="lessThan">
      <formula>BI$31</formula>
    </cfRule>
    <cfRule type="cellIs" dxfId="8" priority="10" operator="greaterThan">
      <formula>BI$31</formula>
    </cfRule>
  </conditionalFormatting>
  <conditionalFormatting sqref="BO30">
    <cfRule type="cellIs" dxfId="7" priority="7" operator="lessThan">
      <formula>BO$31</formula>
    </cfRule>
    <cfRule type="cellIs" dxfId="6" priority="8" operator="greaterThan">
      <formula>BO$31</formula>
    </cfRule>
  </conditionalFormatting>
  <conditionalFormatting sqref="BU30">
    <cfRule type="cellIs" dxfId="5" priority="5" operator="lessThan">
      <formula>BU$31</formula>
    </cfRule>
    <cfRule type="cellIs" dxfId="4" priority="6" operator="greaterThan">
      <formula>BU$31</formula>
    </cfRule>
  </conditionalFormatting>
  <conditionalFormatting sqref="CA30">
    <cfRule type="cellIs" dxfId="3" priority="3" operator="lessThan">
      <formula>CA$31</formula>
    </cfRule>
    <cfRule type="cellIs" dxfId="2" priority="4" operator="greaterThan">
      <formula>CA$31</formula>
    </cfRule>
  </conditionalFormatting>
  <conditionalFormatting sqref="CG30">
    <cfRule type="cellIs" dxfId="1" priority="1" operator="lessThan">
      <formula>CG$31</formula>
    </cfRule>
    <cfRule type="cellIs" dxfId="0" priority="2" operator="greaterThan">
      <formula>CG$31</formula>
    </cfRule>
  </conditionalFormatting>
  <pageMargins left="0.7" right="0.7" top="0.75" bottom="0.75" header="0.3" footer="0.3"/>
  <pageSetup orientation="portrait" r:id="rId1"/>
  <ignoredErrors>
    <ignoredError sqref="N7" formula="1"/>
  </ignoredErrors>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S30"/>
  <sheetViews>
    <sheetView showGridLines="0" zoomScale="70" zoomScaleNormal="70" workbookViewId="0">
      <pane xSplit="3" ySplit="12" topLeftCell="BO13" activePane="bottomRight" state="frozen"/>
      <selection pane="topRight" activeCell="D1" sqref="D1"/>
      <selection pane="bottomLeft" activeCell="A16" sqref="A16"/>
      <selection pane="bottomRight" activeCell="CF14" sqref="CF14:CI30"/>
    </sheetView>
  </sheetViews>
  <sheetFormatPr defaultRowHeight="12.75" x14ac:dyDescent="0.2"/>
  <cols>
    <col min="1" max="1" width="6.7109375" style="16" customWidth="1"/>
    <col min="2" max="2" width="14.5703125" style="16" customWidth="1"/>
    <col min="3" max="3" width="33.85546875" style="15" customWidth="1"/>
    <col min="4" max="21" width="6.7109375" style="16" customWidth="1"/>
    <col min="22" max="22" width="7.28515625" style="16" customWidth="1"/>
    <col min="23" max="23" width="7.42578125" style="16" bestFit="1" customWidth="1"/>
    <col min="24" max="24" width="7.5703125" style="16" customWidth="1"/>
    <col min="25" max="27" width="6.7109375" style="16" customWidth="1"/>
    <col min="28" max="28" width="7.85546875" style="17" customWidth="1"/>
    <col min="29" max="16384" width="9.140625" style="17"/>
  </cols>
  <sheetData>
    <row r="2" spans="1:123" ht="16.5" customHeight="1" x14ac:dyDescent="0.2">
      <c r="A2" s="362" t="s">
        <v>15</v>
      </c>
      <c r="B2" s="362"/>
      <c r="C2" s="362"/>
      <c r="D2" s="362"/>
      <c r="E2" s="362"/>
      <c r="F2" s="362"/>
      <c r="G2" s="362"/>
      <c r="H2" s="362"/>
      <c r="I2" s="362"/>
      <c r="J2" s="362"/>
      <c r="K2" s="362"/>
      <c r="L2" s="362"/>
      <c r="M2" s="362"/>
      <c r="N2" s="362"/>
      <c r="O2" s="362"/>
      <c r="P2" s="362"/>
      <c r="Q2" s="362"/>
      <c r="R2" s="362"/>
      <c r="S2" s="362"/>
      <c r="T2" s="362"/>
      <c r="U2" s="362"/>
      <c r="X2" s="365" t="s">
        <v>25</v>
      </c>
      <c r="Y2" s="365"/>
      <c r="Z2" s="365"/>
      <c r="AA2" s="365"/>
    </row>
    <row r="3" spans="1:123" ht="12.75" customHeight="1" x14ac:dyDescent="0.2">
      <c r="A3" s="362"/>
      <c r="B3" s="362"/>
      <c r="C3" s="362"/>
      <c r="D3" s="362"/>
      <c r="E3" s="362"/>
      <c r="F3" s="362"/>
      <c r="G3" s="362"/>
      <c r="H3" s="362"/>
      <c r="I3" s="362"/>
      <c r="J3" s="362"/>
      <c r="K3" s="362"/>
      <c r="L3" s="362"/>
      <c r="M3" s="362"/>
      <c r="N3" s="362"/>
      <c r="O3" s="362"/>
      <c r="P3" s="362"/>
      <c r="Q3" s="362"/>
      <c r="R3" s="362"/>
      <c r="S3" s="362"/>
      <c r="T3" s="362"/>
      <c r="U3" s="362"/>
      <c r="X3" s="364"/>
      <c r="Y3" s="364"/>
      <c r="Z3" s="363" t="s">
        <v>42</v>
      </c>
      <c r="AA3" s="363"/>
    </row>
    <row r="4" spans="1:123" ht="13.5" customHeight="1" x14ac:dyDescent="0.2">
      <c r="A4" s="362"/>
      <c r="B4" s="362"/>
      <c r="C4" s="362"/>
      <c r="D4" s="362"/>
      <c r="E4" s="362"/>
      <c r="F4" s="362"/>
      <c r="G4" s="362"/>
      <c r="H4" s="362"/>
      <c r="I4" s="362"/>
      <c r="J4" s="362"/>
      <c r="K4" s="362"/>
      <c r="L4" s="362"/>
      <c r="M4" s="362"/>
      <c r="N4" s="362"/>
      <c r="O4" s="362"/>
      <c r="P4" s="362"/>
      <c r="Q4" s="362"/>
      <c r="R4" s="362"/>
      <c r="S4" s="362"/>
      <c r="T4" s="362"/>
      <c r="U4" s="362"/>
      <c r="X4" s="366"/>
      <c r="Y4" s="366"/>
      <c r="Z4" s="363" t="s">
        <v>43</v>
      </c>
      <c r="AA4" s="363"/>
    </row>
    <row r="5" spans="1:123" ht="13.5" customHeight="1" x14ac:dyDescent="0.2">
      <c r="A5" s="362"/>
      <c r="B5" s="362"/>
      <c r="C5" s="362"/>
      <c r="D5" s="362"/>
      <c r="E5" s="362"/>
      <c r="F5" s="362"/>
      <c r="G5" s="362"/>
      <c r="H5" s="362"/>
      <c r="I5" s="362"/>
      <c r="J5" s="362"/>
      <c r="K5" s="362"/>
      <c r="L5" s="362"/>
      <c r="M5" s="362"/>
      <c r="N5" s="362"/>
      <c r="O5" s="362"/>
      <c r="P5" s="362"/>
      <c r="Q5" s="362"/>
      <c r="R5" s="362"/>
      <c r="S5" s="362"/>
      <c r="T5" s="362"/>
      <c r="U5" s="362"/>
      <c r="X5" s="367" t="s">
        <v>21</v>
      </c>
      <c r="Y5" s="367"/>
      <c r="Z5" s="363" t="s">
        <v>20</v>
      </c>
      <c r="AA5" s="363"/>
    </row>
    <row r="6" spans="1:123" ht="13.5" customHeight="1" x14ac:dyDescent="0.2">
      <c r="A6" s="362"/>
      <c r="B6" s="362"/>
      <c r="C6" s="362"/>
      <c r="D6" s="362"/>
      <c r="E6" s="362"/>
      <c r="F6" s="362"/>
      <c r="G6" s="362"/>
      <c r="H6" s="362"/>
      <c r="I6" s="362"/>
      <c r="J6" s="362"/>
      <c r="K6" s="362"/>
      <c r="L6" s="362"/>
      <c r="M6" s="362"/>
      <c r="N6" s="362"/>
      <c r="O6" s="362"/>
      <c r="P6" s="362"/>
      <c r="Q6" s="362"/>
      <c r="R6" s="362"/>
      <c r="S6" s="362"/>
      <c r="T6" s="362"/>
      <c r="U6" s="362"/>
      <c r="X6" s="368" t="s">
        <v>26</v>
      </c>
      <c r="Y6" s="368"/>
      <c r="Z6" s="363" t="s">
        <v>27</v>
      </c>
      <c r="AA6" s="363"/>
    </row>
    <row r="7" spans="1:123" ht="13.5" customHeight="1" x14ac:dyDescent="0.2">
      <c r="A7" s="362"/>
      <c r="B7" s="362"/>
      <c r="C7" s="362"/>
      <c r="D7" s="362"/>
      <c r="E7" s="362"/>
      <c r="F7" s="362"/>
      <c r="G7" s="362"/>
      <c r="H7" s="362"/>
      <c r="I7" s="362"/>
      <c r="J7" s="362"/>
      <c r="K7" s="362"/>
      <c r="L7" s="362"/>
      <c r="M7" s="362"/>
      <c r="N7" s="362"/>
      <c r="O7" s="362"/>
      <c r="P7" s="362"/>
      <c r="Q7" s="362"/>
      <c r="R7" s="362"/>
      <c r="S7" s="362"/>
      <c r="T7" s="362"/>
      <c r="U7" s="362"/>
      <c r="X7" s="346" t="s">
        <v>23</v>
      </c>
      <c r="Y7" s="346"/>
      <c r="Z7" s="363" t="s">
        <v>22</v>
      </c>
      <c r="AA7" s="363"/>
    </row>
    <row r="8" spans="1:123" ht="13.5" customHeight="1" x14ac:dyDescent="0.2">
      <c r="A8" s="362"/>
      <c r="B8" s="362"/>
      <c r="C8" s="362"/>
      <c r="D8" s="362"/>
      <c r="E8" s="362"/>
      <c r="F8" s="362"/>
      <c r="G8" s="362"/>
      <c r="H8" s="362"/>
      <c r="I8" s="362"/>
      <c r="J8" s="362"/>
      <c r="K8" s="362"/>
      <c r="L8" s="362"/>
      <c r="M8" s="362"/>
      <c r="N8" s="362"/>
      <c r="O8" s="362"/>
      <c r="P8" s="362"/>
      <c r="Q8" s="362"/>
      <c r="R8" s="362"/>
      <c r="S8" s="362"/>
      <c r="T8" s="362"/>
      <c r="U8" s="362"/>
      <c r="X8" s="347"/>
      <c r="Y8" s="347"/>
      <c r="Z8" s="363" t="s">
        <v>31</v>
      </c>
      <c r="AA8" s="363"/>
    </row>
    <row r="9" spans="1:123" ht="13.5" thickBot="1" x14ac:dyDescent="0.25">
      <c r="X9" s="345"/>
      <c r="Y9" s="345"/>
    </row>
    <row r="10" spans="1:123" s="18" customFormat="1" ht="12.75" customHeight="1" thickBot="1" x14ac:dyDescent="0.25">
      <c r="A10" s="353" t="s">
        <v>24</v>
      </c>
      <c r="B10" s="354"/>
      <c r="C10" s="354"/>
      <c r="D10" s="355" t="s">
        <v>104</v>
      </c>
      <c r="E10" s="356"/>
      <c r="F10" s="356"/>
      <c r="G10" s="356"/>
      <c r="H10" s="356"/>
      <c r="I10" s="369" t="s">
        <v>105</v>
      </c>
      <c r="J10" s="343"/>
      <c r="K10" s="343"/>
      <c r="L10" s="343"/>
      <c r="M10" s="344"/>
      <c r="N10" s="343" t="s">
        <v>106</v>
      </c>
      <c r="O10" s="343"/>
      <c r="P10" s="343"/>
      <c r="Q10" s="343"/>
      <c r="R10" s="348"/>
      <c r="S10" s="342" t="s">
        <v>107</v>
      </c>
      <c r="T10" s="343"/>
      <c r="U10" s="343"/>
      <c r="V10" s="343"/>
      <c r="W10" s="348"/>
      <c r="X10" s="342" t="s">
        <v>108</v>
      </c>
      <c r="Y10" s="343"/>
      <c r="Z10" s="343"/>
      <c r="AA10" s="343"/>
      <c r="AB10" s="344"/>
      <c r="AC10" s="342" t="s">
        <v>133</v>
      </c>
      <c r="AD10" s="343"/>
      <c r="AE10" s="343"/>
      <c r="AF10" s="343"/>
      <c r="AG10" s="344"/>
      <c r="AH10" s="342" t="s">
        <v>134</v>
      </c>
      <c r="AI10" s="343"/>
      <c r="AJ10" s="343"/>
      <c r="AK10" s="343"/>
      <c r="AL10" s="344"/>
      <c r="AM10" s="342" t="s">
        <v>135</v>
      </c>
      <c r="AN10" s="343"/>
      <c r="AO10" s="343"/>
      <c r="AP10" s="343"/>
      <c r="AQ10" s="344"/>
      <c r="AR10" s="342" t="s">
        <v>136</v>
      </c>
      <c r="AS10" s="343"/>
      <c r="AT10" s="343"/>
      <c r="AU10" s="343"/>
      <c r="AV10" s="344"/>
      <c r="AW10" s="342" t="s">
        <v>146</v>
      </c>
      <c r="AX10" s="343"/>
      <c r="AY10" s="343"/>
      <c r="AZ10" s="343"/>
      <c r="BA10" s="344"/>
      <c r="BB10" s="342" t="s">
        <v>147</v>
      </c>
      <c r="BC10" s="343"/>
      <c r="BD10" s="343"/>
      <c r="BE10" s="343"/>
      <c r="BF10" s="344"/>
      <c r="BG10" s="342" t="s">
        <v>148</v>
      </c>
      <c r="BH10" s="343"/>
      <c r="BI10" s="343"/>
      <c r="BJ10" s="343"/>
      <c r="BK10" s="344"/>
      <c r="BL10" s="342" t="s">
        <v>153</v>
      </c>
      <c r="BM10" s="343"/>
      <c r="BN10" s="343"/>
      <c r="BO10" s="343"/>
      <c r="BP10" s="344"/>
      <c r="BQ10" s="342" t="s">
        <v>154</v>
      </c>
      <c r="BR10" s="343"/>
      <c r="BS10" s="343"/>
      <c r="BT10" s="343"/>
      <c r="BU10" s="344"/>
      <c r="BV10" s="342" t="s">
        <v>154</v>
      </c>
      <c r="BW10" s="343"/>
      <c r="BX10" s="343"/>
      <c r="BY10" s="343"/>
      <c r="BZ10" s="344"/>
      <c r="CA10" s="342" t="s">
        <v>155</v>
      </c>
      <c r="CB10" s="343"/>
      <c r="CC10" s="343"/>
      <c r="CD10" s="343"/>
      <c r="CE10" s="344"/>
      <c r="CF10" s="342" t="s">
        <v>156</v>
      </c>
      <c r="CG10" s="343"/>
      <c r="CH10" s="343"/>
      <c r="CI10" s="343"/>
      <c r="CJ10" s="344"/>
      <c r="CK10" s="342" t="s">
        <v>156</v>
      </c>
      <c r="CL10" s="343"/>
      <c r="CM10" s="343"/>
      <c r="CN10" s="343"/>
      <c r="CO10" s="344"/>
      <c r="CP10" s="342" t="s">
        <v>156</v>
      </c>
      <c r="CQ10" s="343"/>
      <c r="CR10" s="343"/>
      <c r="CS10" s="343"/>
      <c r="CT10" s="344"/>
      <c r="CU10" s="342" t="s">
        <v>162</v>
      </c>
      <c r="CV10" s="343"/>
      <c r="CW10" s="343"/>
      <c r="CX10" s="343"/>
      <c r="CY10" s="344"/>
      <c r="CZ10" s="342" t="s">
        <v>163</v>
      </c>
      <c r="DA10" s="343"/>
      <c r="DB10" s="343"/>
      <c r="DC10" s="343"/>
      <c r="DD10" s="344"/>
      <c r="DE10" s="342" t="s">
        <v>164</v>
      </c>
      <c r="DF10" s="343"/>
      <c r="DG10" s="343"/>
      <c r="DH10" s="343"/>
      <c r="DI10" s="344"/>
      <c r="DJ10" s="342" t="s">
        <v>165</v>
      </c>
      <c r="DK10" s="343"/>
      <c r="DL10" s="343"/>
      <c r="DM10" s="343"/>
      <c r="DN10" s="344"/>
      <c r="DO10" s="342" t="s">
        <v>168</v>
      </c>
      <c r="DP10" s="343"/>
      <c r="DQ10" s="343"/>
      <c r="DR10" s="343"/>
      <c r="DS10" s="344"/>
    </row>
    <row r="11" spans="1:123" s="42" customFormat="1" ht="12.75" customHeight="1" x14ac:dyDescent="0.2">
      <c r="A11" s="360" t="s">
        <v>30</v>
      </c>
      <c r="B11" s="351" t="s">
        <v>68</v>
      </c>
      <c r="C11" s="349" t="s">
        <v>5</v>
      </c>
      <c r="D11" s="154">
        <v>44354</v>
      </c>
      <c r="E11" s="154">
        <v>44355</v>
      </c>
      <c r="F11" s="154">
        <v>44356</v>
      </c>
      <c r="G11" s="154">
        <v>44357</v>
      </c>
      <c r="H11" s="155">
        <f t="shared" ref="H11" si="0">G11+1</f>
        <v>44358</v>
      </c>
      <c r="I11" s="156">
        <f>H11+3</f>
        <v>44361</v>
      </c>
      <c r="J11" s="157">
        <f t="shared" ref="J11:M11" si="1">I11+1</f>
        <v>44362</v>
      </c>
      <c r="K11" s="157">
        <f t="shared" si="1"/>
        <v>44363</v>
      </c>
      <c r="L11" s="157">
        <f t="shared" si="1"/>
        <v>44364</v>
      </c>
      <c r="M11" s="158">
        <f t="shared" si="1"/>
        <v>44365</v>
      </c>
      <c r="N11" s="154">
        <f>M11+3</f>
        <v>44368</v>
      </c>
      <c r="O11" s="157">
        <f>N11+1</f>
        <v>44369</v>
      </c>
      <c r="P11" s="157">
        <f t="shared" ref="P11:R11" si="2">O11+1</f>
        <v>44370</v>
      </c>
      <c r="Q11" s="157">
        <f t="shared" si="2"/>
        <v>44371</v>
      </c>
      <c r="R11" s="157">
        <f t="shared" si="2"/>
        <v>44372</v>
      </c>
      <c r="S11" s="157">
        <f>R11+3</f>
        <v>44375</v>
      </c>
      <c r="T11" s="157">
        <f>S11+1</f>
        <v>44376</v>
      </c>
      <c r="U11" s="157">
        <f t="shared" ref="U11:W11" si="3">T11+1</f>
        <v>44377</v>
      </c>
      <c r="V11" s="157">
        <f t="shared" si="3"/>
        <v>44378</v>
      </c>
      <c r="W11" s="157">
        <f t="shared" si="3"/>
        <v>44379</v>
      </c>
      <c r="X11" s="157">
        <f>W11+3</f>
        <v>44382</v>
      </c>
      <c r="Y11" s="157">
        <f>X11+1</f>
        <v>44383</v>
      </c>
      <c r="Z11" s="157">
        <f t="shared" ref="Z11" si="4">Y11+1</f>
        <v>44384</v>
      </c>
      <c r="AA11" s="157">
        <f t="shared" ref="AA11" si="5">Z11+1</f>
        <v>44385</v>
      </c>
      <c r="AB11" s="158">
        <f t="shared" ref="AB11" si="6">AA11+1</f>
        <v>44386</v>
      </c>
      <c r="AC11" s="157">
        <f>AB11+3</f>
        <v>44389</v>
      </c>
      <c r="AD11" s="157">
        <f>AC11+1</f>
        <v>44390</v>
      </c>
      <c r="AE11" s="157">
        <f t="shared" ref="AE11" si="7">AD11+1</f>
        <v>44391</v>
      </c>
      <c r="AF11" s="157">
        <f t="shared" ref="AF11" si="8">AE11+1</f>
        <v>44392</v>
      </c>
      <c r="AG11" s="158">
        <f>AF11+1</f>
        <v>44393</v>
      </c>
      <c r="AH11" s="157">
        <f>AG11+3</f>
        <v>44396</v>
      </c>
      <c r="AI11" s="157">
        <f>AH11+1</f>
        <v>44397</v>
      </c>
      <c r="AJ11" s="157">
        <f t="shared" ref="AJ11" si="9">AI11+1</f>
        <v>44398</v>
      </c>
      <c r="AK11" s="157">
        <f t="shared" ref="AK11" si="10">AJ11+1</f>
        <v>44399</v>
      </c>
      <c r="AL11" s="158">
        <f>AK11+1</f>
        <v>44400</v>
      </c>
      <c r="AM11" s="157">
        <f>AL11+3</f>
        <v>44403</v>
      </c>
      <c r="AN11" s="157">
        <f>AM11+1</f>
        <v>44404</v>
      </c>
      <c r="AO11" s="157">
        <f t="shared" ref="AO11" si="11">AN11+1</f>
        <v>44405</v>
      </c>
      <c r="AP11" s="157">
        <f t="shared" ref="AP11" si="12">AO11+1</f>
        <v>44406</v>
      </c>
      <c r="AQ11" s="158">
        <f>AP11+1</f>
        <v>44407</v>
      </c>
      <c r="AR11" s="157">
        <f>AQ11+3</f>
        <v>44410</v>
      </c>
      <c r="AS11" s="157">
        <f>AR11+1</f>
        <v>44411</v>
      </c>
      <c r="AT11" s="157">
        <f t="shared" ref="AT11" si="13">AS11+1</f>
        <v>44412</v>
      </c>
      <c r="AU11" s="157">
        <f t="shared" ref="AU11" si="14">AT11+1</f>
        <v>44413</v>
      </c>
      <c r="AV11" s="158">
        <f>AU11+1</f>
        <v>44414</v>
      </c>
      <c r="AW11" s="157">
        <f>AV11+3</f>
        <v>44417</v>
      </c>
      <c r="AX11" s="157">
        <f>AW11+1</f>
        <v>44418</v>
      </c>
      <c r="AY11" s="157">
        <f t="shared" ref="AY11" si="15">AX11+1</f>
        <v>44419</v>
      </c>
      <c r="AZ11" s="157">
        <f t="shared" ref="AZ11" si="16">AY11+1</f>
        <v>44420</v>
      </c>
      <c r="BA11" s="158">
        <f>AZ11+1</f>
        <v>44421</v>
      </c>
      <c r="BB11" s="157">
        <f>BA11+3</f>
        <v>44424</v>
      </c>
      <c r="BC11" s="157">
        <f>BB11+1</f>
        <v>44425</v>
      </c>
      <c r="BD11" s="157">
        <f t="shared" ref="BD11" si="17">BC11+1</f>
        <v>44426</v>
      </c>
      <c r="BE11" s="157">
        <f t="shared" ref="BE11" si="18">BD11+1</f>
        <v>44427</v>
      </c>
      <c r="BF11" s="158">
        <f>BE11+1</f>
        <v>44428</v>
      </c>
      <c r="BG11" s="157">
        <f>BF11+3</f>
        <v>44431</v>
      </c>
      <c r="BH11" s="157">
        <f>BG11+1</f>
        <v>44432</v>
      </c>
      <c r="BI11" s="157">
        <f t="shared" ref="BI11" si="19">BH11+1</f>
        <v>44433</v>
      </c>
      <c r="BJ11" s="157">
        <f t="shared" ref="BJ11" si="20">BI11+1</f>
        <v>44434</v>
      </c>
      <c r="BK11" s="158">
        <f>BJ11+1</f>
        <v>44435</v>
      </c>
      <c r="BL11" s="157">
        <f>BK11+3</f>
        <v>44438</v>
      </c>
      <c r="BM11" s="157">
        <f>BL11+1</f>
        <v>44439</v>
      </c>
      <c r="BN11" s="157">
        <f t="shared" ref="BN11" si="21">BM11+1</f>
        <v>44440</v>
      </c>
      <c r="BO11" s="157">
        <f t="shared" ref="BO11" si="22">BN11+1</f>
        <v>44441</v>
      </c>
      <c r="BP11" s="158">
        <f>BO11+1</f>
        <v>44442</v>
      </c>
      <c r="BQ11" s="157">
        <f>BP11+3</f>
        <v>44445</v>
      </c>
      <c r="BR11" s="157">
        <f>BQ11+1</f>
        <v>44446</v>
      </c>
      <c r="BS11" s="157">
        <f t="shared" ref="BS11" si="23">BR11+1</f>
        <v>44447</v>
      </c>
      <c r="BT11" s="157">
        <f t="shared" ref="BT11" si="24">BS11+1</f>
        <v>44448</v>
      </c>
      <c r="BU11" s="158">
        <f>BT11+1</f>
        <v>44449</v>
      </c>
      <c r="BV11" s="157">
        <f>BU11+3</f>
        <v>44452</v>
      </c>
      <c r="BW11" s="157">
        <f>BV11+1</f>
        <v>44453</v>
      </c>
      <c r="BX11" s="157">
        <f t="shared" ref="BX11" si="25">BW11+1</f>
        <v>44454</v>
      </c>
      <c r="BY11" s="157">
        <f t="shared" ref="BY11" si="26">BX11+1</f>
        <v>44455</v>
      </c>
      <c r="BZ11" s="158">
        <f>BY11+1</f>
        <v>44456</v>
      </c>
      <c r="CA11" s="157">
        <f>BZ11+3</f>
        <v>44459</v>
      </c>
      <c r="CB11" s="157">
        <f>CA11+1</f>
        <v>44460</v>
      </c>
      <c r="CC11" s="157">
        <f t="shared" ref="CC11" si="27">CB11+1</f>
        <v>44461</v>
      </c>
      <c r="CD11" s="157">
        <f t="shared" ref="CD11" si="28">CC11+1</f>
        <v>44462</v>
      </c>
      <c r="CE11" s="158">
        <f>CD11+1</f>
        <v>44463</v>
      </c>
      <c r="CF11" s="157">
        <f>CE11+3</f>
        <v>44466</v>
      </c>
      <c r="CG11" s="157">
        <f>CF11+1</f>
        <v>44467</v>
      </c>
      <c r="CH11" s="157">
        <f t="shared" ref="CH11" si="29">CG11+1</f>
        <v>44468</v>
      </c>
      <c r="CI11" s="157">
        <f t="shared" ref="CI11" si="30">CH11+1</f>
        <v>44469</v>
      </c>
      <c r="CJ11" s="158">
        <f>CI11+1</f>
        <v>44470</v>
      </c>
      <c r="CK11" s="157">
        <f>CJ11+3</f>
        <v>44473</v>
      </c>
      <c r="CL11" s="157">
        <f>CK11+1</f>
        <v>44474</v>
      </c>
      <c r="CM11" s="157">
        <f t="shared" ref="CM11" si="31">CL11+1</f>
        <v>44475</v>
      </c>
      <c r="CN11" s="157">
        <f t="shared" ref="CN11" si="32">CM11+1</f>
        <v>44476</v>
      </c>
      <c r="CO11" s="158">
        <f>CN11+1</f>
        <v>44477</v>
      </c>
      <c r="CP11" s="157">
        <f>CO11+3</f>
        <v>44480</v>
      </c>
      <c r="CQ11" s="157">
        <f>CP11+1</f>
        <v>44481</v>
      </c>
      <c r="CR11" s="157">
        <f t="shared" ref="CR11" si="33">CQ11+1</f>
        <v>44482</v>
      </c>
      <c r="CS11" s="157">
        <f t="shared" ref="CS11" si="34">CR11+1</f>
        <v>44483</v>
      </c>
      <c r="CT11" s="158">
        <f>CS11+1</f>
        <v>44484</v>
      </c>
      <c r="CU11" s="157">
        <f>CT11+3</f>
        <v>44487</v>
      </c>
      <c r="CV11" s="157">
        <f>CU11+1</f>
        <v>44488</v>
      </c>
      <c r="CW11" s="157">
        <f t="shared" ref="CW11" si="35">CV11+1</f>
        <v>44489</v>
      </c>
      <c r="CX11" s="157">
        <f t="shared" ref="CX11" si="36">CW11+1</f>
        <v>44490</v>
      </c>
      <c r="CY11" s="158">
        <f>CX11+1</f>
        <v>44491</v>
      </c>
      <c r="CZ11" s="157">
        <f>CY11+3</f>
        <v>44494</v>
      </c>
      <c r="DA11" s="157">
        <f>CZ11+1</f>
        <v>44495</v>
      </c>
      <c r="DB11" s="157">
        <f t="shared" ref="DB11" si="37">DA11+1</f>
        <v>44496</v>
      </c>
      <c r="DC11" s="157">
        <f t="shared" ref="DC11" si="38">DB11+1</f>
        <v>44497</v>
      </c>
      <c r="DD11" s="158">
        <f>DC11+1</f>
        <v>44498</v>
      </c>
      <c r="DE11" s="157">
        <f t="shared" ref="DE11" si="39">DD11+3</f>
        <v>44501</v>
      </c>
      <c r="DF11" s="157">
        <f t="shared" ref="DF11" si="40">DE11+1</f>
        <v>44502</v>
      </c>
      <c r="DG11" s="157">
        <f t="shared" ref="DG11" si="41">DF11+1</f>
        <v>44503</v>
      </c>
      <c r="DH11" s="157">
        <f t="shared" ref="DH11:DI11" si="42">DG11+1</f>
        <v>44504</v>
      </c>
      <c r="DI11" s="158">
        <f t="shared" si="42"/>
        <v>44505</v>
      </c>
      <c r="DJ11" s="157">
        <f t="shared" ref="DJ11" si="43">DI11+3</f>
        <v>44508</v>
      </c>
      <c r="DK11" s="157">
        <f t="shared" ref="DK11" si="44">DJ11+1</f>
        <v>44509</v>
      </c>
      <c r="DL11" s="157">
        <f t="shared" ref="DL11" si="45">DK11+1</f>
        <v>44510</v>
      </c>
      <c r="DM11" s="157">
        <f t="shared" ref="DM11:DN11" si="46">DL11+1</f>
        <v>44511</v>
      </c>
      <c r="DN11" s="158">
        <f t="shared" si="46"/>
        <v>44512</v>
      </c>
      <c r="DO11" s="157">
        <f t="shared" ref="DO11" si="47">DN11+3</f>
        <v>44515</v>
      </c>
      <c r="DP11" s="157">
        <f t="shared" ref="DP11" si="48">DO11+1</f>
        <v>44516</v>
      </c>
      <c r="DQ11" s="157">
        <f t="shared" ref="DQ11" si="49">DP11+1</f>
        <v>44517</v>
      </c>
      <c r="DR11" s="157">
        <f t="shared" ref="DR11" si="50">DQ11+1</f>
        <v>44518</v>
      </c>
      <c r="DS11" s="158">
        <f t="shared" ref="DS11" si="51">DR11+1</f>
        <v>44519</v>
      </c>
    </row>
    <row r="12" spans="1:123" s="11" customFormat="1" ht="12.75" customHeight="1" thickBot="1" x14ac:dyDescent="0.25">
      <c r="A12" s="361"/>
      <c r="B12" s="352"/>
      <c r="C12" s="350"/>
      <c r="D12" s="159" t="s">
        <v>16</v>
      </c>
      <c r="E12" s="159" t="s">
        <v>17</v>
      </c>
      <c r="F12" s="159" t="s">
        <v>18</v>
      </c>
      <c r="G12" s="159" t="s">
        <v>17</v>
      </c>
      <c r="H12" s="160" t="s">
        <v>19</v>
      </c>
      <c r="I12" s="161" t="s">
        <v>16</v>
      </c>
      <c r="J12" s="162" t="s">
        <v>17</v>
      </c>
      <c r="K12" s="162" t="s">
        <v>18</v>
      </c>
      <c r="L12" s="163" t="s">
        <v>17</v>
      </c>
      <c r="M12" s="164" t="s">
        <v>19</v>
      </c>
      <c r="N12" s="159" t="s">
        <v>16</v>
      </c>
      <c r="O12" s="165" t="s">
        <v>17</v>
      </c>
      <c r="P12" s="165" t="s">
        <v>18</v>
      </c>
      <c r="Q12" s="166" t="s">
        <v>17</v>
      </c>
      <c r="R12" s="166" t="s">
        <v>19</v>
      </c>
      <c r="S12" s="165" t="s">
        <v>16</v>
      </c>
      <c r="T12" s="165" t="s">
        <v>17</v>
      </c>
      <c r="U12" s="165" t="s">
        <v>18</v>
      </c>
      <c r="V12" s="166" t="s">
        <v>17</v>
      </c>
      <c r="W12" s="166" t="s">
        <v>19</v>
      </c>
      <c r="X12" s="165" t="s">
        <v>16</v>
      </c>
      <c r="Y12" s="165" t="s">
        <v>17</v>
      </c>
      <c r="Z12" s="165" t="s">
        <v>18</v>
      </c>
      <c r="AA12" s="166" t="s">
        <v>17</v>
      </c>
      <c r="AB12" s="167" t="s">
        <v>19</v>
      </c>
      <c r="AC12" s="165" t="s">
        <v>16</v>
      </c>
      <c r="AD12" s="165" t="s">
        <v>17</v>
      </c>
      <c r="AE12" s="165" t="s">
        <v>18</v>
      </c>
      <c r="AF12" s="166" t="s">
        <v>17</v>
      </c>
      <c r="AG12" s="168" t="s">
        <v>19</v>
      </c>
      <c r="AH12" s="165" t="s">
        <v>16</v>
      </c>
      <c r="AI12" s="165" t="s">
        <v>17</v>
      </c>
      <c r="AJ12" s="165" t="s">
        <v>18</v>
      </c>
      <c r="AK12" s="166" t="s">
        <v>17</v>
      </c>
      <c r="AL12" s="168" t="s">
        <v>19</v>
      </c>
      <c r="AM12" s="165" t="s">
        <v>16</v>
      </c>
      <c r="AN12" s="165" t="s">
        <v>17</v>
      </c>
      <c r="AO12" s="165" t="s">
        <v>18</v>
      </c>
      <c r="AP12" s="166" t="s">
        <v>17</v>
      </c>
      <c r="AQ12" s="168" t="s">
        <v>19</v>
      </c>
      <c r="AR12" s="165" t="s">
        <v>16</v>
      </c>
      <c r="AS12" s="165" t="s">
        <v>17</v>
      </c>
      <c r="AT12" s="165" t="s">
        <v>18</v>
      </c>
      <c r="AU12" s="166" t="s">
        <v>17</v>
      </c>
      <c r="AV12" s="168" t="s">
        <v>19</v>
      </c>
      <c r="AW12" s="165" t="s">
        <v>16</v>
      </c>
      <c r="AX12" s="165" t="s">
        <v>17</v>
      </c>
      <c r="AY12" s="165" t="s">
        <v>18</v>
      </c>
      <c r="AZ12" s="166" t="s">
        <v>17</v>
      </c>
      <c r="BA12" s="168" t="s">
        <v>19</v>
      </c>
      <c r="BB12" s="165" t="s">
        <v>16</v>
      </c>
      <c r="BC12" s="165" t="s">
        <v>17</v>
      </c>
      <c r="BD12" s="165" t="s">
        <v>18</v>
      </c>
      <c r="BE12" s="166" t="s">
        <v>17</v>
      </c>
      <c r="BF12" s="168" t="s">
        <v>19</v>
      </c>
      <c r="BG12" s="165" t="s">
        <v>16</v>
      </c>
      <c r="BH12" s="165" t="s">
        <v>17</v>
      </c>
      <c r="BI12" s="165" t="s">
        <v>18</v>
      </c>
      <c r="BJ12" s="166" t="s">
        <v>17</v>
      </c>
      <c r="BK12" s="168" t="s">
        <v>19</v>
      </c>
      <c r="BL12" s="165" t="s">
        <v>16</v>
      </c>
      <c r="BM12" s="165" t="s">
        <v>17</v>
      </c>
      <c r="BN12" s="165" t="s">
        <v>18</v>
      </c>
      <c r="BO12" s="166" t="s">
        <v>17</v>
      </c>
      <c r="BP12" s="168" t="s">
        <v>19</v>
      </c>
      <c r="BQ12" s="165" t="s">
        <v>16</v>
      </c>
      <c r="BR12" s="165" t="s">
        <v>17</v>
      </c>
      <c r="BS12" s="165" t="s">
        <v>18</v>
      </c>
      <c r="BT12" s="166" t="s">
        <v>17</v>
      </c>
      <c r="BU12" s="168" t="s">
        <v>19</v>
      </c>
      <c r="BV12" s="165" t="s">
        <v>16</v>
      </c>
      <c r="BW12" s="165" t="s">
        <v>17</v>
      </c>
      <c r="BX12" s="165" t="s">
        <v>18</v>
      </c>
      <c r="BY12" s="166" t="s">
        <v>17</v>
      </c>
      <c r="BZ12" s="168" t="s">
        <v>19</v>
      </c>
      <c r="CA12" s="165" t="s">
        <v>16</v>
      </c>
      <c r="CB12" s="165" t="s">
        <v>17</v>
      </c>
      <c r="CC12" s="165" t="s">
        <v>18</v>
      </c>
      <c r="CD12" s="166" t="s">
        <v>17</v>
      </c>
      <c r="CE12" s="168" t="s">
        <v>19</v>
      </c>
      <c r="CF12" s="165" t="s">
        <v>16</v>
      </c>
      <c r="CG12" s="165" t="s">
        <v>17</v>
      </c>
      <c r="CH12" s="165" t="s">
        <v>18</v>
      </c>
      <c r="CI12" s="166" t="s">
        <v>17</v>
      </c>
      <c r="CJ12" s="168" t="s">
        <v>19</v>
      </c>
      <c r="CK12" s="165" t="s">
        <v>16</v>
      </c>
      <c r="CL12" s="165" t="s">
        <v>17</v>
      </c>
      <c r="CM12" s="165" t="s">
        <v>18</v>
      </c>
      <c r="CN12" s="166" t="s">
        <v>17</v>
      </c>
      <c r="CO12" s="168" t="s">
        <v>19</v>
      </c>
      <c r="CP12" s="165" t="s">
        <v>16</v>
      </c>
      <c r="CQ12" s="165" t="s">
        <v>17</v>
      </c>
      <c r="CR12" s="165" t="s">
        <v>18</v>
      </c>
      <c r="CS12" s="166" t="s">
        <v>17</v>
      </c>
      <c r="CT12" s="168" t="s">
        <v>19</v>
      </c>
      <c r="CU12" s="165" t="s">
        <v>16</v>
      </c>
      <c r="CV12" s="165" t="s">
        <v>17</v>
      </c>
      <c r="CW12" s="165" t="s">
        <v>18</v>
      </c>
      <c r="CX12" s="166" t="s">
        <v>17</v>
      </c>
      <c r="CY12" s="168" t="s">
        <v>19</v>
      </c>
      <c r="CZ12" s="165" t="s">
        <v>16</v>
      </c>
      <c r="DA12" s="165" t="s">
        <v>17</v>
      </c>
      <c r="DB12" s="165" t="s">
        <v>18</v>
      </c>
      <c r="DC12" s="166" t="s">
        <v>17</v>
      </c>
      <c r="DD12" s="168" t="s">
        <v>19</v>
      </c>
      <c r="DE12" s="165" t="s">
        <v>16</v>
      </c>
      <c r="DF12" s="165" t="s">
        <v>17</v>
      </c>
      <c r="DG12" s="165" t="s">
        <v>18</v>
      </c>
      <c r="DH12" s="166" t="s">
        <v>17</v>
      </c>
      <c r="DI12" s="168" t="s">
        <v>19</v>
      </c>
      <c r="DJ12" s="165" t="s">
        <v>16</v>
      </c>
      <c r="DK12" s="165" t="s">
        <v>17</v>
      </c>
      <c r="DL12" s="165" t="s">
        <v>18</v>
      </c>
      <c r="DM12" s="166" t="s">
        <v>17</v>
      </c>
      <c r="DN12" s="168" t="s">
        <v>19</v>
      </c>
      <c r="DO12" s="165" t="s">
        <v>16</v>
      </c>
      <c r="DP12" s="165" t="s">
        <v>17</v>
      </c>
      <c r="DQ12" s="165" t="s">
        <v>18</v>
      </c>
      <c r="DR12" s="166" t="s">
        <v>17</v>
      </c>
      <c r="DS12" s="168" t="s">
        <v>19</v>
      </c>
    </row>
    <row r="13" spans="1:123" s="11" customFormat="1" ht="12.75" customHeight="1" x14ac:dyDescent="0.2">
      <c r="A13" s="357" t="s">
        <v>226</v>
      </c>
      <c r="B13" s="358"/>
      <c r="C13" s="359"/>
      <c r="D13" s="169"/>
      <c r="E13" s="169"/>
      <c r="F13" s="169"/>
      <c r="G13" s="169"/>
      <c r="H13" s="170"/>
      <c r="I13" s="169"/>
      <c r="J13" s="171"/>
      <c r="K13" s="171"/>
      <c r="L13" s="172"/>
      <c r="M13" s="173"/>
      <c r="N13" s="169"/>
      <c r="O13" s="171"/>
      <c r="P13" s="171"/>
      <c r="Q13" s="172"/>
      <c r="R13" s="172"/>
      <c r="S13" s="171"/>
      <c r="T13" s="171"/>
      <c r="U13" s="171"/>
      <c r="V13" s="172"/>
      <c r="W13" s="172"/>
      <c r="X13" s="171"/>
      <c r="Y13" s="171"/>
      <c r="Z13" s="171"/>
      <c r="AA13" s="172"/>
      <c r="AB13" s="173"/>
      <c r="AC13" s="162"/>
      <c r="AD13" s="162"/>
      <c r="AE13" s="162"/>
      <c r="AF13" s="163"/>
      <c r="AG13" s="164"/>
      <c r="AH13" s="162"/>
      <c r="AI13" s="162"/>
      <c r="AJ13" s="162"/>
      <c r="AK13" s="163"/>
      <c r="AL13" s="164"/>
      <c r="AM13" s="162"/>
      <c r="AN13" s="162"/>
      <c r="AO13" s="162"/>
      <c r="AP13" s="163"/>
      <c r="AQ13" s="164"/>
      <c r="AR13" s="162"/>
      <c r="AS13" s="162"/>
      <c r="AT13" s="162"/>
      <c r="AU13" s="163"/>
      <c r="AV13" s="164"/>
      <c r="AW13" s="162"/>
      <c r="AX13" s="162"/>
      <c r="AY13" s="162"/>
      <c r="AZ13" s="163"/>
      <c r="BA13" s="164"/>
      <c r="BB13" s="162"/>
      <c r="BC13" s="162"/>
      <c r="BD13" s="162"/>
      <c r="BE13" s="163"/>
      <c r="BF13" s="164"/>
      <c r="BG13" s="162"/>
      <c r="BH13" s="162"/>
      <c r="BI13" s="162"/>
      <c r="BJ13" s="163"/>
      <c r="BK13" s="164"/>
      <c r="BL13" s="162"/>
      <c r="BM13" s="162"/>
      <c r="BN13" s="162"/>
      <c r="BO13" s="163"/>
      <c r="BP13" s="164"/>
      <c r="BQ13" s="162"/>
      <c r="BR13" s="162"/>
      <c r="BS13" s="162"/>
      <c r="BT13" s="163"/>
      <c r="BU13" s="164"/>
      <c r="BV13" s="162"/>
      <c r="BW13" s="162"/>
      <c r="BX13" s="162"/>
      <c r="BY13" s="163"/>
      <c r="BZ13" s="164"/>
      <c r="CA13" s="162"/>
      <c r="CB13" s="162"/>
      <c r="CC13" s="162"/>
      <c r="CD13" s="163"/>
      <c r="CE13" s="164"/>
      <c r="CF13" s="162"/>
      <c r="CG13" s="162"/>
      <c r="CH13" s="162"/>
      <c r="CI13" s="163"/>
      <c r="CJ13" s="164"/>
      <c r="CK13" s="162"/>
      <c r="CL13" s="162"/>
      <c r="CM13" s="162"/>
      <c r="CN13" s="163"/>
      <c r="CO13" s="164"/>
      <c r="CP13" s="162"/>
      <c r="CQ13" s="162"/>
      <c r="CR13" s="162"/>
      <c r="CS13" s="163"/>
      <c r="CT13" s="164"/>
      <c r="CU13" s="162"/>
      <c r="CV13" s="162"/>
      <c r="CW13" s="162"/>
      <c r="CX13" s="163"/>
      <c r="CY13" s="164"/>
      <c r="CZ13" s="162"/>
      <c r="DA13" s="162"/>
      <c r="DB13" s="162"/>
      <c r="DC13" s="163"/>
      <c r="DD13" s="164"/>
      <c r="DE13" s="162"/>
      <c r="DF13" s="162"/>
      <c r="DG13" s="162"/>
      <c r="DH13" s="163"/>
      <c r="DI13" s="164"/>
      <c r="DJ13" s="162"/>
      <c r="DK13" s="162"/>
      <c r="DL13" s="162"/>
      <c r="DM13" s="163"/>
      <c r="DN13" s="164"/>
      <c r="DO13" s="162"/>
      <c r="DP13" s="162"/>
      <c r="DQ13" s="162"/>
      <c r="DR13" s="163"/>
      <c r="DS13" s="164"/>
    </row>
    <row r="14" spans="1:123" ht="12.75" customHeight="1" x14ac:dyDescent="0.2">
      <c r="A14" s="174">
        <v>1</v>
      </c>
      <c r="B14" s="144">
        <v>162623</v>
      </c>
      <c r="C14" s="144" t="s">
        <v>210</v>
      </c>
      <c r="D14" s="52" t="s">
        <v>21</v>
      </c>
      <c r="E14" s="52" t="s">
        <v>21</v>
      </c>
      <c r="F14" s="52" t="s">
        <v>21</v>
      </c>
      <c r="G14" s="52" t="s">
        <v>21</v>
      </c>
      <c r="H14" s="52" t="s">
        <v>21</v>
      </c>
      <c r="I14" s="52" t="s">
        <v>21</v>
      </c>
      <c r="J14" s="52" t="s">
        <v>21</v>
      </c>
      <c r="K14" s="52" t="s">
        <v>21</v>
      </c>
      <c r="L14" s="52" t="s">
        <v>21</v>
      </c>
      <c r="M14" s="52" t="s">
        <v>21</v>
      </c>
      <c r="N14" s="52" t="s">
        <v>21</v>
      </c>
      <c r="O14" s="52" t="s">
        <v>21</v>
      </c>
      <c r="P14" s="52" t="s">
        <v>21</v>
      </c>
      <c r="Q14" s="52" t="s">
        <v>21</v>
      </c>
      <c r="R14" s="52" t="s">
        <v>21</v>
      </c>
      <c r="S14" s="52" t="s">
        <v>21</v>
      </c>
      <c r="T14" s="52" t="s">
        <v>21</v>
      </c>
      <c r="U14" s="52" t="s">
        <v>21</v>
      </c>
      <c r="V14" s="52" t="s">
        <v>21</v>
      </c>
      <c r="W14" s="52" t="s">
        <v>21</v>
      </c>
      <c r="X14" s="265" t="s">
        <v>43</v>
      </c>
      <c r="Y14" s="52"/>
      <c r="Z14" s="52" t="s">
        <v>21</v>
      </c>
      <c r="AA14" s="52" t="s">
        <v>21</v>
      </c>
      <c r="AB14" s="52" t="s">
        <v>21</v>
      </c>
      <c r="AC14" s="52" t="s">
        <v>21</v>
      </c>
      <c r="AD14" s="52" t="s">
        <v>21</v>
      </c>
      <c r="AE14" s="52" t="s">
        <v>21</v>
      </c>
      <c r="AF14" s="52" t="s">
        <v>21</v>
      </c>
      <c r="AG14" s="52" t="s">
        <v>21</v>
      </c>
      <c r="AH14" s="52" t="s">
        <v>21</v>
      </c>
      <c r="AI14" s="52" t="s">
        <v>21</v>
      </c>
      <c r="AJ14" s="52" t="s">
        <v>21</v>
      </c>
      <c r="AK14" s="52" t="s">
        <v>21</v>
      </c>
      <c r="AL14" s="52" t="s">
        <v>21</v>
      </c>
      <c r="AM14" s="52" t="s">
        <v>21</v>
      </c>
      <c r="AN14" s="52" t="s">
        <v>21</v>
      </c>
      <c r="AO14" s="52" t="s">
        <v>21</v>
      </c>
      <c r="AP14" s="52" t="s">
        <v>21</v>
      </c>
      <c r="AQ14" s="52" t="s">
        <v>21</v>
      </c>
      <c r="AR14" s="52" t="s">
        <v>21</v>
      </c>
      <c r="AS14" s="52" t="s">
        <v>21</v>
      </c>
      <c r="AT14" s="52" t="s">
        <v>21</v>
      </c>
      <c r="AU14" s="52" t="s">
        <v>21</v>
      </c>
      <c r="AV14" s="52" t="s">
        <v>21</v>
      </c>
      <c r="AW14" s="52" t="s">
        <v>21</v>
      </c>
      <c r="AX14" s="52" t="s">
        <v>21</v>
      </c>
      <c r="AY14" s="52" t="s">
        <v>21</v>
      </c>
      <c r="AZ14" s="52" t="s">
        <v>21</v>
      </c>
      <c r="BA14" s="52" t="s">
        <v>21</v>
      </c>
      <c r="BB14" s="52" t="s">
        <v>21</v>
      </c>
      <c r="BC14" s="52" t="s">
        <v>21</v>
      </c>
      <c r="BD14" s="52" t="s">
        <v>21</v>
      </c>
      <c r="BE14" s="52" t="s">
        <v>21</v>
      </c>
      <c r="BF14" s="52" t="s">
        <v>21</v>
      </c>
      <c r="BG14" s="52" t="s">
        <v>21</v>
      </c>
      <c r="BH14" s="52" t="s">
        <v>21</v>
      </c>
      <c r="BI14" s="52" t="s">
        <v>21</v>
      </c>
      <c r="BJ14" s="52" t="s">
        <v>21</v>
      </c>
      <c r="BK14" s="52" t="s">
        <v>21</v>
      </c>
      <c r="BL14" s="52" t="s">
        <v>21</v>
      </c>
      <c r="BM14" s="52" t="s">
        <v>21</v>
      </c>
      <c r="BN14" s="52" t="s">
        <v>21</v>
      </c>
      <c r="BO14" s="52" t="s">
        <v>21</v>
      </c>
      <c r="BP14" s="52" t="s">
        <v>21</v>
      </c>
      <c r="BQ14" s="52" t="s">
        <v>21</v>
      </c>
      <c r="BR14" s="52" t="s">
        <v>21</v>
      </c>
      <c r="BS14" s="52" t="s">
        <v>21</v>
      </c>
      <c r="BT14" s="52" t="s">
        <v>21</v>
      </c>
      <c r="BU14" s="52" t="s">
        <v>21</v>
      </c>
      <c r="BV14" s="52" t="s">
        <v>21</v>
      </c>
      <c r="BW14" s="52" t="s">
        <v>21</v>
      </c>
      <c r="BX14" s="52" t="s">
        <v>21</v>
      </c>
      <c r="BY14" s="52" t="s">
        <v>21</v>
      </c>
      <c r="BZ14" s="52" t="s">
        <v>21</v>
      </c>
      <c r="CA14" s="52" t="s">
        <v>21</v>
      </c>
      <c r="CB14" s="52" t="s">
        <v>21</v>
      </c>
      <c r="CC14" s="52" t="s">
        <v>21</v>
      </c>
      <c r="CD14" s="52" t="s">
        <v>21</v>
      </c>
      <c r="CE14" s="52" t="s">
        <v>21</v>
      </c>
      <c r="CF14" s="52" t="s">
        <v>21</v>
      </c>
      <c r="CG14" s="52" t="s">
        <v>21</v>
      </c>
      <c r="CH14" s="52" t="s">
        <v>21</v>
      </c>
      <c r="CI14" s="52" t="s">
        <v>21</v>
      </c>
      <c r="CJ14" s="62"/>
      <c r="CK14" s="61"/>
      <c r="CL14" s="61"/>
      <c r="CM14" s="61"/>
      <c r="CN14" s="62"/>
      <c r="CO14" s="62"/>
      <c r="CP14" s="117"/>
      <c r="CQ14" s="117"/>
      <c r="CR14" s="117"/>
      <c r="CS14" s="119"/>
      <c r="CT14" s="119"/>
      <c r="CU14" s="117"/>
      <c r="CV14" s="117"/>
      <c r="CW14" s="117"/>
      <c r="CX14" s="119"/>
      <c r="CY14" s="119"/>
      <c r="CZ14" s="117"/>
      <c r="DA14" s="117"/>
      <c r="DB14" s="117"/>
      <c r="DC14" s="119"/>
      <c r="DD14" s="119"/>
      <c r="DE14" s="117"/>
      <c r="DF14" s="117"/>
      <c r="DG14" s="117"/>
      <c r="DH14" s="119"/>
      <c r="DI14" s="119"/>
      <c r="DJ14" s="117"/>
      <c r="DK14" s="117"/>
      <c r="DL14" s="117"/>
      <c r="DM14" s="119"/>
      <c r="DN14" s="119"/>
      <c r="DO14" s="117"/>
      <c r="DP14" s="117"/>
      <c r="DQ14" s="117"/>
      <c r="DR14" s="119"/>
      <c r="DS14" s="119"/>
    </row>
    <row r="15" spans="1:123" ht="12.75" customHeight="1" x14ac:dyDescent="0.2">
      <c r="A15" s="175">
        <v>2</v>
      </c>
      <c r="B15" s="144">
        <v>162629</v>
      </c>
      <c r="C15" s="144" t="s">
        <v>211</v>
      </c>
      <c r="D15" s="52" t="s">
        <v>21</v>
      </c>
      <c r="E15" s="52" t="s">
        <v>21</v>
      </c>
      <c r="F15" s="52" t="s">
        <v>21</v>
      </c>
      <c r="G15" s="52" t="s">
        <v>21</v>
      </c>
      <c r="H15" s="52" t="s">
        <v>21</v>
      </c>
      <c r="I15" s="52" t="s">
        <v>21</v>
      </c>
      <c r="J15" s="52" t="s">
        <v>21</v>
      </c>
      <c r="K15" s="52" t="s">
        <v>21</v>
      </c>
      <c r="L15" s="52" t="s">
        <v>21</v>
      </c>
      <c r="M15" s="52" t="s">
        <v>21</v>
      </c>
      <c r="N15" s="52" t="s">
        <v>21</v>
      </c>
      <c r="O15" s="52" t="s">
        <v>21</v>
      </c>
      <c r="P15" s="52" t="s">
        <v>21</v>
      </c>
      <c r="Q15" s="52" t="s">
        <v>21</v>
      </c>
      <c r="R15" s="52" t="s">
        <v>21</v>
      </c>
      <c r="S15" s="52" t="s">
        <v>21</v>
      </c>
      <c r="T15" s="52" t="s">
        <v>21</v>
      </c>
      <c r="U15" s="52" t="s">
        <v>21</v>
      </c>
      <c r="V15" s="52" t="s">
        <v>21</v>
      </c>
      <c r="W15" s="52" t="s">
        <v>21</v>
      </c>
      <c r="X15" s="265" t="s">
        <v>43</v>
      </c>
      <c r="Y15" s="52" t="s">
        <v>21</v>
      </c>
      <c r="Z15" s="52" t="s">
        <v>21</v>
      </c>
      <c r="AA15" s="52" t="s">
        <v>21</v>
      </c>
      <c r="AB15" s="52" t="s">
        <v>21</v>
      </c>
      <c r="AC15" s="52" t="s">
        <v>21</v>
      </c>
      <c r="AD15" s="52" t="s">
        <v>21</v>
      </c>
      <c r="AE15" s="52" t="s">
        <v>21</v>
      </c>
      <c r="AF15" s="52" t="s">
        <v>21</v>
      </c>
      <c r="AG15" s="52" t="s">
        <v>21</v>
      </c>
      <c r="AH15" s="52" t="s">
        <v>21</v>
      </c>
      <c r="AI15" s="52" t="s">
        <v>21</v>
      </c>
      <c r="AJ15" s="52" t="s">
        <v>21</v>
      </c>
      <c r="AK15" s="52" t="s">
        <v>21</v>
      </c>
      <c r="AL15" s="52" t="s">
        <v>21</v>
      </c>
      <c r="AM15" s="52" t="s">
        <v>21</v>
      </c>
      <c r="AN15" s="52" t="s">
        <v>21</v>
      </c>
      <c r="AO15" s="52" t="s">
        <v>21</v>
      </c>
      <c r="AP15" s="52" t="s">
        <v>21</v>
      </c>
      <c r="AQ15" s="52" t="s">
        <v>21</v>
      </c>
      <c r="AR15" s="52" t="s">
        <v>21</v>
      </c>
      <c r="AS15" s="52" t="s">
        <v>21</v>
      </c>
      <c r="AT15" s="52" t="s">
        <v>21</v>
      </c>
      <c r="AU15" s="52" t="s">
        <v>21</v>
      </c>
      <c r="AV15" s="52" t="s">
        <v>21</v>
      </c>
      <c r="AW15" s="52" t="s">
        <v>21</v>
      </c>
      <c r="AX15" s="52" t="s">
        <v>21</v>
      </c>
      <c r="AY15" s="52" t="s">
        <v>21</v>
      </c>
      <c r="AZ15" s="52" t="s">
        <v>21</v>
      </c>
      <c r="BA15" s="52" t="s">
        <v>21</v>
      </c>
      <c r="BB15" s="52" t="s">
        <v>21</v>
      </c>
      <c r="BC15" s="52" t="s">
        <v>21</v>
      </c>
      <c r="BD15" s="52" t="s">
        <v>21</v>
      </c>
      <c r="BE15" s="52" t="s">
        <v>21</v>
      </c>
      <c r="BF15" s="52" t="s">
        <v>21</v>
      </c>
      <c r="BG15" s="52" t="s">
        <v>21</v>
      </c>
      <c r="BH15" s="52" t="s">
        <v>21</v>
      </c>
      <c r="BI15" s="52" t="s">
        <v>21</v>
      </c>
      <c r="BJ15" s="52" t="s">
        <v>21</v>
      </c>
      <c r="BK15" s="52" t="s">
        <v>21</v>
      </c>
      <c r="BL15" s="52" t="s">
        <v>21</v>
      </c>
      <c r="BM15" s="52" t="s">
        <v>21</v>
      </c>
      <c r="BN15" s="52" t="s">
        <v>21</v>
      </c>
      <c r="BO15" s="52" t="s">
        <v>21</v>
      </c>
      <c r="BP15" s="52" t="s">
        <v>21</v>
      </c>
      <c r="BQ15" s="52" t="s">
        <v>21</v>
      </c>
      <c r="BR15" s="52" t="s">
        <v>21</v>
      </c>
      <c r="BS15" s="52" t="s">
        <v>21</v>
      </c>
      <c r="BT15" s="52" t="s">
        <v>21</v>
      </c>
      <c r="BU15" s="52" t="s">
        <v>21</v>
      </c>
      <c r="BV15" s="52" t="s">
        <v>21</v>
      </c>
      <c r="BW15" s="52" t="s">
        <v>21</v>
      </c>
      <c r="BX15" s="52" t="s">
        <v>21</v>
      </c>
      <c r="BY15" s="52" t="s">
        <v>21</v>
      </c>
      <c r="BZ15" s="52" t="s">
        <v>21</v>
      </c>
      <c r="CA15" s="52" t="s">
        <v>21</v>
      </c>
      <c r="CB15" s="52" t="s">
        <v>21</v>
      </c>
      <c r="CC15" s="52" t="s">
        <v>21</v>
      </c>
      <c r="CD15" s="52" t="s">
        <v>21</v>
      </c>
      <c r="CE15" s="52" t="s">
        <v>21</v>
      </c>
      <c r="CF15" s="52" t="s">
        <v>21</v>
      </c>
      <c r="CG15" s="52" t="s">
        <v>21</v>
      </c>
      <c r="CH15" s="52" t="s">
        <v>21</v>
      </c>
      <c r="CI15" s="52" t="s">
        <v>21</v>
      </c>
      <c r="CJ15" s="61"/>
      <c r="CK15" s="61"/>
      <c r="CL15" s="61"/>
      <c r="CM15" s="61"/>
      <c r="CN15" s="61"/>
      <c r="CO15" s="61"/>
      <c r="CP15" s="117"/>
      <c r="CQ15" s="117"/>
      <c r="CR15" s="117"/>
      <c r="CS15" s="117"/>
      <c r="CT15" s="117"/>
      <c r="CU15" s="117"/>
      <c r="CV15" s="117"/>
      <c r="CW15" s="117"/>
      <c r="CX15" s="117"/>
      <c r="CY15" s="117"/>
      <c r="CZ15" s="117"/>
      <c r="DA15" s="117"/>
      <c r="DB15" s="117"/>
      <c r="DC15" s="117"/>
      <c r="DD15" s="117"/>
      <c r="DE15" s="117"/>
      <c r="DF15" s="117"/>
      <c r="DG15" s="117"/>
      <c r="DH15" s="117"/>
      <c r="DI15" s="117"/>
      <c r="DJ15" s="117"/>
      <c r="DK15" s="117"/>
      <c r="DL15" s="117"/>
      <c r="DM15" s="117"/>
      <c r="DN15" s="117"/>
      <c r="DO15" s="117"/>
      <c r="DP15" s="117"/>
      <c r="DQ15" s="117"/>
      <c r="DR15" s="117"/>
      <c r="DS15" s="117"/>
    </row>
    <row r="16" spans="1:123" ht="12.75" customHeight="1" x14ac:dyDescent="0.2">
      <c r="A16" s="175">
        <v>3</v>
      </c>
      <c r="B16" s="144">
        <v>162624</v>
      </c>
      <c r="C16" s="144" t="s">
        <v>212</v>
      </c>
      <c r="D16" s="52" t="s">
        <v>21</v>
      </c>
      <c r="E16" s="52" t="s">
        <v>21</v>
      </c>
      <c r="F16" s="52" t="s">
        <v>21</v>
      </c>
      <c r="G16" s="52" t="s">
        <v>21</v>
      </c>
      <c r="H16" s="52" t="s">
        <v>21</v>
      </c>
      <c r="I16" s="52" t="s">
        <v>21</v>
      </c>
      <c r="J16" s="52" t="s">
        <v>21</v>
      </c>
      <c r="K16" s="52" t="s">
        <v>21</v>
      </c>
      <c r="L16" s="52" t="s">
        <v>21</v>
      </c>
      <c r="M16" s="52" t="s">
        <v>21</v>
      </c>
      <c r="N16" s="52" t="s">
        <v>21</v>
      </c>
      <c r="O16" s="52" t="s">
        <v>21</v>
      </c>
      <c r="P16" s="52" t="s">
        <v>21</v>
      </c>
      <c r="Q16" s="52" t="s">
        <v>21</v>
      </c>
      <c r="R16" s="52" t="s">
        <v>21</v>
      </c>
      <c r="S16" s="52" t="s">
        <v>21</v>
      </c>
      <c r="T16" s="52" t="s">
        <v>21</v>
      </c>
      <c r="U16" s="52" t="s">
        <v>21</v>
      </c>
      <c r="V16" s="52" t="s">
        <v>21</v>
      </c>
      <c r="W16" s="52" t="s">
        <v>21</v>
      </c>
      <c r="X16" s="265" t="s">
        <v>43</v>
      </c>
      <c r="Y16" s="52" t="s">
        <v>21</v>
      </c>
      <c r="Z16" s="52" t="s">
        <v>21</v>
      </c>
      <c r="AA16" s="52" t="s">
        <v>21</v>
      </c>
      <c r="AB16" s="52" t="s">
        <v>21</v>
      </c>
      <c r="AC16" s="52" t="s">
        <v>21</v>
      </c>
      <c r="AD16" s="52" t="s">
        <v>21</v>
      </c>
      <c r="AE16" s="52" t="s">
        <v>21</v>
      </c>
      <c r="AF16" s="52" t="s">
        <v>21</v>
      </c>
      <c r="AG16" s="52" t="s">
        <v>21</v>
      </c>
      <c r="AH16" s="52" t="s">
        <v>21</v>
      </c>
      <c r="AI16" s="52" t="s">
        <v>21</v>
      </c>
      <c r="AJ16" s="52" t="s">
        <v>21</v>
      </c>
      <c r="AK16" s="52" t="s">
        <v>21</v>
      </c>
      <c r="AL16" s="52" t="s">
        <v>21</v>
      </c>
      <c r="AM16" s="52" t="s">
        <v>21</v>
      </c>
      <c r="AN16" s="52" t="s">
        <v>21</v>
      </c>
      <c r="AO16" s="52" t="s">
        <v>21</v>
      </c>
      <c r="AP16" s="52" t="s">
        <v>21</v>
      </c>
      <c r="AQ16" s="52" t="s">
        <v>21</v>
      </c>
      <c r="AR16" s="52" t="s">
        <v>21</v>
      </c>
      <c r="AS16" s="52" t="s">
        <v>21</v>
      </c>
      <c r="AT16" s="52" t="s">
        <v>21</v>
      </c>
      <c r="AU16" s="52" t="s">
        <v>21</v>
      </c>
      <c r="AV16" s="52" t="s">
        <v>21</v>
      </c>
      <c r="AW16" s="52" t="s">
        <v>21</v>
      </c>
      <c r="AX16" s="52" t="s">
        <v>21</v>
      </c>
      <c r="AY16" s="52" t="s">
        <v>21</v>
      </c>
      <c r="AZ16" s="52" t="s">
        <v>21</v>
      </c>
      <c r="BA16" s="52" t="s">
        <v>21</v>
      </c>
      <c r="BB16" s="52" t="s">
        <v>21</v>
      </c>
      <c r="BC16" s="52" t="s">
        <v>21</v>
      </c>
      <c r="BD16" s="52" t="s">
        <v>21</v>
      </c>
      <c r="BE16" s="52" t="s">
        <v>21</v>
      </c>
      <c r="BF16" s="52" t="s">
        <v>21</v>
      </c>
      <c r="BG16" s="52" t="s">
        <v>21</v>
      </c>
      <c r="BH16" s="52" t="s">
        <v>21</v>
      </c>
      <c r="BI16" s="52" t="s">
        <v>21</v>
      </c>
      <c r="BJ16" s="52" t="s">
        <v>21</v>
      </c>
      <c r="BK16" s="52" t="s">
        <v>21</v>
      </c>
      <c r="BL16" s="52" t="s">
        <v>21</v>
      </c>
      <c r="BM16" s="52" t="s">
        <v>21</v>
      </c>
      <c r="BN16" s="52" t="s">
        <v>21</v>
      </c>
      <c r="BO16" s="52" t="s">
        <v>21</v>
      </c>
      <c r="BP16" s="52" t="s">
        <v>21</v>
      </c>
      <c r="BQ16" s="52" t="s">
        <v>21</v>
      </c>
      <c r="BR16" s="52" t="s">
        <v>21</v>
      </c>
      <c r="BS16" s="52" t="s">
        <v>21</v>
      </c>
      <c r="BT16" s="52" t="s">
        <v>21</v>
      </c>
      <c r="BU16" s="52" t="s">
        <v>21</v>
      </c>
      <c r="BV16" s="52" t="s">
        <v>21</v>
      </c>
      <c r="BW16" s="52" t="s">
        <v>21</v>
      </c>
      <c r="BX16" s="52" t="s">
        <v>21</v>
      </c>
      <c r="BY16" s="52" t="s">
        <v>21</v>
      </c>
      <c r="BZ16" s="52" t="s">
        <v>21</v>
      </c>
      <c r="CA16" s="52" t="s">
        <v>21</v>
      </c>
      <c r="CB16" s="52" t="s">
        <v>21</v>
      </c>
      <c r="CC16" s="52" t="s">
        <v>21</v>
      </c>
      <c r="CD16" s="52" t="s">
        <v>21</v>
      </c>
      <c r="CE16" s="52" t="s">
        <v>21</v>
      </c>
      <c r="CF16" s="52" t="s">
        <v>21</v>
      </c>
      <c r="CG16" s="52" t="s">
        <v>21</v>
      </c>
      <c r="CH16" s="52" t="s">
        <v>21</v>
      </c>
      <c r="CI16" s="52" t="s">
        <v>21</v>
      </c>
      <c r="CJ16" s="61"/>
      <c r="CK16" s="61"/>
      <c r="CL16" s="61"/>
      <c r="CM16" s="61"/>
      <c r="CN16" s="61"/>
      <c r="CO16" s="61"/>
      <c r="CP16" s="117"/>
      <c r="CQ16" s="117"/>
      <c r="CR16" s="117"/>
      <c r="CS16" s="117"/>
      <c r="CT16" s="117"/>
      <c r="CU16" s="117"/>
      <c r="CV16" s="117"/>
      <c r="CW16" s="117"/>
      <c r="CX16" s="117"/>
      <c r="CY16" s="117"/>
      <c r="CZ16" s="117"/>
      <c r="DA16" s="117"/>
      <c r="DB16" s="117"/>
      <c r="DC16" s="117"/>
      <c r="DD16" s="117"/>
      <c r="DE16" s="117"/>
      <c r="DF16" s="117"/>
      <c r="DG16" s="117"/>
      <c r="DH16" s="117"/>
      <c r="DI16" s="117"/>
      <c r="DJ16" s="117"/>
      <c r="DK16" s="117"/>
      <c r="DL16" s="117"/>
      <c r="DM16" s="117"/>
      <c r="DN16" s="117"/>
      <c r="DO16" s="117"/>
      <c r="DP16" s="117"/>
      <c r="DQ16" s="117"/>
      <c r="DR16" s="117"/>
      <c r="DS16" s="117"/>
    </row>
    <row r="17" spans="1:123" ht="12.75" customHeight="1" x14ac:dyDescent="0.2">
      <c r="A17" s="175">
        <v>4</v>
      </c>
      <c r="B17" s="144">
        <v>162626</v>
      </c>
      <c r="C17" s="144" t="s">
        <v>213</v>
      </c>
      <c r="D17" s="52" t="s">
        <v>21</v>
      </c>
      <c r="E17" s="52" t="s">
        <v>21</v>
      </c>
      <c r="F17" s="52" t="s">
        <v>21</v>
      </c>
      <c r="G17" s="52" t="s">
        <v>21</v>
      </c>
      <c r="H17" s="52" t="s">
        <v>21</v>
      </c>
      <c r="I17" s="52" t="s">
        <v>21</v>
      </c>
      <c r="J17" s="52" t="s">
        <v>21</v>
      </c>
      <c r="K17" s="52" t="s">
        <v>21</v>
      </c>
      <c r="L17" s="52" t="s">
        <v>21</v>
      </c>
      <c r="M17" s="52" t="s">
        <v>21</v>
      </c>
      <c r="N17" s="52" t="s">
        <v>21</v>
      </c>
      <c r="O17" s="52" t="s">
        <v>21</v>
      </c>
      <c r="P17" s="52" t="s">
        <v>21</v>
      </c>
      <c r="Q17" s="52" t="s">
        <v>21</v>
      </c>
      <c r="R17" s="52" t="s">
        <v>21</v>
      </c>
      <c r="S17" s="52" t="s">
        <v>21</v>
      </c>
      <c r="T17" s="52" t="s">
        <v>21</v>
      </c>
      <c r="U17" s="52" t="s">
        <v>21</v>
      </c>
      <c r="V17" s="52" t="s">
        <v>21</v>
      </c>
      <c r="W17" s="52" t="s">
        <v>21</v>
      </c>
      <c r="X17" s="265" t="s">
        <v>43</v>
      </c>
      <c r="Y17" s="52" t="s">
        <v>21</v>
      </c>
      <c r="Z17" s="52" t="s">
        <v>21</v>
      </c>
      <c r="AA17" s="52" t="s">
        <v>21</v>
      </c>
      <c r="AB17" s="52" t="s">
        <v>21</v>
      </c>
      <c r="AC17" s="52" t="s">
        <v>21</v>
      </c>
      <c r="AD17" s="52" t="s">
        <v>21</v>
      </c>
      <c r="AE17" s="52" t="s">
        <v>21</v>
      </c>
      <c r="AF17" s="52" t="s">
        <v>21</v>
      </c>
      <c r="AG17" s="52" t="s">
        <v>21</v>
      </c>
      <c r="AH17" s="52" t="s">
        <v>21</v>
      </c>
      <c r="AI17" s="52" t="s">
        <v>21</v>
      </c>
      <c r="AJ17" s="52" t="s">
        <v>21</v>
      </c>
      <c r="AK17" s="52" t="s">
        <v>21</v>
      </c>
      <c r="AL17" s="52" t="s">
        <v>21</v>
      </c>
      <c r="AM17" s="52" t="s">
        <v>21</v>
      </c>
      <c r="AN17" s="52" t="s">
        <v>21</v>
      </c>
      <c r="AO17" s="52" t="s">
        <v>21</v>
      </c>
      <c r="AP17" s="52" t="s">
        <v>21</v>
      </c>
      <c r="AQ17" s="52" t="s">
        <v>21</v>
      </c>
      <c r="AR17" s="52" t="s">
        <v>21</v>
      </c>
      <c r="AS17" s="52" t="s">
        <v>21</v>
      </c>
      <c r="AT17" s="52" t="s">
        <v>21</v>
      </c>
      <c r="AU17" s="52" t="s">
        <v>21</v>
      </c>
      <c r="AV17" s="52" t="s">
        <v>21</v>
      </c>
      <c r="AW17" s="52" t="s">
        <v>21</v>
      </c>
      <c r="AX17" s="52" t="s">
        <v>21</v>
      </c>
      <c r="AY17" s="52" t="s">
        <v>21</v>
      </c>
      <c r="AZ17" s="52" t="s">
        <v>21</v>
      </c>
      <c r="BA17" s="52" t="s">
        <v>21</v>
      </c>
      <c r="BB17" s="52" t="s">
        <v>21</v>
      </c>
      <c r="BC17" s="52" t="s">
        <v>21</v>
      </c>
      <c r="BD17" s="52" t="s">
        <v>21</v>
      </c>
      <c r="BE17" s="52" t="s">
        <v>21</v>
      </c>
      <c r="BF17" s="52" t="s">
        <v>21</v>
      </c>
      <c r="BG17" s="52" t="s">
        <v>21</v>
      </c>
      <c r="BH17" s="52" t="s">
        <v>21</v>
      </c>
      <c r="BI17" s="52" t="s">
        <v>21</v>
      </c>
      <c r="BJ17" s="52" t="s">
        <v>21</v>
      </c>
      <c r="BK17" s="52" t="s">
        <v>21</v>
      </c>
      <c r="BL17" s="52" t="s">
        <v>21</v>
      </c>
      <c r="BM17" s="52" t="s">
        <v>21</v>
      </c>
      <c r="BN17" s="52" t="s">
        <v>21</v>
      </c>
      <c r="BO17" s="52" t="s">
        <v>21</v>
      </c>
      <c r="BP17" s="52" t="s">
        <v>21</v>
      </c>
      <c r="BQ17" s="52" t="s">
        <v>21</v>
      </c>
      <c r="BR17" s="52" t="s">
        <v>21</v>
      </c>
      <c r="BS17" s="52" t="s">
        <v>21</v>
      </c>
      <c r="BT17" s="52" t="s">
        <v>21</v>
      </c>
      <c r="BU17" s="52" t="s">
        <v>21</v>
      </c>
      <c r="BV17" s="52" t="s">
        <v>21</v>
      </c>
      <c r="BW17" s="52" t="s">
        <v>21</v>
      </c>
      <c r="BX17" s="52" t="s">
        <v>21</v>
      </c>
      <c r="BY17" s="52" t="s">
        <v>21</v>
      </c>
      <c r="BZ17" s="52" t="s">
        <v>21</v>
      </c>
      <c r="CA17" s="52" t="s">
        <v>21</v>
      </c>
      <c r="CB17" s="52" t="s">
        <v>21</v>
      </c>
      <c r="CC17" s="52" t="s">
        <v>21</v>
      </c>
      <c r="CD17" s="52" t="s">
        <v>21</v>
      </c>
      <c r="CE17" s="52" t="s">
        <v>21</v>
      </c>
      <c r="CF17" s="52" t="s">
        <v>21</v>
      </c>
      <c r="CG17" s="52" t="s">
        <v>21</v>
      </c>
      <c r="CH17" s="52" t="s">
        <v>21</v>
      </c>
      <c r="CI17" s="52" t="s">
        <v>21</v>
      </c>
      <c r="CJ17" s="61"/>
      <c r="CK17" s="61"/>
      <c r="CL17" s="61"/>
      <c r="CM17" s="61"/>
      <c r="CN17" s="61"/>
      <c r="CO17" s="61"/>
      <c r="CP17" s="117"/>
      <c r="CQ17" s="117"/>
      <c r="CR17" s="117"/>
      <c r="CS17" s="117"/>
      <c r="CT17" s="117"/>
      <c r="CU17" s="117"/>
      <c r="CV17" s="117"/>
      <c r="CW17" s="117"/>
      <c r="CX17" s="117"/>
      <c r="CY17" s="117"/>
      <c r="CZ17" s="117"/>
      <c r="DA17" s="117"/>
      <c r="DB17" s="117"/>
      <c r="DC17" s="117"/>
      <c r="DD17" s="117"/>
      <c r="DE17" s="117"/>
      <c r="DF17" s="117"/>
      <c r="DG17" s="117"/>
      <c r="DH17" s="117"/>
      <c r="DI17" s="117"/>
      <c r="DJ17" s="117"/>
      <c r="DK17" s="117"/>
      <c r="DL17" s="117"/>
      <c r="DM17" s="117"/>
      <c r="DN17" s="117"/>
      <c r="DO17" s="117"/>
      <c r="DP17" s="117"/>
      <c r="DQ17" s="117"/>
      <c r="DR17" s="117"/>
      <c r="DS17" s="117"/>
    </row>
    <row r="18" spans="1:123" ht="12.75" customHeight="1" x14ac:dyDescent="0.2">
      <c r="A18" s="175">
        <v>5</v>
      </c>
      <c r="B18" s="144">
        <v>162628</v>
      </c>
      <c r="C18" s="144" t="s">
        <v>214</v>
      </c>
      <c r="D18" s="52" t="s">
        <v>21</v>
      </c>
      <c r="E18" s="52" t="s">
        <v>21</v>
      </c>
      <c r="F18" s="52" t="s">
        <v>21</v>
      </c>
      <c r="G18" s="52" t="s">
        <v>21</v>
      </c>
      <c r="H18" s="52" t="s">
        <v>21</v>
      </c>
      <c r="I18" s="52" t="s">
        <v>21</v>
      </c>
      <c r="J18" s="52" t="s">
        <v>21</v>
      </c>
      <c r="K18" s="52" t="s">
        <v>21</v>
      </c>
      <c r="L18" s="52" t="s">
        <v>21</v>
      </c>
      <c r="M18" s="52" t="s">
        <v>21</v>
      </c>
      <c r="N18" s="52" t="s">
        <v>21</v>
      </c>
      <c r="O18" s="52" t="s">
        <v>21</v>
      </c>
      <c r="P18" s="52" t="s">
        <v>21</v>
      </c>
      <c r="Q18" s="52" t="s">
        <v>21</v>
      </c>
      <c r="R18" s="52" t="s">
        <v>21</v>
      </c>
      <c r="S18" s="52" t="s">
        <v>21</v>
      </c>
      <c r="T18" s="52" t="s">
        <v>21</v>
      </c>
      <c r="U18" s="52" t="s">
        <v>21</v>
      </c>
      <c r="V18" s="52" t="s">
        <v>21</v>
      </c>
      <c r="W18" s="52" t="s">
        <v>21</v>
      </c>
      <c r="X18" s="265" t="s">
        <v>43</v>
      </c>
      <c r="Y18" s="52" t="s">
        <v>21</v>
      </c>
      <c r="Z18" s="52" t="s">
        <v>21</v>
      </c>
      <c r="AA18" s="52" t="s">
        <v>21</v>
      </c>
      <c r="AB18" s="52" t="s">
        <v>21</v>
      </c>
      <c r="AC18" s="52" t="s">
        <v>21</v>
      </c>
      <c r="AD18" s="52" t="s">
        <v>21</v>
      </c>
      <c r="AE18" s="52" t="s">
        <v>21</v>
      </c>
      <c r="AF18" s="52" t="s">
        <v>21</v>
      </c>
      <c r="AG18" s="52" t="s">
        <v>21</v>
      </c>
      <c r="AH18" s="52" t="s">
        <v>21</v>
      </c>
      <c r="AI18" s="52" t="s">
        <v>21</v>
      </c>
      <c r="AJ18" s="52" t="s">
        <v>21</v>
      </c>
      <c r="AK18" s="52" t="s">
        <v>21</v>
      </c>
      <c r="AL18" s="52" t="s">
        <v>21</v>
      </c>
      <c r="AM18" s="52" t="s">
        <v>21</v>
      </c>
      <c r="AN18" s="52" t="s">
        <v>21</v>
      </c>
      <c r="AO18" s="52" t="s">
        <v>21</v>
      </c>
      <c r="AP18" s="52" t="s">
        <v>21</v>
      </c>
      <c r="AQ18" s="52" t="s">
        <v>21</v>
      </c>
      <c r="AR18" s="52" t="s">
        <v>21</v>
      </c>
      <c r="AS18" s="52" t="s">
        <v>21</v>
      </c>
      <c r="AT18" s="52" t="s">
        <v>21</v>
      </c>
      <c r="AU18" s="52" t="s">
        <v>21</v>
      </c>
      <c r="AV18" s="52" t="s">
        <v>21</v>
      </c>
      <c r="AW18" s="52" t="s">
        <v>21</v>
      </c>
      <c r="AX18" s="52" t="s">
        <v>21</v>
      </c>
      <c r="AY18" s="52" t="s">
        <v>21</v>
      </c>
      <c r="AZ18" s="52" t="s">
        <v>21</v>
      </c>
      <c r="BA18" s="52" t="s">
        <v>21</v>
      </c>
      <c r="BB18" s="52" t="s">
        <v>21</v>
      </c>
      <c r="BC18" s="52" t="s">
        <v>21</v>
      </c>
      <c r="BD18" s="52" t="s">
        <v>21</v>
      </c>
      <c r="BE18" s="52" t="s">
        <v>21</v>
      </c>
      <c r="BF18" s="52" t="s">
        <v>21</v>
      </c>
      <c r="BG18" s="52" t="s">
        <v>21</v>
      </c>
      <c r="BH18" s="52" t="s">
        <v>21</v>
      </c>
      <c r="BI18" s="52" t="s">
        <v>21</v>
      </c>
      <c r="BJ18" s="52" t="s">
        <v>21</v>
      </c>
      <c r="BK18" s="52" t="s">
        <v>21</v>
      </c>
      <c r="BL18" s="52" t="s">
        <v>21</v>
      </c>
      <c r="BM18" s="52" t="s">
        <v>21</v>
      </c>
      <c r="BN18" s="52" t="s">
        <v>21</v>
      </c>
      <c r="BO18" s="52" t="s">
        <v>21</v>
      </c>
      <c r="BP18" s="52" t="s">
        <v>21</v>
      </c>
      <c r="BQ18" s="52" t="s">
        <v>21</v>
      </c>
      <c r="BR18" s="52" t="s">
        <v>21</v>
      </c>
      <c r="BS18" s="52" t="s">
        <v>21</v>
      </c>
      <c r="BT18" s="52" t="s">
        <v>21</v>
      </c>
      <c r="BU18" s="52" t="s">
        <v>21</v>
      </c>
      <c r="BV18" s="52" t="s">
        <v>21</v>
      </c>
      <c r="BW18" s="52" t="s">
        <v>21</v>
      </c>
      <c r="BX18" s="52" t="s">
        <v>21</v>
      </c>
      <c r="BY18" s="52" t="s">
        <v>21</v>
      </c>
      <c r="BZ18" s="52" t="s">
        <v>21</v>
      </c>
      <c r="CA18" s="52" t="s">
        <v>21</v>
      </c>
      <c r="CB18" s="52" t="s">
        <v>21</v>
      </c>
      <c r="CC18" s="52" t="s">
        <v>21</v>
      </c>
      <c r="CD18" s="52" t="s">
        <v>21</v>
      </c>
      <c r="CE18" s="52" t="s">
        <v>21</v>
      </c>
      <c r="CF18" s="52" t="s">
        <v>21</v>
      </c>
      <c r="CG18" s="52" t="s">
        <v>21</v>
      </c>
      <c r="CH18" s="52" t="s">
        <v>21</v>
      </c>
      <c r="CI18" s="52" t="s">
        <v>21</v>
      </c>
      <c r="CJ18" s="61"/>
      <c r="CK18" s="61"/>
      <c r="CL18" s="61"/>
      <c r="CM18" s="61"/>
      <c r="CN18" s="61"/>
      <c r="CO18" s="61"/>
      <c r="CP18" s="117"/>
      <c r="CQ18" s="117"/>
      <c r="CR18" s="117"/>
      <c r="CS18" s="117"/>
      <c r="CT18" s="117"/>
      <c r="CU18" s="117"/>
      <c r="CV18" s="117"/>
      <c r="CW18" s="117"/>
      <c r="CX18" s="117"/>
      <c r="CY18" s="117"/>
      <c r="CZ18" s="117"/>
      <c r="DA18" s="117"/>
      <c r="DB18" s="117"/>
      <c r="DC18" s="117"/>
      <c r="DD18" s="117"/>
      <c r="DE18" s="117"/>
      <c r="DF18" s="117"/>
      <c r="DG18" s="117"/>
      <c r="DH18" s="117"/>
      <c r="DI18" s="117"/>
      <c r="DJ18" s="117"/>
      <c r="DK18" s="117"/>
      <c r="DL18" s="117"/>
      <c r="DM18" s="117"/>
      <c r="DN18" s="117"/>
      <c r="DO18" s="117"/>
      <c r="DP18" s="117"/>
      <c r="DQ18" s="117"/>
      <c r="DR18" s="117"/>
      <c r="DS18" s="117"/>
    </row>
    <row r="19" spans="1:123" ht="12.75" customHeight="1" x14ac:dyDescent="0.2">
      <c r="A19" s="175">
        <v>6</v>
      </c>
      <c r="B19" s="144">
        <v>162630</v>
      </c>
      <c r="C19" s="144" t="s">
        <v>215</v>
      </c>
      <c r="D19" s="52" t="s">
        <v>21</v>
      </c>
      <c r="E19" s="52" t="s">
        <v>21</v>
      </c>
      <c r="F19" s="52" t="s">
        <v>21</v>
      </c>
      <c r="G19" s="52" t="s">
        <v>21</v>
      </c>
      <c r="H19" s="52" t="s">
        <v>21</v>
      </c>
      <c r="I19" s="52" t="s">
        <v>21</v>
      </c>
      <c r="J19" s="52" t="s">
        <v>21</v>
      </c>
      <c r="K19" s="52" t="s">
        <v>21</v>
      </c>
      <c r="L19" s="52" t="s">
        <v>21</v>
      </c>
      <c r="M19" s="52" t="s">
        <v>21</v>
      </c>
      <c r="N19" s="262" t="s">
        <v>23</v>
      </c>
      <c r="O19" s="263" t="s">
        <v>23</v>
      </c>
      <c r="P19" s="52" t="s">
        <v>21</v>
      </c>
      <c r="Q19" s="52" t="s">
        <v>21</v>
      </c>
      <c r="R19" s="52" t="s">
        <v>21</v>
      </c>
      <c r="S19" s="52" t="s">
        <v>21</v>
      </c>
      <c r="T19" s="52" t="s">
        <v>21</v>
      </c>
      <c r="U19" s="52" t="s">
        <v>21</v>
      </c>
      <c r="V19" s="52" t="s">
        <v>21</v>
      </c>
      <c r="W19" s="52" t="s">
        <v>21</v>
      </c>
      <c r="X19" s="265" t="s">
        <v>43</v>
      </c>
      <c r="Y19" s="52" t="s">
        <v>21</v>
      </c>
      <c r="Z19" s="52" t="s">
        <v>21</v>
      </c>
      <c r="AA19" s="52" t="s">
        <v>21</v>
      </c>
      <c r="AB19" s="52" t="s">
        <v>21</v>
      </c>
      <c r="AC19" s="52" t="s">
        <v>21</v>
      </c>
      <c r="AD19" s="52" t="s">
        <v>21</v>
      </c>
      <c r="AE19" s="52" t="s">
        <v>21</v>
      </c>
      <c r="AF19" s="52" t="s">
        <v>21</v>
      </c>
      <c r="AG19" s="52" t="s">
        <v>21</v>
      </c>
      <c r="AH19" s="52" t="s">
        <v>21</v>
      </c>
      <c r="AI19" s="52" t="s">
        <v>21</v>
      </c>
      <c r="AJ19" s="52" t="s">
        <v>21</v>
      </c>
      <c r="AK19" s="52" t="s">
        <v>21</v>
      </c>
      <c r="AL19" s="52" t="s">
        <v>21</v>
      </c>
      <c r="AM19" s="52" t="s">
        <v>21</v>
      </c>
      <c r="AN19" s="52" t="s">
        <v>21</v>
      </c>
      <c r="AO19" s="52" t="s">
        <v>21</v>
      </c>
      <c r="AP19" s="52" t="s">
        <v>21</v>
      </c>
      <c r="AQ19" s="52" t="s">
        <v>21</v>
      </c>
      <c r="AR19" s="52" t="s">
        <v>21</v>
      </c>
      <c r="AS19" s="52" t="s">
        <v>21</v>
      </c>
      <c r="AT19" s="52" t="s">
        <v>21</v>
      </c>
      <c r="AU19" s="52" t="s">
        <v>21</v>
      </c>
      <c r="AV19" s="52" t="s">
        <v>21</v>
      </c>
      <c r="AW19" s="52" t="s">
        <v>21</v>
      </c>
      <c r="AX19" s="52" t="s">
        <v>21</v>
      </c>
      <c r="AY19" s="52" t="s">
        <v>21</v>
      </c>
      <c r="AZ19" s="52" t="s">
        <v>21</v>
      </c>
      <c r="BA19" s="52" t="s">
        <v>21</v>
      </c>
      <c r="BB19" s="52" t="s">
        <v>21</v>
      </c>
      <c r="BC19" s="52" t="s">
        <v>21</v>
      </c>
      <c r="BD19" s="52" t="s">
        <v>21</v>
      </c>
      <c r="BE19" s="52" t="s">
        <v>21</v>
      </c>
      <c r="BF19" s="52" t="s">
        <v>21</v>
      </c>
      <c r="BG19" s="52" t="s">
        <v>21</v>
      </c>
      <c r="BH19" s="52" t="s">
        <v>21</v>
      </c>
      <c r="BI19" s="52" t="s">
        <v>21</v>
      </c>
      <c r="BJ19" s="52" t="s">
        <v>21</v>
      </c>
      <c r="BK19" s="52" t="s">
        <v>21</v>
      </c>
      <c r="BL19" s="52" t="s">
        <v>21</v>
      </c>
      <c r="BM19" s="52" t="s">
        <v>21</v>
      </c>
      <c r="BN19" s="52" t="s">
        <v>21</v>
      </c>
      <c r="BO19" s="52" t="s">
        <v>21</v>
      </c>
      <c r="BP19" s="52" t="s">
        <v>21</v>
      </c>
      <c r="BQ19" s="52" t="s">
        <v>21</v>
      </c>
      <c r="BR19" s="52" t="s">
        <v>21</v>
      </c>
      <c r="BS19" s="52" t="s">
        <v>21</v>
      </c>
      <c r="BT19" s="52" t="s">
        <v>21</v>
      </c>
      <c r="BU19" s="52" t="s">
        <v>21</v>
      </c>
      <c r="BV19" s="52" t="s">
        <v>21</v>
      </c>
      <c r="BW19" s="52" t="s">
        <v>21</v>
      </c>
      <c r="BX19" s="52" t="s">
        <v>21</v>
      </c>
      <c r="BY19" s="52" t="s">
        <v>21</v>
      </c>
      <c r="BZ19" s="52" t="s">
        <v>21</v>
      </c>
      <c r="CA19" s="52" t="s">
        <v>21</v>
      </c>
      <c r="CB19" s="52" t="s">
        <v>21</v>
      </c>
      <c r="CC19" s="52" t="s">
        <v>21</v>
      </c>
      <c r="CD19" s="52" t="s">
        <v>21</v>
      </c>
      <c r="CE19" s="52" t="s">
        <v>21</v>
      </c>
      <c r="CF19" s="52" t="s">
        <v>21</v>
      </c>
      <c r="CG19" s="52" t="s">
        <v>21</v>
      </c>
      <c r="CH19" s="52" t="s">
        <v>21</v>
      </c>
      <c r="CI19" s="52" t="s">
        <v>21</v>
      </c>
      <c r="CJ19" s="61"/>
      <c r="CK19" s="61"/>
      <c r="CL19" s="61"/>
      <c r="CM19" s="61"/>
      <c r="CN19" s="61"/>
      <c r="CO19" s="61"/>
      <c r="CP19" s="117"/>
      <c r="CQ19" s="117"/>
      <c r="CR19" s="117"/>
      <c r="CS19" s="117"/>
      <c r="CT19" s="117"/>
      <c r="CU19" s="117"/>
      <c r="CV19" s="117"/>
      <c r="CW19" s="117"/>
      <c r="CX19" s="117"/>
      <c r="CY19" s="117"/>
      <c r="CZ19" s="117"/>
      <c r="DA19" s="117"/>
      <c r="DB19" s="117"/>
      <c r="DC19" s="117"/>
      <c r="DD19" s="117"/>
      <c r="DE19" s="117"/>
      <c r="DF19" s="117"/>
      <c r="DG19" s="117"/>
      <c r="DH19" s="117"/>
      <c r="DI19" s="117"/>
      <c r="DJ19" s="117"/>
      <c r="DK19" s="117"/>
      <c r="DL19" s="117"/>
      <c r="DM19" s="117"/>
      <c r="DN19" s="117"/>
      <c r="DO19" s="117"/>
      <c r="DP19" s="117"/>
      <c r="DQ19" s="117"/>
      <c r="DR19" s="117"/>
      <c r="DS19" s="117"/>
    </row>
    <row r="20" spans="1:123" ht="12.75" customHeight="1" x14ac:dyDescent="0.2">
      <c r="A20" s="175">
        <v>7</v>
      </c>
      <c r="B20" s="144">
        <v>162631</v>
      </c>
      <c r="C20" s="144" t="s">
        <v>216</v>
      </c>
      <c r="D20" s="52" t="s">
        <v>21</v>
      </c>
      <c r="E20" s="52" t="s">
        <v>21</v>
      </c>
      <c r="F20" s="52" t="s">
        <v>21</v>
      </c>
      <c r="G20" s="52" t="s">
        <v>21</v>
      </c>
      <c r="H20" s="52" t="s">
        <v>21</v>
      </c>
      <c r="I20" s="52" t="s">
        <v>21</v>
      </c>
      <c r="J20" s="52" t="s">
        <v>21</v>
      </c>
      <c r="K20" s="52" t="s">
        <v>21</v>
      </c>
      <c r="L20" s="52" t="s">
        <v>21</v>
      </c>
      <c r="M20" s="52" t="s">
        <v>21</v>
      </c>
      <c r="N20" s="52" t="s">
        <v>21</v>
      </c>
      <c r="O20" s="52" t="s">
        <v>21</v>
      </c>
      <c r="P20" s="52" t="s">
        <v>21</v>
      </c>
      <c r="Q20" s="52" t="s">
        <v>21</v>
      </c>
      <c r="R20" s="52" t="s">
        <v>21</v>
      </c>
      <c r="S20" s="52" t="s">
        <v>21</v>
      </c>
      <c r="T20" s="52" t="s">
        <v>21</v>
      </c>
      <c r="U20" s="52" t="s">
        <v>21</v>
      </c>
      <c r="V20" s="52" t="s">
        <v>21</v>
      </c>
      <c r="W20" s="52" t="s">
        <v>21</v>
      </c>
      <c r="X20" s="265" t="s">
        <v>43</v>
      </c>
      <c r="Y20" s="52" t="s">
        <v>21</v>
      </c>
      <c r="Z20" s="52" t="s">
        <v>21</v>
      </c>
      <c r="AA20" s="52" t="s">
        <v>21</v>
      </c>
      <c r="AB20" s="52" t="s">
        <v>21</v>
      </c>
      <c r="AC20" s="52" t="s">
        <v>21</v>
      </c>
      <c r="AD20" s="52" t="s">
        <v>21</v>
      </c>
      <c r="AE20" s="52" t="s">
        <v>21</v>
      </c>
      <c r="AF20" s="52" t="s">
        <v>21</v>
      </c>
      <c r="AG20" s="52" t="s">
        <v>21</v>
      </c>
      <c r="AH20" s="52" t="s">
        <v>21</v>
      </c>
      <c r="AI20" s="52" t="s">
        <v>21</v>
      </c>
      <c r="AJ20" s="52" t="s">
        <v>21</v>
      </c>
      <c r="AK20" s="52" t="s">
        <v>21</v>
      </c>
      <c r="AL20" s="52" t="s">
        <v>21</v>
      </c>
      <c r="AM20" s="52" t="s">
        <v>21</v>
      </c>
      <c r="AN20" s="52" t="s">
        <v>21</v>
      </c>
      <c r="AO20" s="52" t="s">
        <v>21</v>
      </c>
      <c r="AP20" s="52" t="s">
        <v>21</v>
      </c>
      <c r="AQ20" s="52" t="s">
        <v>21</v>
      </c>
      <c r="AR20" s="52" t="s">
        <v>21</v>
      </c>
      <c r="AS20" s="52" t="s">
        <v>21</v>
      </c>
      <c r="AT20" s="52" t="s">
        <v>21</v>
      </c>
      <c r="AU20" s="52" t="s">
        <v>21</v>
      </c>
      <c r="AV20" s="52" t="s">
        <v>21</v>
      </c>
      <c r="AW20" s="52" t="s">
        <v>21</v>
      </c>
      <c r="AX20" s="52" t="s">
        <v>21</v>
      </c>
      <c r="AY20" s="52" t="s">
        <v>21</v>
      </c>
      <c r="AZ20" s="52" t="s">
        <v>21</v>
      </c>
      <c r="BA20" s="52" t="s">
        <v>21</v>
      </c>
      <c r="BB20" s="52" t="s">
        <v>21</v>
      </c>
      <c r="BC20" s="52" t="s">
        <v>21</v>
      </c>
      <c r="BD20" s="52" t="s">
        <v>21</v>
      </c>
      <c r="BE20" s="52" t="s">
        <v>21</v>
      </c>
      <c r="BF20" s="52" t="s">
        <v>21</v>
      </c>
      <c r="BG20" s="52" t="s">
        <v>21</v>
      </c>
      <c r="BH20" s="52" t="s">
        <v>21</v>
      </c>
      <c r="BI20" s="52" t="s">
        <v>21</v>
      </c>
      <c r="BJ20" s="52" t="s">
        <v>21</v>
      </c>
      <c r="BK20" s="52" t="s">
        <v>21</v>
      </c>
      <c r="BL20" s="52" t="s">
        <v>21</v>
      </c>
      <c r="BM20" s="52" t="s">
        <v>21</v>
      </c>
      <c r="BN20" s="52" t="s">
        <v>21</v>
      </c>
      <c r="BO20" s="52" t="s">
        <v>21</v>
      </c>
      <c r="BP20" s="52" t="s">
        <v>21</v>
      </c>
      <c r="BQ20" s="52" t="s">
        <v>21</v>
      </c>
      <c r="BR20" s="52" t="s">
        <v>21</v>
      </c>
      <c r="BS20" s="52" t="s">
        <v>21</v>
      </c>
      <c r="BT20" s="52" t="s">
        <v>21</v>
      </c>
      <c r="BU20" s="52" t="s">
        <v>21</v>
      </c>
      <c r="BV20" s="52" t="s">
        <v>21</v>
      </c>
      <c r="BW20" s="52" t="s">
        <v>21</v>
      </c>
      <c r="BX20" s="52" t="s">
        <v>21</v>
      </c>
      <c r="BY20" s="52" t="s">
        <v>21</v>
      </c>
      <c r="BZ20" s="52" t="s">
        <v>21</v>
      </c>
      <c r="CA20" s="52" t="s">
        <v>21</v>
      </c>
      <c r="CB20" s="52" t="s">
        <v>21</v>
      </c>
      <c r="CC20" s="52" t="s">
        <v>21</v>
      </c>
      <c r="CD20" s="52" t="s">
        <v>21</v>
      </c>
      <c r="CE20" s="52" t="s">
        <v>21</v>
      </c>
      <c r="CF20" s="52" t="s">
        <v>21</v>
      </c>
      <c r="CG20" s="52" t="s">
        <v>21</v>
      </c>
      <c r="CH20" s="52" t="s">
        <v>21</v>
      </c>
      <c r="CI20" s="52" t="s">
        <v>21</v>
      </c>
      <c r="CJ20" s="61"/>
      <c r="CK20" s="61"/>
      <c r="CL20" s="61"/>
      <c r="CM20" s="61"/>
      <c r="CN20" s="61"/>
      <c r="CO20" s="61"/>
      <c r="CP20" s="117"/>
      <c r="CQ20" s="117"/>
      <c r="CR20" s="117"/>
      <c r="CS20" s="117"/>
      <c r="CT20" s="117"/>
      <c r="CU20" s="117"/>
      <c r="CV20" s="117"/>
      <c r="CW20" s="117"/>
      <c r="CX20" s="117"/>
      <c r="CY20" s="117"/>
      <c r="CZ20" s="117"/>
      <c r="DA20" s="117"/>
      <c r="DB20" s="117"/>
      <c r="DC20" s="117"/>
      <c r="DD20" s="117"/>
      <c r="DE20" s="117"/>
      <c r="DF20" s="117"/>
      <c r="DG20" s="117"/>
      <c r="DH20" s="117"/>
      <c r="DI20" s="117"/>
      <c r="DJ20" s="117"/>
      <c r="DK20" s="117"/>
      <c r="DL20" s="117"/>
      <c r="DM20" s="117"/>
      <c r="DN20" s="117"/>
      <c r="DO20" s="117"/>
      <c r="DP20" s="117"/>
      <c r="DQ20" s="117"/>
      <c r="DR20" s="117"/>
      <c r="DS20" s="117"/>
    </row>
    <row r="21" spans="1:123" ht="12.75" customHeight="1" x14ac:dyDescent="0.2">
      <c r="A21" s="175">
        <v>8</v>
      </c>
      <c r="B21" s="144">
        <v>162633</v>
      </c>
      <c r="C21" s="144" t="s">
        <v>217</v>
      </c>
      <c r="D21" s="52" t="s">
        <v>21</v>
      </c>
      <c r="E21" s="52" t="s">
        <v>21</v>
      </c>
      <c r="F21" s="52" t="s">
        <v>21</v>
      </c>
      <c r="G21" s="52" t="s">
        <v>21</v>
      </c>
      <c r="H21" s="52" t="s">
        <v>21</v>
      </c>
      <c r="I21" s="52" t="s">
        <v>21</v>
      </c>
      <c r="J21" s="52" t="s">
        <v>21</v>
      </c>
      <c r="K21" s="52" t="s">
        <v>21</v>
      </c>
      <c r="L21" s="52" t="s">
        <v>21</v>
      </c>
      <c r="M21" s="52" t="s">
        <v>21</v>
      </c>
      <c r="N21" s="52" t="s">
        <v>21</v>
      </c>
      <c r="O21" s="52" t="s">
        <v>21</v>
      </c>
      <c r="P21" s="52" t="s">
        <v>21</v>
      </c>
      <c r="Q21" s="52" t="s">
        <v>21</v>
      </c>
      <c r="R21" s="52" t="s">
        <v>21</v>
      </c>
      <c r="S21" s="52" t="s">
        <v>21</v>
      </c>
      <c r="T21" s="52" t="s">
        <v>21</v>
      </c>
      <c r="U21" s="52" t="s">
        <v>21</v>
      </c>
      <c r="V21" s="52" t="s">
        <v>21</v>
      </c>
      <c r="W21" s="52" t="s">
        <v>21</v>
      </c>
      <c r="X21" s="265" t="s">
        <v>43</v>
      </c>
      <c r="Y21" s="52" t="s">
        <v>21</v>
      </c>
      <c r="Z21" s="52" t="s">
        <v>21</v>
      </c>
      <c r="AA21" s="52" t="s">
        <v>21</v>
      </c>
      <c r="AB21" s="52" t="s">
        <v>21</v>
      </c>
      <c r="AC21" s="52" t="s">
        <v>21</v>
      </c>
      <c r="AD21" s="52" t="s">
        <v>21</v>
      </c>
      <c r="AE21" s="52" t="s">
        <v>21</v>
      </c>
      <c r="AF21" s="52" t="s">
        <v>21</v>
      </c>
      <c r="AG21" s="52" t="s">
        <v>21</v>
      </c>
      <c r="AH21" s="52" t="s">
        <v>21</v>
      </c>
      <c r="AI21" s="52" t="s">
        <v>21</v>
      </c>
      <c r="AJ21" s="52" t="s">
        <v>21</v>
      </c>
      <c r="AK21" s="52" t="s">
        <v>21</v>
      </c>
      <c r="AL21" s="52" t="s">
        <v>21</v>
      </c>
      <c r="AM21" s="52" t="s">
        <v>21</v>
      </c>
      <c r="AN21" s="52" t="s">
        <v>21</v>
      </c>
      <c r="AO21" s="52" t="s">
        <v>21</v>
      </c>
      <c r="AP21" s="52" t="s">
        <v>21</v>
      </c>
      <c r="AQ21" s="52" t="s">
        <v>21</v>
      </c>
      <c r="AR21" s="52" t="s">
        <v>21</v>
      </c>
      <c r="AS21" s="52" t="s">
        <v>21</v>
      </c>
      <c r="AT21" s="52" t="s">
        <v>21</v>
      </c>
      <c r="AU21" s="52" t="s">
        <v>21</v>
      </c>
      <c r="AV21" s="52" t="s">
        <v>21</v>
      </c>
      <c r="AW21" s="52" t="s">
        <v>21</v>
      </c>
      <c r="AX21" s="52" t="s">
        <v>21</v>
      </c>
      <c r="AY21" s="52" t="s">
        <v>21</v>
      </c>
      <c r="AZ21" s="52" t="s">
        <v>21</v>
      </c>
      <c r="BA21" s="52" t="s">
        <v>21</v>
      </c>
      <c r="BB21" s="52" t="s">
        <v>21</v>
      </c>
      <c r="BC21" s="52" t="s">
        <v>21</v>
      </c>
      <c r="BD21" s="52" t="s">
        <v>21</v>
      </c>
      <c r="BE21" s="52" t="s">
        <v>21</v>
      </c>
      <c r="BF21" s="52" t="s">
        <v>21</v>
      </c>
      <c r="BG21" s="52" t="s">
        <v>21</v>
      </c>
      <c r="BH21" s="52" t="s">
        <v>21</v>
      </c>
      <c r="BI21" s="52" t="s">
        <v>21</v>
      </c>
      <c r="BJ21" s="52" t="s">
        <v>21</v>
      </c>
      <c r="BK21" s="52" t="s">
        <v>21</v>
      </c>
      <c r="BL21" s="52" t="s">
        <v>21</v>
      </c>
      <c r="BM21" s="52" t="s">
        <v>21</v>
      </c>
      <c r="BN21" s="52" t="s">
        <v>21</v>
      </c>
      <c r="BO21" s="52" t="s">
        <v>21</v>
      </c>
      <c r="BP21" s="52" t="s">
        <v>21</v>
      </c>
      <c r="BQ21" s="52" t="s">
        <v>21</v>
      </c>
      <c r="BR21" s="52" t="s">
        <v>21</v>
      </c>
      <c r="BS21" s="52" t="s">
        <v>21</v>
      </c>
      <c r="BT21" s="52" t="s">
        <v>21</v>
      </c>
      <c r="BU21" s="52" t="s">
        <v>21</v>
      </c>
      <c r="BV21" s="52" t="s">
        <v>21</v>
      </c>
      <c r="BW21" s="52" t="s">
        <v>21</v>
      </c>
      <c r="BX21" s="52" t="s">
        <v>21</v>
      </c>
      <c r="BY21" s="52" t="s">
        <v>21</v>
      </c>
      <c r="BZ21" s="52" t="s">
        <v>21</v>
      </c>
      <c r="CA21" s="52" t="s">
        <v>21</v>
      </c>
      <c r="CB21" s="52" t="s">
        <v>21</v>
      </c>
      <c r="CC21" s="52" t="s">
        <v>21</v>
      </c>
      <c r="CD21" s="52" t="s">
        <v>21</v>
      </c>
      <c r="CE21" s="52" t="s">
        <v>21</v>
      </c>
      <c r="CF21" s="52" t="s">
        <v>21</v>
      </c>
      <c r="CG21" s="52" t="s">
        <v>21</v>
      </c>
      <c r="CH21" s="52" t="s">
        <v>21</v>
      </c>
      <c r="CI21" s="52" t="s">
        <v>21</v>
      </c>
      <c r="CJ21" s="61"/>
      <c r="CK21" s="61"/>
      <c r="CL21" s="61"/>
      <c r="CM21" s="61"/>
      <c r="CN21" s="61"/>
      <c r="CO21" s="61"/>
      <c r="CP21" s="117"/>
      <c r="CQ21" s="117"/>
      <c r="CR21" s="117"/>
      <c r="CS21" s="117"/>
      <c r="CT21" s="117"/>
      <c r="CU21" s="117"/>
      <c r="CV21" s="117"/>
      <c r="CW21" s="117"/>
      <c r="CX21" s="117"/>
      <c r="CY21" s="117"/>
      <c r="CZ21" s="117"/>
      <c r="DA21" s="117"/>
      <c r="DB21" s="117"/>
      <c r="DC21" s="117"/>
      <c r="DD21" s="117"/>
      <c r="DE21" s="117"/>
      <c r="DF21" s="117"/>
      <c r="DG21" s="117"/>
      <c r="DH21" s="117"/>
      <c r="DI21" s="117"/>
      <c r="DJ21" s="117"/>
      <c r="DK21" s="117"/>
      <c r="DL21" s="117"/>
      <c r="DM21" s="117"/>
      <c r="DN21" s="117"/>
      <c r="DO21" s="117"/>
      <c r="DP21" s="117"/>
      <c r="DQ21" s="117"/>
      <c r="DR21" s="117"/>
      <c r="DS21" s="117"/>
    </row>
    <row r="22" spans="1:123" ht="12.75" customHeight="1" x14ac:dyDescent="0.2">
      <c r="A22" s="175">
        <v>9</v>
      </c>
      <c r="B22" s="144">
        <v>162625</v>
      </c>
      <c r="C22" s="144" t="s">
        <v>218</v>
      </c>
      <c r="D22" s="52" t="s">
        <v>21</v>
      </c>
      <c r="E22" s="52" t="s">
        <v>21</v>
      </c>
      <c r="F22" s="52" t="s">
        <v>21</v>
      </c>
      <c r="G22" s="52" t="s">
        <v>21</v>
      </c>
      <c r="H22" s="52" t="s">
        <v>21</v>
      </c>
      <c r="I22" s="52" t="s">
        <v>21</v>
      </c>
      <c r="J22" s="52" t="s">
        <v>21</v>
      </c>
      <c r="K22" s="52" t="s">
        <v>21</v>
      </c>
      <c r="L22" s="52" t="s">
        <v>21</v>
      </c>
      <c r="M22" s="52" t="s">
        <v>21</v>
      </c>
      <c r="N22" s="52" t="s">
        <v>21</v>
      </c>
      <c r="O22" s="52" t="s">
        <v>21</v>
      </c>
      <c r="P22" s="52" t="s">
        <v>21</v>
      </c>
      <c r="Q22" s="52" t="s">
        <v>21</v>
      </c>
      <c r="R22" s="52" t="s">
        <v>21</v>
      </c>
      <c r="S22" s="52" t="s">
        <v>21</v>
      </c>
      <c r="T22" s="52" t="s">
        <v>21</v>
      </c>
      <c r="U22" s="52" t="s">
        <v>21</v>
      </c>
      <c r="V22" s="52" t="s">
        <v>21</v>
      </c>
      <c r="W22" s="52" t="s">
        <v>21</v>
      </c>
      <c r="X22" s="265" t="s">
        <v>43</v>
      </c>
      <c r="Y22" s="52" t="s">
        <v>21</v>
      </c>
      <c r="Z22" s="52" t="s">
        <v>21</v>
      </c>
      <c r="AA22" s="52" t="s">
        <v>21</v>
      </c>
      <c r="AB22" s="52" t="s">
        <v>21</v>
      </c>
      <c r="AC22" s="52" t="s">
        <v>21</v>
      </c>
      <c r="AD22" s="52" t="s">
        <v>21</v>
      </c>
      <c r="AE22" s="52" t="s">
        <v>21</v>
      </c>
      <c r="AF22" s="52" t="s">
        <v>21</v>
      </c>
      <c r="AG22" s="52" t="s">
        <v>21</v>
      </c>
      <c r="AH22" s="52" t="s">
        <v>21</v>
      </c>
      <c r="AI22" s="52" t="s">
        <v>21</v>
      </c>
      <c r="AJ22" s="52" t="s">
        <v>21</v>
      </c>
      <c r="AK22" s="52" t="s">
        <v>21</v>
      </c>
      <c r="AL22" s="52" t="s">
        <v>21</v>
      </c>
      <c r="AM22" s="52" t="s">
        <v>21</v>
      </c>
      <c r="AN22" s="52" t="s">
        <v>21</v>
      </c>
      <c r="AO22" s="52" t="s">
        <v>21</v>
      </c>
      <c r="AP22" s="52" t="s">
        <v>21</v>
      </c>
      <c r="AQ22" s="52" t="s">
        <v>21</v>
      </c>
      <c r="AR22" s="52" t="s">
        <v>21</v>
      </c>
      <c r="AS22" s="52" t="s">
        <v>21</v>
      </c>
      <c r="AT22" s="52" t="s">
        <v>21</v>
      </c>
      <c r="AU22" s="52" t="s">
        <v>21</v>
      </c>
      <c r="AV22" s="52" t="s">
        <v>21</v>
      </c>
      <c r="AW22" s="52" t="s">
        <v>21</v>
      </c>
      <c r="AX22" s="52" t="s">
        <v>21</v>
      </c>
      <c r="AY22" s="52" t="s">
        <v>21</v>
      </c>
      <c r="AZ22" s="52" t="s">
        <v>21</v>
      </c>
      <c r="BA22" s="52" t="s">
        <v>21</v>
      </c>
      <c r="BB22" s="52" t="s">
        <v>21</v>
      </c>
      <c r="BC22" s="52" t="s">
        <v>21</v>
      </c>
      <c r="BD22" s="52" t="s">
        <v>21</v>
      </c>
      <c r="BE22" s="52" t="s">
        <v>21</v>
      </c>
      <c r="BF22" s="52" t="s">
        <v>21</v>
      </c>
      <c r="BG22" s="52" t="s">
        <v>21</v>
      </c>
      <c r="BH22" s="52" t="s">
        <v>21</v>
      </c>
      <c r="BI22" s="52" t="s">
        <v>21</v>
      </c>
      <c r="BJ22" s="52" t="s">
        <v>21</v>
      </c>
      <c r="BK22" s="52" t="s">
        <v>21</v>
      </c>
      <c r="BL22" s="52" t="s">
        <v>21</v>
      </c>
      <c r="BM22" s="52" t="s">
        <v>21</v>
      </c>
      <c r="BN22" s="52" t="s">
        <v>21</v>
      </c>
      <c r="BO22" s="52" t="s">
        <v>21</v>
      </c>
      <c r="BP22" s="52" t="s">
        <v>21</v>
      </c>
      <c r="BQ22" s="52" t="s">
        <v>21</v>
      </c>
      <c r="BR22" s="52" t="s">
        <v>21</v>
      </c>
      <c r="BS22" s="52" t="s">
        <v>21</v>
      </c>
      <c r="BT22" s="52" t="s">
        <v>21</v>
      </c>
      <c r="BU22" s="52" t="s">
        <v>21</v>
      </c>
      <c r="BV22" s="52" t="s">
        <v>21</v>
      </c>
      <c r="BW22" s="52" t="s">
        <v>21</v>
      </c>
      <c r="BX22" s="52" t="s">
        <v>21</v>
      </c>
      <c r="BY22" s="52" t="s">
        <v>21</v>
      </c>
      <c r="BZ22" s="52" t="s">
        <v>21</v>
      </c>
      <c r="CA22" s="52" t="s">
        <v>21</v>
      </c>
      <c r="CB22" s="52" t="s">
        <v>21</v>
      </c>
      <c r="CC22" s="52" t="s">
        <v>21</v>
      </c>
      <c r="CD22" s="52" t="s">
        <v>21</v>
      </c>
      <c r="CE22" s="52" t="s">
        <v>21</v>
      </c>
      <c r="CF22" s="52" t="s">
        <v>21</v>
      </c>
      <c r="CG22" s="52" t="s">
        <v>21</v>
      </c>
      <c r="CH22" s="52" t="s">
        <v>21</v>
      </c>
      <c r="CI22" s="52" t="s">
        <v>21</v>
      </c>
      <c r="CJ22" s="61"/>
      <c r="CK22" s="61"/>
      <c r="CL22" s="61"/>
      <c r="CM22" s="61"/>
      <c r="CN22" s="61"/>
      <c r="CO22" s="61"/>
      <c r="CP22" s="117"/>
      <c r="CQ22" s="117"/>
      <c r="CR22" s="117"/>
      <c r="CS22" s="117"/>
      <c r="CT22" s="117"/>
      <c r="CU22" s="117"/>
      <c r="CV22" s="117"/>
      <c r="CW22" s="117"/>
      <c r="CX22" s="117"/>
      <c r="CY22" s="117"/>
      <c r="CZ22" s="117"/>
      <c r="DA22" s="117"/>
      <c r="DB22" s="117"/>
      <c r="DC22" s="117"/>
      <c r="DD22" s="117"/>
      <c r="DE22" s="117"/>
      <c r="DF22" s="117"/>
      <c r="DG22" s="117"/>
      <c r="DH22" s="117"/>
      <c r="DI22" s="117"/>
      <c r="DJ22" s="117"/>
      <c r="DK22" s="117"/>
      <c r="DL22" s="117"/>
      <c r="DM22" s="117"/>
      <c r="DN22" s="117"/>
      <c r="DO22" s="117"/>
      <c r="DP22" s="117"/>
      <c r="DQ22" s="117"/>
      <c r="DR22" s="117"/>
      <c r="DS22" s="117"/>
    </row>
    <row r="23" spans="1:123" ht="12.75" customHeight="1" x14ac:dyDescent="0.2">
      <c r="A23" s="175">
        <v>10</v>
      </c>
      <c r="B23" s="176">
        <v>162627</v>
      </c>
      <c r="C23" s="176" t="s">
        <v>219</v>
      </c>
      <c r="D23" s="52" t="s">
        <v>21</v>
      </c>
      <c r="E23" s="52" t="s">
        <v>21</v>
      </c>
      <c r="F23" s="52" t="s">
        <v>21</v>
      </c>
      <c r="G23" s="52" t="s">
        <v>21</v>
      </c>
      <c r="H23" s="52" t="s">
        <v>21</v>
      </c>
      <c r="I23" s="52" t="s">
        <v>21</v>
      </c>
      <c r="J23" s="52" t="s">
        <v>21</v>
      </c>
      <c r="K23" s="52" t="s">
        <v>21</v>
      </c>
      <c r="L23" s="52" t="s">
        <v>21</v>
      </c>
      <c r="M23" s="52" t="s">
        <v>21</v>
      </c>
      <c r="N23" s="52" t="s">
        <v>21</v>
      </c>
      <c r="O23" s="52" t="s">
        <v>21</v>
      </c>
      <c r="P23" s="52" t="s">
        <v>21</v>
      </c>
      <c r="Q23" s="52" t="s">
        <v>21</v>
      </c>
      <c r="R23" s="52" t="s">
        <v>21</v>
      </c>
      <c r="S23" s="52" t="s">
        <v>21</v>
      </c>
      <c r="T23" s="52" t="s">
        <v>21</v>
      </c>
      <c r="U23" s="52" t="s">
        <v>21</v>
      </c>
      <c r="V23" s="52" t="s">
        <v>21</v>
      </c>
      <c r="W23" s="52" t="s">
        <v>21</v>
      </c>
      <c r="X23" s="265" t="s">
        <v>43</v>
      </c>
      <c r="Y23" s="52" t="s">
        <v>21</v>
      </c>
      <c r="Z23" s="52" t="s">
        <v>21</v>
      </c>
      <c r="AA23" s="52" t="s">
        <v>21</v>
      </c>
      <c r="AB23" s="52" t="s">
        <v>21</v>
      </c>
      <c r="AC23" s="52" t="s">
        <v>21</v>
      </c>
      <c r="AD23" s="52" t="s">
        <v>21</v>
      </c>
      <c r="AE23" s="52" t="s">
        <v>21</v>
      </c>
      <c r="AF23" s="52" t="s">
        <v>21</v>
      </c>
      <c r="AG23" s="52" t="s">
        <v>21</v>
      </c>
      <c r="AH23" s="52" t="s">
        <v>21</v>
      </c>
      <c r="AI23" s="52" t="s">
        <v>21</v>
      </c>
      <c r="AJ23" s="52" t="s">
        <v>21</v>
      </c>
      <c r="AK23" s="52" t="s">
        <v>21</v>
      </c>
      <c r="AL23" s="52" t="s">
        <v>21</v>
      </c>
      <c r="AM23" s="52" t="s">
        <v>21</v>
      </c>
      <c r="AN23" s="52" t="s">
        <v>21</v>
      </c>
      <c r="AO23" s="52" t="s">
        <v>21</v>
      </c>
      <c r="AP23" s="52" t="s">
        <v>21</v>
      </c>
      <c r="AQ23" s="52" t="s">
        <v>21</v>
      </c>
      <c r="AR23" s="52" t="s">
        <v>21</v>
      </c>
      <c r="AS23" s="52" t="s">
        <v>21</v>
      </c>
      <c r="AT23" s="52" t="s">
        <v>21</v>
      </c>
      <c r="AU23" s="52" t="s">
        <v>21</v>
      </c>
      <c r="AV23" s="52" t="s">
        <v>21</v>
      </c>
      <c r="AW23" s="52" t="s">
        <v>21</v>
      </c>
      <c r="AX23" s="52" t="s">
        <v>21</v>
      </c>
      <c r="AY23" s="52" t="s">
        <v>21</v>
      </c>
      <c r="AZ23" s="52" t="s">
        <v>21</v>
      </c>
      <c r="BA23" s="52" t="s">
        <v>21</v>
      </c>
      <c r="BB23" s="52" t="s">
        <v>21</v>
      </c>
      <c r="BC23" s="52" t="s">
        <v>21</v>
      </c>
      <c r="BD23" s="52" t="s">
        <v>21</v>
      </c>
      <c r="BE23" s="52" t="s">
        <v>21</v>
      </c>
      <c r="BF23" s="52" t="s">
        <v>21</v>
      </c>
      <c r="BG23" s="52" t="s">
        <v>21</v>
      </c>
      <c r="BH23" s="52" t="s">
        <v>21</v>
      </c>
      <c r="BI23" s="52" t="s">
        <v>21</v>
      </c>
      <c r="BJ23" s="52" t="s">
        <v>21</v>
      </c>
      <c r="BK23" s="52" t="s">
        <v>21</v>
      </c>
      <c r="BL23" s="52" t="s">
        <v>21</v>
      </c>
      <c r="BM23" s="52" t="s">
        <v>21</v>
      </c>
      <c r="BN23" s="52" t="s">
        <v>21</v>
      </c>
      <c r="BO23" s="52" t="s">
        <v>21</v>
      </c>
      <c r="BP23" s="52" t="s">
        <v>21</v>
      </c>
      <c r="BQ23" s="52" t="s">
        <v>21</v>
      </c>
      <c r="BR23" s="52" t="s">
        <v>21</v>
      </c>
      <c r="BS23" s="52" t="s">
        <v>21</v>
      </c>
      <c r="BT23" s="52" t="s">
        <v>21</v>
      </c>
      <c r="BU23" s="52" t="s">
        <v>21</v>
      </c>
      <c r="BV23" s="52" t="s">
        <v>21</v>
      </c>
      <c r="BW23" s="52" t="s">
        <v>21</v>
      </c>
      <c r="BX23" s="52" t="s">
        <v>21</v>
      </c>
      <c r="BY23" s="52" t="s">
        <v>21</v>
      </c>
      <c r="BZ23" s="52" t="s">
        <v>21</v>
      </c>
      <c r="CA23" s="52" t="s">
        <v>21</v>
      </c>
      <c r="CB23" s="52" t="s">
        <v>21</v>
      </c>
      <c r="CC23" s="52" t="s">
        <v>21</v>
      </c>
      <c r="CD23" s="52" t="s">
        <v>21</v>
      </c>
      <c r="CE23" s="52" t="s">
        <v>21</v>
      </c>
      <c r="CF23" s="52" t="s">
        <v>21</v>
      </c>
      <c r="CG23" s="52" t="s">
        <v>21</v>
      </c>
      <c r="CH23" s="52" t="s">
        <v>21</v>
      </c>
      <c r="CI23" s="52" t="s">
        <v>21</v>
      </c>
      <c r="CJ23" s="61"/>
      <c r="CK23" s="61"/>
      <c r="CL23" s="61"/>
      <c r="CM23" s="61"/>
      <c r="CN23" s="61"/>
      <c r="CO23" s="61"/>
      <c r="CP23" s="117"/>
      <c r="CQ23" s="117"/>
      <c r="CR23" s="117"/>
      <c r="CS23" s="117"/>
      <c r="CT23" s="117"/>
      <c r="CU23" s="117"/>
      <c r="CV23" s="117"/>
      <c r="CW23" s="117"/>
      <c r="CX23" s="117"/>
      <c r="CY23" s="117"/>
      <c r="CZ23" s="117"/>
      <c r="DA23" s="117"/>
      <c r="DB23" s="117"/>
      <c r="DC23" s="117"/>
      <c r="DD23" s="117"/>
      <c r="DE23" s="117"/>
      <c r="DF23" s="117"/>
      <c r="DG23" s="117"/>
      <c r="DH23" s="117"/>
      <c r="DI23" s="117"/>
      <c r="DJ23" s="117"/>
      <c r="DK23" s="117"/>
      <c r="DL23" s="117"/>
      <c r="DM23" s="117"/>
      <c r="DN23" s="117"/>
      <c r="DO23" s="117"/>
      <c r="DP23" s="117"/>
      <c r="DQ23" s="117"/>
      <c r="DR23" s="117"/>
      <c r="DS23" s="117"/>
    </row>
    <row r="24" spans="1:123" ht="12.75" customHeight="1" x14ac:dyDescent="0.2">
      <c r="A24" s="175">
        <v>11</v>
      </c>
      <c r="B24" s="176">
        <v>162632</v>
      </c>
      <c r="C24" s="176" t="s">
        <v>220</v>
      </c>
      <c r="D24" s="52" t="s">
        <v>21</v>
      </c>
      <c r="E24" s="52" t="s">
        <v>21</v>
      </c>
      <c r="F24" s="52" t="s">
        <v>21</v>
      </c>
      <c r="G24" s="261" t="s">
        <v>23</v>
      </c>
      <c r="H24" s="52" t="s">
        <v>21</v>
      </c>
      <c r="I24" s="52" t="s">
        <v>21</v>
      </c>
      <c r="J24" s="52" t="s">
        <v>21</v>
      </c>
      <c r="K24" s="52" t="s">
        <v>21</v>
      </c>
      <c r="L24" s="52" t="s">
        <v>21</v>
      </c>
      <c r="M24" s="52" t="s">
        <v>21</v>
      </c>
      <c r="N24" s="52" t="s">
        <v>21</v>
      </c>
      <c r="O24" s="52" t="s">
        <v>21</v>
      </c>
      <c r="P24" s="52" t="s">
        <v>21</v>
      </c>
      <c r="Q24" s="52" t="s">
        <v>21</v>
      </c>
      <c r="R24" s="52" t="s">
        <v>21</v>
      </c>
      <c r="S24" s="52" t="s">
        <v>21</v>
      </c>
      <c r="T24" s="52" t="s">
        <v>21</v>
      </c>
      <c r="U24" s="52" t="s">
        <v>21</v>
      </c>
      <c r="V24" s="52" t="s">
        <v>21</v>
      </c>
      <c r="W24" s="52" t="s">
        <v>21</v>
      </c>
      <c r="X24" s="265" t="s">
        <v>43</v>
      </c>
      <c r="Y24" s="52" t="s">
        <v>21</v>
      </c>
      <c r="Z24" s="52" t="s">
        <v>21</v>
      </c>
      <c r="AA24" s="52" t="s">
        <v>21</v>
      </c>
      <c r="AB24" s="264" t="s">
        <v>23</v>
      </c>
      <c r="AC24" s="52" t="s">
        <v>21</v>
      </c>
      <c r="AD24" s="52" t="s">
        <v>21</v>
      </c>
      <c r="AE24" s="52" t="s">
        <v>21</v>
      </c>
      <c r="AF24" s="52" t="s">
        <v>21</v>
      </c>
      <c r="AG24" s="52" t="s">
        <v>21</v>
      </c>
      <c r="AH24" s="52" t="s">
        <v>21</v>
      </c>
      <c r="AI24" s="52" t="s">
        <v>21</v>
      </c>
      <c r="AJ24" s="52" t="s">
        <v>21</v>
      </c>
      <c r="AK24" s="52" t="s">
        <v>21</v>
      </c>
      <c r="AL24" s="52" t="s">
        <v>21</v>
      </c>
      <c r="AM24" s="52" t="s">
        <v>21</v>
      </c>
      <c r="AN24" s="52" t="s">
        <v>21</v>
      </c>
      <c r="AO24" s="52" t="s">
        <v>21</v>
      </c>
      <c r="AP24" s="52" t="s">
        <v>21</v>
      </c>
      <c r="AQ24" s="52" t="s">
        <v>21</v>
      </c>
      <c r="AR24" s="52" t="s">
        <v>21</v>
      </c>
      <c r="AS24" s="52" t="s">
        <v>21</v>
      </c>
      <c r="AT24" s="52" t="s">
        <v>21</v>
      </c>
      <c r="AU24" s="52" t="s">
        <v>21</v>
      </c>
      <c r="AV24" s="52" t="s">
        <v>21</v>
      </c>
      <c r="AW24" s="52" t="s">
        <v>21</v>
      </c>
      <c r="AX24" s="52" t="s">
        <v>21</v>
      </c>
      <c r="AY24" s="52" t="s">
        <v>21</v>
      </c>
      <c r="AZ24" s="52" t="s">
        <v>21</v>
      </c>
      <c r="BA24" s="52" t="s">
        <v>21</v>
      </c>
      <c r="BB24" s="52" t="s">
        <v>21</v>
      </c>
      <c r="BC24" s="52" t="s">
        <v>21</v>
      </c>
      <c r="BD24" s="52" t="s">
        <v>21</v>
      </c>
      <c r="BE24" s="52" t="s">
        <v>21</v>
      </c>
      <c r="BF24" s="280" t="s">
        <v>23</v>
      </c>
      <c r="BG24" s="52" t="s">
        <v>21</v>
      </c>
      <c r="BH24" s="52" t="s">
        <v>21</v>
      </c>
      <c r="BI24" s="52" t="s">
        <v>21</v>
      </c>
      <c r="BJ24" s="52" t="s">
        <v>21</v>
      </c>
      <c r="BK24" s="52" t="s">
        <v>21</v>
      </c>
      <c r="BL24" s="283" t="s">
        <v>23</v>
      </c>
      <c r="BM24" s="52" t="s">
        <v>21</v>
      </c>
      <c r="BN24" s="52" t="s">
        <v>21</v>
      </c>
      <c r="BO24" s="52" t="s">
        <v>21</v>
      </c>
      <c r="BP24" s="52" t="s">
        <v>21</v>
      </c>
      <c r="BQ24" s="52" t="s">
        <v>21</v>
      </c>
      <c r="BR24" s="52" t="s">
        <v>21</v>
      </c>
      <c r="BS24" s="52" t="s">
        <v>21</v>
      </c>
      <c r="BT24" s="52" t="s">
        <v>21</v>
      </c>
      <c r="BU24" s="52" t="s">
        <v>21</v>
      </c>
      <c r="BV24" s="52" t="s">
        <v>21</v>
      </c>
      <c r="BW24" s="52" t="s">
        <v>21</v>
      </c>
      <c r="BX24" s="52" t="s">
        <v>21</v>
      </c>
      <c r="BY24" s="52" t="s">
        <v>21</v>
      </c>
      <c r="BZ24" s="52" t="s">
        <v>21</v>
      </c>
      <c r="CA24" s="52" t="s">
        <v>21</v>
      </c>
      <c r="CB24" s="52" t="s">
        <v>21</v>
      </c>
      <c r="CC24" s="52" t="s">
        <v>21</v>
      </c>
      <c r="CD24" s="52" t="s">
        <v>21</v>
      </c>
      <c r="CE24" s="52" t="s">
        <v>21</v>
      </c>
      <c r="CF24" s="52" t="s">
        <v>21</v>
      </c>
      <c r="CG24" s="52" t="s">
        <v>21</v>
      </c>
      <c r="CH24" s="52" t="s">
        <v>21</v>
      </c>
      <c r="CI24" s="52" t="s">
        <v>21</v>
      </c>
      <c r="CJ24" s="61"/>
      <c r="CK24" s="61"/>
      <c r="CL24" s="61"/>
      <c r="CM24" s="61"/>
      <c r="CN24" s="61"/>
      <c r="CO24" s="61"/>
      <c r="CP24" s="117"/>
      <c r="CQ24" s="117"/>
      <c r="CR24" s="117"/>
      <c r="CS24" s="117"/>
      <c r="CT24" s="117"/>
      <c r="CU24" s="117"/>
      <c r="CV24" s="117"/>
      <c r="CW24" s="117"/>
      <c r="CX24" s="117"/>
      <c r="CY24" s="117"/>
      <c r="CZ24" s="117"/>
      <c r="DA24" s="117"/>
      <c r="DB24" s="117"/>
      <c r="DC24" s="117"/>
      <c r="DD24" s="117"/>
      <c r="DE24" s="117"/>
      <c r="DF24" s="117"/>
      <c r="DG24" s="117"/>
      <c r="DH24" s="117"/>
      <c r="DI24" s="117"/>
      <c r="DJ24" s="117"/>
      <c r="DK24" s="117"/>
      <c r="DL24" s="117"/>
      <c r="DM24" s="117"/>
      <c r="DN24" s="117"/>
      <c r="DO24" s="117"/>
      <c r="DP24" s="117"/>
      <c r="DQ24" s="117"/>
      <c r="DR24" s="117"/>
      <c r="DS24" s="117"/>
    </row>
    <row r="25" spans="1:123" ht="12.75" customHeight="1" x14ac:dyDescent="0.2">
      <c r="A25" s="175">
        <v>12</v>
      </c>
      <c r="B25" s="144">
        <v>162738</v>
      </c>
      <c r="C25" s="144" t="s">
        <v>221</v>
      </c>
      <c r="D25" s="52" t="s">
        <v>21</v>
      </c>
      <c r="E25" s="52" t="s">
        <v>21</v>
      </c>
      <c r="F25" s="52" t="s">
        <v>21</v>
      </c>
      <c r="G25" s="52" t="s">
        <v>21</v>
      </c>
      <c r="H25" s="52" t="s">
        <v>21</v>
      </c>
      <c r="I25" s="52" t="s">
        <v>21</v>
      </c>
      <c r="J25" s="52" t="s">
        <v>21</v>
      </c>
      <c r="K25" s="52" t="s">
        <v>21</v>
      </c>
      <c r="L25" s="52" t="s">
        <v>21</v>
      </c>
      <c r="M25" s="52" t="s">
        <v>21</v>
      </c>
      <c r="N25" s="52" t="s">
        <v>21</v>
      </c>
      <c r="O25" s="52" t="s">
        <v>21</v>
      </c>
      <c r="P25" s="52" t="s">
        <v>21</v>
      </c>
      <c r="Q25" s="52" t="s">
        <v>21</v>
      </c>
      <c r="R25" s="52" t="s">
        <v>21</v>
      </c>
      <c r="S25" s="52" t="s">
        <v>21</v>
      </c>
      <c r="T25" s="52" t="s">
        <v>21</v>
      </c>
      <c r="U25" s="52" t="s">
        <v>21</v>
      </c>
      <c r="V25" s="52" t="s">
        <v>21</v>
      </c>
      <c r="W25" s="52" t="s">
        <v>21</v>
      </c>
      <c r="X25" s="265" t="s">
        <v>43</v>
      </c>
      <c r="Y25" s="52" t="s">
        <v>21</v>
      </c>
      <c r="Z25" s="52" t="s">
        <v>21</v>
      </c>
      <c r="AA25" s="52" t="s">
        <v>21</v>
      </c>
      <c r="AB25" s="52" t="s">
        <v>21</v>
      </c>
      <c r="AC25" s="52" t="s">
        <v>21</v>
      </c>
      <c r="AD25" s="52" t="s">
        <v>21</v>
      </c>
      <c r="AE25" s="52" t="s">
        <v>21</v>
      </c>
      <c r="AF25" s="52" t="s">
        <v>21</v>
      </c>
      <c r="AG25" s="52" t="s">
        <v>21</v>
      </c>
      <c r="AH25" s="52" t="s">
        <v>21</v>
      </c>
      <c r="AI25" s="52" t="s">
        <v>21</v>
      </c>
      <c r="AJ25" s="52" t="s">
        <v>21</v>
      </c>
      <c r="AK25" s="52" t="s">
        <v>21</v>
      </c>
      <c r="AL25" s="52" t="s">
        <v>21</v>
      </c>
      <c r="AM25" s="52" t="s">
        <v>21</v>
      </c>
      <c r="AN25" s="52" t="s">
        <v>21</v>
      </c>
      <c r="AO25" s="52" t="s">
        <v>21</v>
      </c>
      <c r="AP25" s="52" t="s">
        <v>21</v>
      </c>
      <c r="AQ25" s="52" t="s">
        <v>21</v>
      </c>
      <c r="AR25" s="52" t="s">
        <v>21</v>
      </c>
      <c r="AS25" s="52" t="s">
        <v>21</v>
      </c>
      <c r="AT25" s="52" t="s">
        <v>21</v>
      </c>
      <c r="AU25" s="52" t="s">
        <v>21</v>
      </c>
      <c r="AV25" s="52" t="s">
        <v>21</v>
      </c>
      <c r="AW25" s="52" t="s">
        <v>21</v>
      </c>
      <c r="AX25" s="52" t="s">
        <v>21</v>
      </c>
      <c r="AY25" s="52" t="s">
        <v>21</v>
      </c>
      <c r="AZ25" s="52" t="s">
        <v>21</v>
      </c>
      <c r="BA25" s="52" t="s">
        <v>21</v>
      </c>
      <c r="BB25" s="52" t="s">
        <v>21</v>
      </c>
      <c r="BC25" s="52" t="s">
        <v>21</v>
      </c>
      <c r="BD25" s="52" t="s">
        <v>21</v>
      </c>
      <c r="BE25" s="52" t="s">
        <v>21</v>
      </c>
      <c r="BF25" s="52" t="s">
        <v>21</v>
      </c>
      <c r="BG25" s="52" t="s">
        <v>21</v>
      </c>
      <c r="BH25" s="52" t="s">
        <v>21</v>
      </c>
      <c r="BI25" s="52" t="s">
        <v>21</v>
      </c>
      <c r="BJ25" s="52" t="s">
        <v>21</v>
      </c>
      <c r="BK25" s="52" t="s">
        <v>21</v>
      </c>
      <c r="BL25" s="52" t="s">
        <v>21</v>
      </c>
      <c r="BM25" s="52" t="s">
        <v>21</v>
      </c>
      <c r="BN25" s="52" t="s">
        <v>21</v>
      </c>
      <c r="BO25" s="52" t="s">
        <v>21</v>
      </c>
      <c r="BP25" s="52" t="s">
        <v>21</v>
      </c>
      <c r="BQ25" s="52" t="s">
        <v>21</v>
      </c>
      <c r="BR25" s="52" t="s">
        <v>21</v>
      </c>
      <c r="BS25" s="52" t="s">
        <v>21</v>
      </c>
      <c r="BT25" s="52" t="s">
        <v>21</v>
      </c>
      <c r="BU25" s="52" t="s">
        <v>21</v>
      </c>
      <c r="BV25" s="52" t="s">
        <v>21</v>
      </c>
      <c r="BW25" s="52" t="s">
        <v>21</v>
      </c>
      <c r="BX25" s="52" t="s">
        <v>21</v>
      </c>
      <c r="BY25" s="52" t="s">
        <v>21</v>
      </c>
      <c r="BZ25" s="52" t="s">
        <v>21</v>
      </c>
      <c r="CA25" s="52" t="s">
        <v>21</v>
      </c>
      <c r="CB25" s="52" t="s">
        <v>21</v>
      </c>
      <c r="CC25" s="52" t="s">
        <v>21</v>
      </c>
      <c r="CD25" s="52" t="s">
        <v>21</v>
      </c>
      <c r="CE25" s="52" t="s">
        <v>21</v>
      </c>
      <c r="CF25" s="52" t="s">
        <v>21</v>
      </c>
      <c r="CG25" s="52" t="s">
        <v>21</v>
      </c>
      <c r="CH25" s="52" t="s">
        <v>21</v>
      </c>
      <c r="CI25" s="52" t="s">
        <v>21</v>
      </c>
      <c r="CJ25" s="61"/>
      <c r="CK25" s="61"/>
      <c r="CL25" s="61"/>
      <c r="CM25" s="61"/>
      <c r="CN25" s="61"/>
      <c r="CO25" s="61"/>
      <c r="CP25" s="117"/>
      <c r="CQ25" s="117"/>
      <c r="CR25" s="117"/>
      <c r="CS25" s="117"/>
      <c r="CT25" s="117"/>
      <c r="CU25" s="117"/>
      <c r="CV25" s="117"/>
      <c r="CW25" s="117"/>
      <c r="CX25" s="117"/>
      <c r="CY25" s="117"/>
      <c r="CZ25" s="117"/>
      <c r="DA25" s="117"/>
      <c r="DB25" s="117"/>
      <c r="DC25" s="117"/>
      <c r="DD25" s="117"/>
      <c r="DE25" s="117"/>
      <c r="DF25" s="117"/>
      <c r="DG25" s="117"/>
      <c r="DH25" s="117"/>
      <c r="DI25" s="117"/>
      <c r="DJ25" s="117"/>
      <c r="DK25" s="117"/>
      <c r="DL25" s="117"/>
      <c r="DM25" s="117"/>
      <c r="DN25" s="117"/>
      <c r="DO25" s="117"/>
      <c r="DP25" s="117"/>
      <c r="DQ25" s="117"/>
      <c r="DR25" s="117"/>
      <c r="DS25" s="117"/>
    </row>
    <row r="26" spans="1:123" ht="12.75" customHeight="1" x14ac:dyDescent="0.2">
      <c r="A26" s="175">
        <v>13</v>
      </c>
      <c r="B26" s="176">
        <v>142990</v>
      </c>
      <c r="C26" s="176" t="s">
        <v>222</v>
      </c>
      <c r="D26" s="52" t="s">
        <v>21</v>
      </c>
      <c r="E26" s="52" t="s">
        <v>21</v>
      </c>
      <c r="F26" s="52" t="s">
        <v>21</v>
      </c>
      <c r="G26" s="52" t="s">
        <v>21</v>
      </c>
      <c r="H26" s="52" t="s">
        <v>21</v>
      </c>
      <c r="I26" s="52" t="s">
        <v>21</v>
      </c>
      <c r="J26" s="52" t="s">
        <v>21</v>
      </c>
      <c r="K26" s="52" t="s">
        <v>21</v>
      </c>
      <c r="L26" s="52" t="s">
        <v>21</v>
      </c>
      <c r="M26" s="52" t="s">
        <v>21</v>
      </c>
      <c r="N26" s="52" t="s">
        <v>21</v>
      </c>
      <c r="O26" s="52" t="s">
        <v>21</v>
      </c>
      <c r="P26" s="52" t="s">
        <v>21</v>
      </c>
      <c r="Q26" s="52" t="s">
        <v>21</v>
      </c>
      <c r="R26" s="52" t="s">
        <v>21</v>
      </c>
      <c r="S26" s="52" t="s">
        <v>21</v>
      </c>
      <c r="T26" s="52" t="s">
        <v>21</v>
      </c>
      <c r="U26" s="52" t="s">
        <v>21</v>
      </c>
      <c r="V26" s="52" t="s">
        <v>21</v>
      </c>
      <c r="W26" s="52" t="s">
        <v>21</v>
      </c>
      <c r="X26" s="265" t="s">
        <v>43</v>
      </c>
      <c r="Y26" s="52" t="s">
        <v>21</v>
      </c>
      <c r="Z26" s="52" t="s">
        <v>21</v>
      </c>
      <c r="AA26" s="52" t="s">
        <v>21</v>
      </c>
      <c r="AB26" s="52" t="s">
        <v>21</v>
      </c>
      <c r="AC26" s="52" t="s">
        <v>21</v>
      </c>
      <c r="AD26" s="266" t="s">
        <v>23</v>
      </c>
      <c r="AE26" s="266" t="s">
        <v>23</v>
      </c>
      <c r="AF26" s="266" t="s">
        <v>23</v>
      </c>
      <c r="AG26" s="268" t="s">
        <v>23</v>
      </c>
      <c r="AH26" s="268" t="s">
        <v>23</v>
      </c>
      <c r="AI26" s="269" t="s">
        <v>23</v>
      </c>
      <c r="AJ26" s="52" t="s">
        <v>21</v>
      </c>
      <c r="AK26" s="52" t="s">
        <v>21</v>
      </c>
      <c r="AL26" s="52" t="s">
        <v>21</v>
      </c>
      <c r="AM26" s="52" t="s">
        <v>21</v>
      </c>
      <c r="AN26" s="52" t="s">
        <v>21</v>
      </c>
      <c r="AO26" s="52" t="s">
        <v>21</v>
      </c>
      <c r="AP26" s="52" t="s">
        <v>21</v>
      </c>
      <c r="AQ26" s="52" t="s">
        <v>21</v>
      </c>
      <c r="AR26" s="52" t="s">
        <v>21</v>
      </c>
      <c r="AS26" s="52" t="s">
        <v>21</v>
      </c>
      <c r="AT26" s="52" t="s">
        <v>21</v>
      </c>
      <c r="AU26" s="52" t="s">
        <v>21</v>
      </c>
      <c r="AV26" s="52" t="s">
        <v>21</v>
      </c>
      <c r="AW26" s="52" t="s">
        <v>21</v>
      </c>
      <c r="AX26" s="52" t="s">
        <v>21</v>
      </c>
      <c r="AY26" s="52" t="s">
        <v>21</v>
      </c>
      <c r="AZ26" s="52" t="s">
        <v>21</v>
      </c>
      <c r="BA26" s="52" t="s">
        <v>21</v>
      </c>
      <c r="BB26" s="52" t="s">
        <v>21</v>
      </c>
      <c r="BC26" s="52" t="s">
        <v>21</v>
      </c>
      <c r="BD26" s="52" t="s">
        <v>21</v>
      </c>
      <c r="BE26" s="52" t="s">
        <v>21</v>
      </c>
      <c r="BF26" s="52" t="s">
        <v>21</v>
      </c>
      <c r="BG26" s="52" t="s">
        <v>21</v>
      </c>
      <c r="BH26" s="52" t="s">
        <v>21</v>
      </c>
      <c r="BI26" s="52" t="s">
        <v>21</v>
      </c>
      <c r="BJ26" s="52" t="s">
        <v>21</v>
      </c>
      <c r="BK26" s="52" t="s">
        <v>21</v>
      </c>
      <c r="BL26" s="52" t="s">
        <v>21</v>
      </c>
      <c r="BM26" s="52" t="s">
        <v>21</v>
      </c>
      <c r="BN26" s="52" t="s">
        <v>21</v>
      </c>
      <c r="BO26" s="52" t="s">
        <v>21</v>
      </c>
      <c r="BP26" s="52" t="s">
        <v>21</v>
      </c>
      <c r="BQ26" s="52" t="s">
        <v>21</v>
      </c>
      <c r="BR26" s="52" t="s">
        <v>21</v>
      </c>
      <c r="BS26" s="52" t="s">
        <v>21</v>
      </c>
      <c r="BT26" s="52" t="s">
        <v>21</v>
      </c>
      <c r="BU26" s="52" t="s">
        <v>21</v>
      </c>
      <c r="BV26" s="52" t="s">
        <v>21</v>
      </c>
      <c r="BW26" s="52" t="s">
        <v>21</v>
      </c>
      <c r="BX26" s="52" t="s">
        <v>21</v>
      </c>
      <c r="BY26" s="52" t="s">
        <v>21</v>
      </c>
      <c r="BZ26" s="52" t="s">
        <v>21</v>
      </c>
      <c r="CA26" s="52" t="s">
        <v>21</v>
      </c>
      <c r="CB26" s="52" t="s">
        <v>21</v>
      </c>
      <c r="CC26" s="52" t="s">
        <v>21</v>
      </c>
      <c r="CD26" s="52" t="s">
        <v>21</v>
      </c>
      <c r="CE26" s="52" t="s">
        <v>21</v>
      </c>
      <c r="CF26" s="52" t="s">
        <v>21</v>
      </c>
      <c r="CG26" s="52" t="s">
        <v>21</v>
      </c>
      <c r="CH26" s="52" t="s">
        <v>21</v>
      </c>
      <c r="CI26" s="52" t="s">
        <v>21</v>
      </c>
      <c r="CJ26" s="61"/>
      <c r="CK26" s="61"/>
      <c r="CL26" s="61"/>
      <c r="CM26" s="61"/>
      <c r="CN26" s="61"/>
      <c r="CO26" s="61"/>
      <c r="CP26" s="117"/>
      <c r="CQ26" s="117"/>
      <c r="CR26" s="117"/>
      <c r="CS26" s="117"/>
      <c r="CT26" s="117"/>
      <c r="CU26" s="117"/>
      <c r="CV26" s="117"/>
      <c r="CW26" s="117"/>
      <c r="CX26" s="117"/>
      <c r="CY26" s="117"/>
      <c r="CZ26" s="117"/>
      <c r="DA26" s="117"/>
      <c r="DB26" s="117"/>
      <c r="DC26" s="117"/>
      <c r="DD26" s="117"/>
      <c r="DE26" s="117"/>
      <c r="DF26" s="117"/>
      <c r="DG26" s="117"/>
      <c r="DH26" s="117"/>
      <c r="DI26" s="117"/>
      <c r="DJ26" s="117"/>
      <c r="DK26" s="117"/>
      <c r="DL26" s="117"/>
      <c r="DM26" s="117"/>
      <c r="DN26" s="117"/>
      <c r="DO26" s="117"/>
      <c r="DP26" s="117"/>
      <c r="DQ26" s="117"/>
      <c r="DR26" s="117"/>
      <c r="DS26" s="117"/>
    </row>
    <row r="27" spans="1:123" ht="12.75" customHeight="1" x14ac:dyDescent="0.2">
      <c r="A27" s="177">
        <v>14</v>
      </c>
      <c r="B27" s="176">
        <v>136945</v>
      </c>
      <c r="C27" s="176" t="s">
        <v>223</v>
      </c>
      <c r="D27" s="86" t="s">
        <v>21</v>
      </c>
      <c r="E27" s="86" t="s">
        <v>21</v>
      </c>
      <c r="F27" s="86" t="s">
        <v>21</v>
      </c>
      <c r="G27" s="86" t="s">
        <v>21</v>
      </c>
      <c r="H27" s="86" t="s">
        <v>21</v>
      </c>
      <c r="I27" s="86" t="s">
        <v>21</v>
      </c>
      <c r="J27" s="86" t="s">
        <v>21</v>
      </c>
      <c r="K27" s="86" t="s">
        <v>21</v>
      </c>
      <c r="L27" s="86" t="s">
        <v>21</v>
      </c>
      <c r="M27" s="86" t="s">
        <v>21</v>
      </c>
      <c r="N27" s="86" t="s">
        <v>21</v>
      </c>
      <c r="O27" s="86" t="s">
        <v>21</v>
      </c>
      <c r="P27" s="86" t="s">
        <v>21</v>
      </c>
      <c r="Q27" s="86" t="s">
        <v>21</v>
      </c>
      <c r="R27" s="86" t="s">
        <v>21</v>
      </c>
      <c r="S27" s="86" t="s">
        <v>21</v>
      </c>
      <c r="T27" s="86" t="s">
        <v>21</v>
      </c>
      <c r="U27" s="86" t="s">
        <v>21</v>
      </c>
      <c r="V27" s="86" t="s">
        <v>21</v>
      </c>
      <c r="W27" s="86" t="s">
        <v>21</v>
      </c>
      <c r="X27" s="265" t="s">
        <v>43</v>
      </c>
      <c r="Y27" s="86" t="s">
        <v>21</v>
      </c>
      <c r="Z27" s="86" t="s">
        <v>21</v>
      </c>
      <c r="AA27" s="86" t="s">
        <v>21</v>
      </c>
      <c r="AB27" s="86" t="s">
        <v>21</v>
      </c>
      <c r="AC27" s="86" t="s">
        <v>21</v>
      </c>
      <c r="AD27" s="86" t="s">
        <v>21</v>
      </c>
      <c r="AE27" s="86" t="s">
        <v>21</v>
      </c>
      <c r="AF27" s="86" t="s">
        <v>21</v>
      </c>
      <c r="AG27" s="86" t="s">
        <v>21</v>
      </c>
      <c r="AH27" s="86" t="s">
        <v>21</v>
      </c>
      <c r="AI27" s="86" t="s">
        <v>21</v>
      </c>
      <c r="AJ27" s="86" t="s">
        <v>21</v>
      </c>
      <c r="AK27" s="86" t="s">
        <v>21</v>
      </c>
      <c r="AL27" s="86" t="s">
        <v>21</v>
      </c>
      <c r="AM27" s="86" t="s">
        <v>21</v>
      </c>
      <c r="AN27" s="86" t="s">
        <v>21</v>
      </c>
      <c r="AO27" s="86" t="s">
        <v>21</v>
      </c>
      <c r="AP27" s="86" t="s">
        <v>21</v>
      </c>
      <c r="AQ27" s="86" t="s">
        <v>21</v>
      </c>
      <c r="AR27" s="86" t="s">
        <v>21</v>
      </c>
      <c r="AS27" s="86" t="s">
        <v>21</v>
      </c>
      <c r="AT27" s="86" t="s">
        <v>21</v>
      </c>
      <c r="AU27" s="86" t="s">
        <v>21</v>
      </c>
      <c r="AV27" s="86" t="s">
        <v>21</v>
      </c>
      <c r="AW27" s="86" t="s">
        <v>21</v>
      </c>
      <c r="AX27" s="86" t="s">
        <v>21</v>
      </c>
      <c r="AY27" s="86" t="s">
        <v>21</v>
      </c>
      <c r="AZ27" s="86" t="s">
        <v>21</v>
      </c>
      <c r="BA27" s="86" t="s">
        <v>21</v>
      </c>
      <c r="BB27" s="86" t="s">
        <v>21</v>
      </c>
      <c r="BC27" s="86" t="s">
        <v>21</v>
      </c>
      <c r="BD27" s="86" t="s">
        <v>21</v>
      </c>
      <c r="BE27" s="86" t="s">
        <v>21</v>
      </c>
      <c r="BF27" s="86" t="s">
        <v>21</v>
      </c>
      <c r="BG27" s="86" t="s">
        <v>21</v>
      </c>
      <c r="BH27" s="86" t="s">
        <v>21</v>
      </c>
      <c r="BI27" s="86" t="s">
        <v>21</v>
      </c>
      <c r="BJ27" s="86" t="s">
        <v>21</v>
      </c>
      <c r="BK27" s="86" t="s">
        <v>21</v>
      </c>
      <c r="BL27" s="86" t="s">
        <v>21</v>
      </c>
      <c r="BM27" s="86" t="s">
        <v>21</v>
      </c>
      <c r="BN27" s="86" t="s">
        <v>21</v>
      </c>
      <c r="BO27" s="86" t="s">
        <v>21</v>
      </c>
      <c r="BP27" s="86" t="s">
        <v>21</v>
      </c>
      <c r="BQ27" s="86" t="s">
        <v>21</v>
      </c>
      <c r="BR27" s="86" t="s">
        <v>21</v>
      </c>
      <c r="BS27" s="86" t="s">
        <v>21</v>
      </c>
      <c r="BT27" s="86" t="s">
        <v>21</v>
      </c>
      <c r="BU27" s="86" t="s">
        <v>21</v>
      </c>
      <c r="BV27" s="86" t="s">
        <v>21</v>
      </c>
      <c r="BW27" s="86" t="s">
        <v>21</v>
      </c>
      <c r="BX27" s="86" t="s">
        <v>21</v>
      </c>
      <c r="BY27" s="86" t="s">
        <v>21</v>
      </c>
      <c r="BZ27" s="86" t="s">
        <v>21</v>
      </c>
      <c r="CA27" s="86" t="s">
        <v>21</v>
      </c>
      <c r="CB27" s="86" t="s">
        <v>21</v>
      </c>
      <c r="CC27" s="86" t="s">
        <v>21</v>
      </c>
      <c r="CD27" s="86" t="s">
        <v>21</v>
      </c>
      <c r="CE27" s="86" t="s">
        <v>21</v>
      </c>
      <c r="CF27" s="86" t="s">
        <v>21</v>
      </c>
      <c r="CG27" s="86" t="s">
        <v>21</v>
      </c>
      <c r="CH27" s="86" t="s">
        <v>21</v>
      </c>
      <c r="CI27" s="86" t="s">
        <v>21</v>
      </c>
      <c r="CJ27" s="62"/>
      <c r="CK27" s="62"/>
      <c r="CL27" s="62"/>
      <c r="CM27" s="62"/>
      <c r="CN27" s="62"/>
      <c r="CO27" s="62"/>
      <c r="CP27" s="119"/>
      <c r="CQ27" s="119"/>
      <c r="CR27" s="119"/>
      <c r="CS27" s="119"/>
      <c r="CT27" s="119"/>
      <c r="CU27" s="119"/>
      <c r="CV27" s="119"/>
      <c r="CW27" s="119"/>
      <c r="CX27" s="119"/>
      <c r="CY27" s="119"/>
      <c r="CZ27" s="119"/>
      <c r="DA27" s="119"/>
      <c r="DB27" s="119"/>
      <c r="DC27" s="119"/>
      <c r="DD27" s="119"/>
      <c r="DE27" s="119"/>
      <c r="DF27" s="119"/>
      <c r="DG27" s="119"/>
      <c r="DH27" s="119"/>
      <c r="DI27" s="119"/>
      <c r="DJ27" s="119"/>
      <c r="DK27" s="119"/>
      <c r="DL27" s="119"/>
      <c r="DM27" s="119"/>
      <c r="DN27" s="119"/>
      <c r="DO27" s="119"/>
      <c r="DP27" s="119"/>
      <c r="DQ27" s="119"/>
      <c r="DR27" s="119"/>
      <c r="DS27" s="119"/>
    </row>
    <row r="28" spans="1:123" ht="12.75" customHeight="1" x14ac:dyDescent="0.2">
      <c r="A28" s="177">
        <v>15</v>
      </c>
      <c r="B28" s="144">
        <v>163556</v>
      </c>
      <c r="C28" s="144" t="s">
        <v>225</v>
      </c>
      <c r="D28" s="86" t="s">
        <v>21</v>
      </c>
      <c r="E28" s="86" t="s">
        <v>21</v>
      </c>
      <c r="F28" s="86" t="s">
        <v>21</v>
      </c>
      <c r="G28" s="86" t="s">
        <v>21</v>
      </c>
      <c r="H28" s="86" t="s">
        <v>21</v>
      </c>
      <c r="I28" s="86" t="s">
        <v>21</v>
      </c>
      <c r="J28" s="86" t="s">
        <v>21</v>
      </c>
      <c r="K28" s="86" t="s">
        <v>21</v>
      </c>
      <c r="L28" s="86" t="s">
        <v>21</v>
      </c>
      <c r="M28" s="86" t="s">
        <v>21</v>
      </c>
      <c r="N28" s="86" t="s">
        <v>21</v>
      </c>
      <c r="O28" s="86" t="s">
        <v>21</v>
      </c>
      <c r="P28" s="86" t="s">
        <v>21</v>
      </c>
      <c r="Q28" s="86" t="s">
        <v>21</v>
      </c>
      <c r="R28" s="86" t="s">
        <v>21</v>
      </c>
      <c r="S28" s="86" t="s">
        <v>21</v>
      </c>
      <c r="T28" s="86" t="s">
        <v>21</v>
      </c>
      <c r="U28" s="86" t="s">
        <v>21</v>
      </c>
      <c r="V28" s="86" t="s">
        <v>21</v>
      </c>
      <c r="W28" s="86" t="s">
        <v>21</v>
      </c>
      <c r="X28" s="265" t="s">
        <v>43</v>
      </c>
      <c r="Y28" s="86" t="s">
        <v>21</v>
      </c>
      <c r="Z28" s="86" t="s">
        <v>21</v>
      </c>
      <c r="AA28" s="86" t="s">
        <v>21</v>
      </c>
      <c r="AB28" s="86" t="s">
        <v>21</v>
      </c>
      <c r="AC28" s="86" t="s">
        <v>21</v>
      </c>
      <c r="AD28" s="86" t="s">
        <v>21</v>
      </c>
      <c r="AE28" s="86" t="s">
        <v>21</v>
      </c>
      <c r="AF28" s="86" t="s">
        <v>21</v>
      </c>
      <c r="AG28" s="86" t="s">
        <v>21</v>
      </c>
      <c r="AH28" s="86" t="s">
        <v>21</v>
      </c>
      <c r="AI28" s="86" t="s">
        <v>21</v>
      </c>
      <c r="AJ28" s="86" t="s">
        <v>21</v>
      </c>
      <c r="AK28" s="86" t="s">
        <v>21</v>
      </c>
      <c r="AL28" s="86" t="s">
        <v>21</v>
      </c>
      <c r="AM28" s="86" t="s">
        <v>21</v>
      </c>
      <c r="AN28" s="86" t="s">
        <v>21</v>
      </c>
      <c r="AO28" s="86" t="s">
        <v>21</v>
      </c>
      <c r="AP28" s="86" t="s">
        <v>21</v>
      </c>
      <c r="AQ28" s="86" t="s">
        <v>21</v>
      </c>
      <c r="AR28" s="86" t="s">
        <v>21</v>
      </c>
      <c r="AS28" s="86" t="s">
        <v>21</v>
      </c>
      <c r="AT28" s="86" t="s">
        <v>21</v>
      </c>
      <c r="AU28" s="86" t="s">
        <v>21</v>
      </c>
      <c r="AV28" s="86" t="s">
        <v>21</v>
      </c>
      <c r="AW28" s="86" t="s">
        <v>21</v>
      </c>
      <c r="AX28" s="86" t="s">
        <v>21</v>
      </c>
      <c r="AY28" s="86" t="s">
        <v>21</v>
      </c>
      <c r="AZ28" s="86" t="s">
        <v>21</v>
      </c>
      <c r="BA28" s="86" t="s">
        <v>21</v>
      </c>
      <c r="BB28" s="86" t="s">
        <v>21</v>
      </c>
      <c r="BC28" s="86" t="s">
        <v>21</v>
      </c>
      <c r="BD28" s="86" t="s">
        <v>21</v>
      </c>
      <c r="BE28" s="86" t="s">
        <v>21</v>
      </c>
      <c r="BF28" s="86" t="s">
        <v>21</v>
      </c>
      <c r="BG28" s="86" t="s">
        <v>21</v>
      </c>
      <c r="BH28" s="86" t="s">
        <v>21</v>
      </c>
      <c r="BI28" s="86" t="s">
        <v>21</v>
      </c>
      <c r="BJ28" s="86" t="s">
        <v>21</v>
      </c>
      <c r="BK28" s="86" t="s">
        <v>21</v>
      </c>
      <c r="BL28" s="86" t="s">
        <v>21</v>
      </c>
      <c r="BM28" s="86" t="s">
        <v>21</v>
      </c>
      <c r="BN28" s="86" t="s">
        <v>21</v>
      </c>
      <c r="BO28" s="86" t="s">
        <v>21</v>
      </c>
      <c r="BP28" s="86" t="s">
        <v>21</v>
      </c>
      <c r="BQ28" s="86" t="s">
        <v>21</v>
      </c>
      <c r="BR28" s="86" t="s">
        <v>21</v>
      </c>
      <c r="BS28" s="86" t="s">
        <v>21</v>
      </c>
      <c r="BT28" s="86" t="s">
        <v>21</v>
      </c>
      <c r="BU28" s="86" t="s">
        <v>21</v>
      </c>
      <c r="BV28" s="86" t="s">
        <v>21</v>
      </c>
      <c r="BW28" s="86" t="s">
        <v>21</v>
      </c>
      <c r="BX28" s="86" t="s">
        <v>21</v>
      </c>
      <c r="BY28" s="86" t="s">
        <v>21</v>
      </c>
      <c r="BZ28" s="86" t="s">
        <v>21</v>
      </c>
      <c r="CA28" s="86" t="s">
        <v>21</v>
      </c>
      <c r="CB28" s="86" t="s">
        <v>21</v>
      </c>
      <c r="CC28" s="86" t="s">
        <v>21</v>
      </c>
      <c r="CD28" s="86" t="s">
        <v>21</v>
      </c>
      <c r="CE28" s="86" t="s">
        <v>21</v>
      </c>
      <c r="CF28" s="86" t="s">
        <v>21</v>
      </c>
      <c r="CG28" s="86" t="s">
        <v>21</v>
      </c>
      <c r="CH28" s="86" t="s">
        <v>21</v>
      </c>
      <c r="CI28" s="86" t="s">
        <v>21</v>
      </c>
      <c r="CJ28" s="62"/>
      <c r="CK28" s="62"/>
      <c r="CL28" s="62"/>
      <c r="CM28" s="62"/>
      <c r="CN28" s="62"/>
      <c r="CO28" s="62"/>
      <c r="CP28" s="119"/>
      <c r="CQ28" s="119"/>
      <c r="CR28" s="119"/>
      <c r="CS28" s="119"/>
      <c r="CT28" s="119"/>
      <c r="CU28" s="119"/>
      <c r="CV28" s="119"/>
      <c r="CW28" s="119"/>
      <c r="CX28" s="119"/>
      <c r="CY28" s="119"/>
      <c r="CZ28" s="119"/>
      <c r="DA28" s="119"/>
      <c r="DB28" s="119"/>
      <c r="DC28" s="119"/>
      <c r="DD28" s="119"/>
      <c r="DE28" s="119"/>
      <c r="DF28" s="119"/>
      <c r="DG28" s="119"/>
      <c r="DH28" s="119"/>
      <c r="DI28" s="119"/>
      <c r="DJ28" s="119"/>
      <c r="DK28" s="119"/>
      <c r="DL28" s="119"/>
      <c r="DM28" s="119"/>
      <c r="DN28" s="119"/>
      <c r="DO28" s="119"/>
      <c r="DP28" s="119"/>
      <c r="DQ28" s="119"/>
      <c r="DR28" s="119"/>
      <c r="DS28" s="119"/>
    </row>
    <row r="29" spans="1:123" ht="12.75" customHeight="1" x14ac:dyDescent="0.2">
      <c r="A29" s="177">
        <v>16</v>
      </c>
      <c r="B29" s="258">
        <v>163700</v>
      </c>
      <c r="C29" s="144" t="s">
        <v>227</v>
      </c>
      <c r="D29" s="86" t="s">
        <v>21</v>
      </c>
      <c r="E29" s="86" t="s">
        <v>21</v>
      </c>
      <c r="F29" s="86" t="s">
        <v>21</v>
      </c>
      <c r="G29" s="86" t="s">
        <v>21</v>
      </c>
      <c r="H29" s="86" t="s">
        <v>21</v>
      </c>
      <c r="I29" s="86" t="s">
        <v>21</v>
      </c>
      <c r="J29" s="86" t="s">
        <v>21</v>
      </c>
      <c r="K29" s="86" t="s">
        <v>21</v>
      </c>
      <c r="L29" s="86" t="s">
        <v>21</v>
      </c>
      <c r="M29" s="86" t="s">
        <v>21</v>
      </c>
      <c r="N29" s="86" t="s">
        <v>21</v>
      </c>
      <c r="O29" s="86" t="s">
        <v>21</v>
      </c>
      <c r="P29" s="86" t="s">
        <v>21</v>
      </c>
      <c r="Q29" s="86" t="s">
        <v>21</v>
      </c>
      <c r="R29" s="86" t="s">
        <v>21</v>
      </c>
      <c r="S29" s="86" t="s">
        <v>21</v>
      </c>
      <c r="T29" s="86" t="s">
        <v>21</v>
      </c>
      <c r="U29" s="86" t="s">
        <v>21</v>
      </c>
      <c r="V29" s="86" t="s">
        <v>21</v>
      </c>
      <c r="W29" s="86" t="s">
        <v>21</v>
      </c>
      <c r="X29" s="265" t="s">
        <v>43</v>
      </c>
      <c r="Y29" s="86" t="s">
        <v>21</v>
      </c>
      <c r="Z29" s="86" t="s">
        <v>21</v>
      </c>
      <c r="AA29" s="86" t="s">
        <v>21</v>
      </c>
      <c r="AB29" s="86" t="s">
        <v>21</v>
      </c>
      <c r="AC29" s="86" t="s">
        <v>21</v>
      </c>
      <c r="AD29" s="86" t="s">
        <v>21</v>
      </c>
      <c r="AE29" s="86" t="s">
        <v>21</v>
      </c>
      <c r="AF29" s="86" t="s">
        <v>21</v>
      </c>
      <c r="AG29" s="86" t="s">
        <v>21</v>
      </c>
      <c r="AH29" s="86" t="s">
        <v>21</v>
      </c>
      <c r="AI29" s="86" t="s">
        <v>21</v>
      </c>
      <c r="AJ29" s="86" t="s">
        <v>21</v>
      </c>
      <c r="AK29" s="86" t="s">
        <v>21</v>
      </c>
      <c r="AL29" s="86" t="s">
        <v>21</v>
      </c>
      <c r="AM29" s="86" t="s">
        <v>21</v>
      </c>
      <c r="AN29" s="86" t="s">
        <v>21</v>
      </c>
      <c r="AO29" s="86" t="s">
        <v>21</v>
      </c>
      <c r="AP29" s="86" t="s">
        <v>21</v>
      </c>
      <c r="AQ29" s="86" t="s">
        <v>21</v>
      </c>
      <c r="AR29" s="86" t="s">
        <v>21</v>
      </c>
      <c r="AS29" s="86" t="s">
        <v>21</v>
      </c>
      <c r="AT29" s="86" t="s">
        <v>21</v>
      </c>
      <c r="AU29" s="86" t="s">
        <v>21</v>
      </c>
      <c r="AV29" s="86" t="s">
        <v>21</v>
      </c>
      <c r="AW29" s="86" t="s">
        <v>21</v>
      </c>
      <c r="AX29" s="86" t="s">
        <v>21</v>
      </c>
      <c r="AY29" s="86" t="s">
        <v>21</v>
      </c>
      <c r="AZ29" s="86" t="s">
        <v>21</v>
      </c>
      <c r="BA29" s="86" t="s">
        <v>21</v>
      </c>
      <c r="BB29" s="86" t="s">
        <v>21</v>
      </c>
      <c r="BC29" s="86" t="s">
        <v>21</v>
      </c>
      <c r="BD29" s="86" t="s">
        <v>21</v>
      </c>
      <c r="BE29" s="86" t="s">
        <v>21</v>
      </c>
      <c r="BF29" s="86" t="s">
        <v>21</v>
      </c>
      <c r="BG29" s="86" t="s">
        <v>21</v>
      </c>
      <c r="BH29" s="86" t="s">
        <v>21</v>
      </c>
      <c r="BI29" s="86" t="s">
        <v>21</v>
      </c>
      <c r="BJ29" s="86" t="s">
        <v>21</v>
      </c>
      <c r="BK29" s="86" t="s">
        <v>21</v>
      </c>
      <c r="BL29" s="86" t="s">
        <v>21</v>
      </c>
      <c r="BM29" s="86" t="s">
        <v>21</v>
      </c>
      <c r="BN29" s="86" t="s">
        <v>21</v>
      </c>
      <c r="BO29" s="86" t="s">
        <v>21</v>
      </c>
      <c r="BP29" s="86" t="s">
        <v>21</v>
      </c>
      <c r="BQ29" s="86" t="s">
        <v>21</v>
      </c>
      <c r="BR29" s="86" t="s">
        <v>21</v>
      </c>
      <c r="BS29" s="86" t="s">
        <v>21</v>
      </c>
      <c r="BT29" s="86" t="s">
        <v>21</v>
      </c>
      <c r="BU29" s="86" t="s">
        <v>21</v>
      </c>
      <c r="BV29" s="86" t="s">
        <v>21</v>
      </c>
      <c r="BW29" s="86" t="s">
        <v>21</v>
      </c>
      <c r="BX29" s="86" t="s">
        <v>21</v>
      </c>
      <c r="BY29" s="86" t="s">
        <v>21</v>
      </c>
      <c r="BZ29" s="86" t="s">
        <v>21</v>
      </c>
      <c r="CA29" s="86" t="s">
        <v>21</v>
      </c>
      <c r="CB29" s="86" t="s">
        <v>21</v>
      </c>
      <c r="CC29" s="86" t="s">
        <v>21</v>
      </c>
      <c r="CD29" s="86" t="s">
        <v>21</v>
      </c>
      <c r="CE29" s="86" t="s">
        <v>21</v>
      </c>
      <c r="CF29" s="86" t="s">
        <v>21</v>
      </c>
      <c r="CG29" s="86" t="s">
        <v>21</v>
      </c>
      <c r="CH29" s="86" t="s">
        <v>21</v>
      </c>
      <c r="CI29" s="86" t="s">
        <v>21</v>
      </c>
      <c r="CJ29" s="62"/>
      <c r="CK29" s="62"/>
      <c r="CL29" s="62"/>
      <c r="CM29" s="62"/>
      <c r="CN29" s="62"/>
      <c r="CO29" s="62"/>
      <c r="CP29" s="119"/>
      <c r="CQ29" s="119"/>
      <c r="CR29" s="119"/>
      <c r="CS29" s="119"/>
      <c r="CT29" s="119"/>
      <c r="CU29" s="119"/>
      <c r="CV29" s="119"/>
      <c r="CW29" s="119"/>
      <c r="CX29" s="119"/>
      <c r="CY29" s="119"/>
      <c r="CZ29" s="119"/>
      <c r="DA29" s="119"/>
      <c r="DB29" s="119"/>
      <c r="DC29" s="119"/>
      <c r="DD29" s="119"/>
      <c r="DE29" s="119"/>
      <c r="DF29" s="119"/>
      <c r="DG29" s="119"/>
      <c r="DH29" s="119"/>
      <c r="DI29" s="119"/>
      <c r="DJ29" s="119"/>
      <c r="DK29" s="119"/>
      <c r="DL29" s="119"/>
      <c r="DM29" s="119"/>
      <c r="DN29" s="119"/>
      <c r="DO29" s="119"/>
      <c r="DP29" s="119"/>
      <c r="DQ29" s="119"/>
      <c r="DR29" s="119"/>
      <c r="DS29" s="119"/>
    </row>
    <row r="30" spans="1:123" ht="12.75" customHeight="1" x14ac:dyDescent="0.2">
      <c r="A30" s="177">
        <v>17</v>
      </c>
      <c r="B30" s="258">
        <v>163377</v>
      </c>
      <c r="C30" s="144" t="s">
        <v>228</v>
      </c>
      <c r="D30" s="86" t="s">
        <v>21</v>
      </c>
      <c r="E30" s="86" t="s">
        <v>21</v>
      </c>
      <c r="F30" s="86" t="s">
        <v>21</v>
      </c>
      <c r="G30" s="86" t="s">
        <v>21</v>
      </c>
      <c r="H30" s="86" t="s">
        <v>21</v>
      </c>
      <c r="I30" s="86" t="s">
        <v>21</v>
      </c>
      <c r="J30" s="86" t="s">
        <v>21</v>
      </c>
      <c r="K30" s="86" t="s">
        <v>21</v>
      </c>
      <c r="L30" s="86" t="s">
        <v>21</v>
      </c>
      <c r="M30" s="86" t="s">
        <v>21</v>
      </c>
      <c r="N30" s="86" t="s">
        <v>21</v>
      </c>
      <c r="O30" s="86" t="s">
        <v>21</v>
      </c>
      <c r="P30" s="86" t="s">
        <v>21</v>
      </c>
      <c r="Q30" s="86" t="s">
        <v>21</v>
      </c>
      <c r="R30" s="86" t="s">
        <v>21</v>
      </c>
      <c r="S30" s="86" t="s">
        <v>21</v>
      </c>
      <c r="T30" s="86" t="s">
        <v>21</v>
      </c>
      <c r="U30" s="86" t="s">
        <v>21</v>
      </c>
      <c r="V30" s="86" t="s">
        <v>21</v>
      </c>
      <c r="W30" s="86" t="s">
        <v>21</v>
      </c>
      <c r="X30" s="265" t="s">
        <v>43</v>
      </c>
      <c r="Y30" s="86" t="s">
        <v>21</v>
      </c>
      <c r="Z30" s="86" t="s">
        <v>21</v>
      </c>
      <c r="AA30" s="86" t="s">
        <v>21</v>
      </c>
      <c r="AB30" s="86" t="s">
        <v>21</v>
      </c>
      <c r="AC30" s="86" t="s">
        <v>21</v>
      </c>
      <c r="AD30" s="86" t="s">
        <v>21</v>
      </c>
      <c r="AE30" s="86" t="s">
        <v>21</v>
      </c>
      <c r="AF30" s="86" t="s">
        <v>21</v>
      </c>
      <c r="AG30" s="86" t="s">
        <v>21</v>
      </c>
      <c r="AH30" s="86" t="s">
        <v>21</v>
      </c>
      <c r="AI30" s="86" t="s">
        <v>21</v>
      </c>
      <c r="AJ30" s="86" t="s">
        <v>21</v>
      </c>
      <c r="AK30" s="86" t="s">
        <v>21</v>
      </c>
      <c r="AL30" s="86" t="s">
        <v>21</v>
      </c>
      <c r="AM30" s="86" t="s">
        <v>21</v>
      </c>
      <c r="AN30" s="86" t="s">
        <v>21</v>
      </c>
      <c r="AO30" s="86" t="s">
        <v>21</v>
      </c>
      <c r="AP30" s="86" t="s">
        <v>21</v>
      </c>
      <c r="AQ30" s="86" t="s">
        <v>21</v>
      </c>
      <c r="AR30" s="86" t="s">
        <v>21</v>
      </c>
      <c r="AS30" s="86" t="s">
        <v>21</v>
      </c>
      <c r="AT30" s="86" t="s">
        <v>21</v>
      </c>
      <c r="AU30" s="86" t="s">
        <v>21</v>
      </c>
      <c r="AV30" s="86" t="s">
        <v>21</v>
      </c>
      <c r="AW30" s="86" t="s">
        <v>21</v>
      </c>
      <c r="AX30" s="86" t="s">
        <v>21</v>
      </c>
      <c r="AY30" s="86" t="s">
        <v>21</v>
      </c>
      <c r="AZ30" s="86" t="s">
        <v>21</v>
      </c>
      <c r="BA30" s="86" t="s">
        <v>21</v>
      </c>
      <c r="BB30" s="86" t="s">
        <v>21</v>
      </c>
      <c r="BC30" s="86" t="s">
        <v>21</v>
      </c>
      <c r="BD30" s="86" t="s">
        <v>21</v>
      </c>
      <c r="BE30" s="86" t="s">
        <v>21</v>
      </c>
      <c r="BF30" s="86" t="s">
        <v>21</v>
      </c>
      <c r="BG30" s="86" t="s">
        <v>21</v>
      </c>
      <c r="BH30" s="86" t="s">
        <v>21</v>
      </c>
      <c r="BI30" s="86" t="s">
        <v>21</v>
      </c>
      <c r="BJ30" s="86" t="s">
        <v>21</v>
      </c>
      <c r="BK30" s="86" t="s">
        <v>21</v>
      </c>
      <c r="BL30" s="86" t="s">
        <v>21</v>
      </c>
      <c r="BM30" s="86" t="s">
        <v>21</v>
      </c>
      <c r="BN30" s="86" t="s">
        <v>21</v>
      </c>
      <c r="BO30" s="86" t="s">
        <v>21</v>
      </c>
      <c r="BP30" s="86" t="s">
        <v>21</v>
      </c>
      <c r="BQ30" s="86" t="s">
        <v>21</v>
      </c>
      <c r="BR30" s="86" t="s">
        <v>21</v>
      </c>
      <c r="BS30" s="86" t="s">
        <v>21</v>
      </c>
      <c r="BT30" s="86" t="s">
        <v>21</v>
      </c>
      <c r="BU30" s="86" t="s">
        <v>21</v>
      </c>
      <c r="BV30" s="86" t="s">
        <v>21</v>
      </c>
      <c r="BW30" s="86" t="s">
        <v>21</v>
      </c>
      <c r="BX30" s="86" t="s">
        <v>21</v>
      </c>
      <c r="BY30" s="86" t="s">
        <v>21</v>
      </c>
      <c r="BZ30" s="86" t="s">
        <v>21</v>
      </c>
      <c r="CA30" s="86" t="s">
        <v>21</v>
      </c>
      <c r="CB30" s="86" t="s">
        <v>21</v>
      </c>
      <c r="CC30" s="86" t="s">
        <v>21</v>
      </c>
      <c r="CD30" s="86" t="s">
        <v>21</v>
      </c>
      <c r="CE30" s="86" t="s">
        <v>21</v>
      </c>
      <c r="CF30" s="86" t="s">
        <v>21</v>
      </c>
      <c r="CG30" s="86" t="s">
        <v>21</v>
      </c>
      <c r="CH30" s="86" t="s">
        <v>21</v>
      </c>
      <c r="CI30" s="86" t="s">
        <v>21</v>
      </c>
      <c r="CJ30" s="62"/>
      <c r="CK30" s="62"/>
      <c r="CL30" s="62"/>
      <c r="CM30" s="62"/>
      <c r="CN30" s="62"/>
      <c r="CO30" s="62"/>
      <c r="CP30" s="119"/>
      <c r="CQ30" s="119"/>
      <c r="CR30" s="119"/>
      <c r="CS30" s="119"/>
      <c r="CT30" s="119"/>
      <c r="CU30" s="119"/>
      <c r="CV30" s="119"/>
      <c r="CW30" s="119"/>
      <c r="CX30" s="119"/>
      <c r="CY30" s="119"/>
      <c r="CZ30" s="119"/>
      <c r="DA30" s="119"/>
      <c r="DB30" s="119"/>
      <c r="DC30" s="119"/>
      <c r="DD30" s="119"/>
      <c r="DE30" s="119"/>
      <c r="DF30" s="119"/>
      <c r="DG30" s="119"/>
      <c r="DH30" s="119"/>
      <c r="DI30" s="119"/>
      <c r="DJ30" s="119"/>
      <c r="DK30" s="119"/>
      <c r="DL30" s="119"/>
      <c r="DM30" s="119"/>
      <c r="DN30" s="119"/>
      <c r="DO30" s="119"/>
      <c r="DP30" s="119"/>
      <c r="DQ30" s="119"/>
      <c r="DR30" s="119"/>
      <c r="DS30" s="119"/>
    </row>
  </sheetData>
  <mergeCells count="44">
    <mergeCell ref="A13:C13"/>
    <mergeCell ref="A11:A12"/>
    <mergeCell ref="A2:U8"/>
    <mergeCell ref="Z8:AA8"/>
    <mergeCell ref="X3:Y3"/>
    <mergeCell ref="Z3:AA3"/>
    <mergeCell ref="Z4:AA4"/>
    <mergeCell ref="Z5:AA5"/>
    <mergeCell ref="Z6:AA6"/>
    <mergeCell ref="X2:AA2"/>
    <mergeCell ref="X4:Y4"/>
    <mergeCell ref="X5:Y5"/>
    <mergeCell ref="Z7:AA7"/>
    <mergeCell ref="X6:Y6"/>
    <mergeCell ref="I10:M10"/>
    <mergeCell ref="N10:R10"/>
    <mergeCell ref="S10:W10"/>
    <mergeCell ref="C11:C12"/>
    <mergeCell ref="B11:B12"/>
    <mergeCell ref="A10:C10"/>
    <mergeCell ref="D10:H10"/>
    <mergeCell ref="X7:Y7"/>
    <mergeCell ref="X8:Y8"/>
    <mergeCell ref="X10:AB10"/>
    <mergeCell ref="BQ10:BU10"/>
    <mergeCell ref="BL10:BP10"/>
    <mergeCell ref="BB10:BF10"/>
    <mergeCell ref="BG10:BK10"/>
    <mergeCell ref="AW10:BA10"/>
    <mergeCell ref="AC10:AG10"/>
    <mergeCell ref="AM10:AQ10"/>
    <mergeCell ref="AR10:AV10"/>
    <mergeCell ref="AH10:AL10"/>
    <mergeCell ref="CP10:CT10"/>
    <mergeCell ref="CF10:CJ10"/>
    <mergeCell ref="CA10:CE10"/>
    <mergeCell ref="BV10:BZ10"/>
    <mergeCell ref="X9:Y9"/>
    <mergeCell ref="CK10:CO10"/>
    <mergeCell ref="DO10:DS10"/>
    <mergeCell ref="CU10:CY10"/>
    <mergeCell ref="CZ10:DD10"/>
    <mergeCell ref="DE10:DI10"/>
    <mergeCell ref="DJ10:DN10"/>
  </mergeCells>
  <pageMargins left="0.7" right="0.7" top="0.75" bottom="0.75" header="0.3" footer="0.3"/>
  <pageSetup orientation="portrait" horizontalDpi="200" verticalDpi="200" r:id="rId1"/>
  <ignoredErrors>
    <ignoredError sqref="H11" unlockedFormula="1"/>
    <ignoredError sqref="U11" formula="1" unlockedFormula="1"/>
    <ignoredError sqref="I11:T11 V11:AC11" formula="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W24"/>
  <sheetViews>
    <sheetView showGridLines="0" zoomScale="80" zoomScaleNormal="80" workbookViewId="0">
      <pane xSplit="6" ySplit="7" topLeftCell="G8" activePane="bottomRight" state="frozen"/>
      <selection pane="topRight" activeCell="G1" sqref="G1"/>
      <selection pane="bottomLeft" activeCell="A10" sqref="A10"/>
      <selection pane="bottomRight" activeCell="U1" sqref="U1:U1048576"/>
    </sheetView>
  </sheetViews>
  <sheetFormatPr defaultRowHeight="12.75" x14ac:dyDescent="0.2"/>
  <cols>
    <col min="1" max="1" width="1.140625" style="20" customWidth="1"/>
    <col min="2" max="2" width="11.42578125" style="20" customWidth="1"/>
    <col min="3" max="3" width="35.42578125" style="20" customWidth="1"/>
    <col min="4" max="4" width="15.42578125" style="20" customWidth="1"/>
    <col min="5" max="5" width="20.5703125" style="20" hidden="1" customWidth="1"/>
    <col min="6" max="6" width="18.28515625" style="20" hidden="1" customWidth="1"/>
    <col min="7" max="7" width="8.42578125" style="20" bestFit="1" customWidth="1"/>
    <col min="8" max="8" width="6.42578125" style="20" bestFit="1" customWidth="1"/>
    <col min="9" max="9" width="4.85546875" style="20" bestFit="1" customWidth="1"/>
    <col min="10" max="10" width="7" style="20" bestFit="1" customWidth="1"/>
    <col min="11" max="11" width="5.28515625" style="20" bestFit="1" customWidth="1"/>
    <col min="12" max="12" width="6.5703125" style="20" bestFit="1" customWidth="1"/>
    <col min="13" max="13" width="15.140625" style="20" bestFit="1" customWidth="1"/>
    <col min="14" max="14" width="4.85546875" style="20" bestFit="1" customWidth="1"/>
    <col min="15" max="15" width="11.5703125" style="20" hidden="1" customWidth="1"/>
    <col min="16" max="16" width="11.42578125" style="20" hidden="1" customWidth="1"/>
    <col min="17" max="17" width="10.140625" style="20" bestFit="1" customWidth="1"/>
    <col min="18" max="18" width="19.140625" style="20" bestFit="1" customWidth="1"/>
    <col min="19" max="19" width="9.85546875" style="20" bestFit="1" customWidth="1"/>
    <col min="20" max="20" width="11.140625" style="20" customWidth="1"/>
    <col min="21" max="21" width="12.7109375" style="20" hidden="1" customWidth="1"/>
    <col min="22" max="22" width="8.5703125" style="20" bestFit="1" customWidth="1"/>
    <col min="23" max="23" width="11.5703125" style="20" bestFit="1" customWidth="1"/>
    <col min="24" max="16384" width="9.140625" style="20"/>
  </cols>
  <sheetData>
    <row r="2" spans="2:23" x14ac:dyDescent="0.2">
      <c r="B2" s="34" t="s">
        <v>34</v>
      </c>
      <c r="C2" s="370" t="s">
        <v>35</v>
      </c>
      <c r="D2" s="370"/>
      <c r="E2" s="370"/>
    </row>
    <row r="3" spans="2:23" x14ac:dyDescent="0.2">
      <c r="B3" s="35" t="s">
        <v>36</v>
      </c>
      <c r="C3" s="370" t="s">
        <v>37</v>
      </c>
      <c r="D3" s="370"/>
      <c r="E3" s="370"/>
    </row>
    <row r="4" spans="2:23" x14ac:dyDescent="0.2">
      <c r="B4" s="33" t="s">
        <v>36</v>
      </c>
      <c r="C4" s="370" t="s">
        <v>48</v>
      </c>
      <c r="D4" s="370"/>
      <c r="E4" s="370"/>
    </row>
    <row r="5" spans="2:23" x14ac:dyDescent="0.2">
      <c r="B5" s="38"/>
      <c r="C5" s="38"/>
      <c r="D5" s="38"/>
    </row>
    <row r="6" spans="2:23" ht="13.5" thickBot="1" x14ac:dyDescent="0.25">
      <c r="B6" s="21"/>
    </row>
    <row r="7" spans="2:23" s="37" customFormat="1" ht="36" customHeight="1" thickBot="1" x14ac:dyDescent="0.25">
      <c r="B7" s="178" t="s">
        <v>6</v>
      </c>
      <c r="C7" s="179" t="s">
        <v>39</v>
      </c>
      <c r="D7" s="180" t="s">
        <v>53</v>
      </c>
      <c r="E7" s="180" t="s">
        <v>71</v>
      </c>
      <c r="F7" s="180" t="s">
        <v>72</v>
      </c>
      <c r="G7" s="180" t="s">
        <v>194</v>
      </c>
      <c r="H7" s="180" t="s">
        <v>195</v>
      </c>
      <c r="I7" s="180" t="s">
        <v>196</v>
      </c>
      <c r="J7" s="180" t="s">
        <v>197</v>
      </c>
      <c r="K7" s="180" t="s">
        <v>198</v>
      </c>
      <c r="L7" s="180" t="s">
        <v>199</v>
      </c>
      <c r="M7" s="181" t="s">
        <v>208</v>
      </c>
      <c r="N7" s="180" t="s">
        <v>200</v>
      </c>
      <c r="O7" s="180" t="s">
        <v>201</v>
      </c>
      <c r="P7" s="181" t="s">
        <v>202</v>
      </c>
      <c r="Q7" s="180" t="s">
        <v>203</v>
      </c>
      <c r="R7" s="181" t="s">
        <v>209</v>
      </c>
      <c r="S7" s="180" t="s">
        <v>46</v>
      </c>
      <c r="T7" s="181" t="s">
        <v>204</v>
      </c>
      <c r="U7" s="181" t="s">
        <v>205</v>
      </c>
      <c r="V7" s="180" t="s">
        <v>206</v>
      </c>
      <c r="W7" s="180" t="s">
        <v>207</v>
      </c>
    </row>
    <row r="8" spans="2:23" ht="12.75" customHeight="1" thickBot="1" x14ac:dyDescent="0.25">
      <c r="B8" s="371" t="s">
        <v>183</v>
      </c>
      <c r="C8" s="144" t="s">
        <v>210</v>
      </c>
      <c r="D8" s="76" t="s">
        <v>61</v>
      </c>
      <c r="E8" s="77"/>
      <c r="F8" s="182"/>
      <c r="G8" s="35" t="s">
        <v>36</v>
      </c>
      <c r="H8" s="35" t="s">
        <v>36</v>
      </c>
      <c r="I8" s="78" t="s">
        <v>36</v>
      </c>
      <c r="J8" s="79" t="s">
        <v>36</v>
      </c>
      <c r="K8" s="78" t="s">
        <v>36</v>
      </c>
      <c r="L8" s="78" t="s">
        <v>36</v>
      </c>
      <c r="M8" s="79" t="s">
        <v>36</v>
      </c>
      <c r="N8" s="78" t="s">
        <v>36</v>
      </c>
      <c r="O8" s="259" t="s">
        <v>229</v>
      </c>
      <c r="P8" s="259" t="s">
        <v>229</v>
      </c>
      <c r="Q8" s="78" t="s">
        <v>36</v>
      </c>
      <c r="R8" s="78" t="s">
        <v>36</v>
      </c>
      <c r="S8" s="78" t="s">
        <v>36</v>
      </c>
      <c r="T8" s="79" t="s">
        <v>36</v>
      </c>
      <c r="U8" s="259" t="s">
        <v>229</v>
      </c>
      <c r="V8" s="78" t="s">
        <v>36</v>
      </c>
      <c r="W8" s="78" t="s">
        <v>36</v>
      </c>
    </row>
    <row r="9" spans="2:23" ht="15" customHeight="1" thickBot="1" x14ac:dyDescent="0.25">
      <c r="B9" s="372"/>
      <c r="C9" s="144" t="s">
        <v>211</v>
      </c>
      <c r="D9" s="80" t="s">
        <v>61</v>
      </c>
      <c r="E9" s="63"/>
      <c r="F9" s="183"/>
      <c r="G9" s="35" t="s">
        <v>36</v>
      </c>
      <c r="H9" s="35" t="s">
        <v>36</v>
      </c>
      <c r="I9" s="74" t="s">
        <v>36</v>
      </c>
      <c r="J9" s="81" t="s">
        <v>36</v>
      </c>
      <c r="K9" s="74" t="s">
        <v>36</v>
      </c>
      <c r="L9" s="74" t="s">
        <v>36</v>
      </c>
      <c r="M9" s="81" t="s">
        <v>36</v>
      </c>
      <c r="N9" s="74" t="s">
        <v>36</v>
      </c>
      <c r="O9" s="259" t="s">
        <v>229</v>
      </c>
      <c r="P9" s="259" t="s">
        <v>229</v>
      </c>
      <c r="Q9" s="74" t="s">
        <v>36</v>
      </c>
      <c r="R9" s="78" t="s">
        <v>36</v>
      </c>
      <c r="S9" s="74" t="s">
        <v>36</v>
      </c>
      <c r="T9" s="81" t="s">
        <v>36</v>
      </c>
      <c r="U9" s="259" t="s">
        <v>229</v>
      </c>
      <c r="V9" s="78" t="s">
        <v>36</v>
      </c>
      <c r="W9" s="78" t="s">
        <v>36</v>
      </c>
    </row>
    <row r="10" spans="2:23" ht="12.75" customHeight="1" thickBot="1" x14ac:dyDescent="0.25">
      <c r="B10" s="372"/>
      <c r="C10" s="144" t="s">
        <v>212</v>
      </c>
      <c r="D10" s="80" t="s">
        <v>61</v>
      </c>
      <c r="E10" s="63"/>
      <c r="F10" s="183"/>
      <c r="G10" s="35" t="s">
        <v>36</v>
      </c>
      <c r="H10" s="35" t="s">
        <v>36</v>
      </c>
      <c r="I10" s="74" t="s">
        <v>36</v>
      </c>
      <c r="J10" s="81" t="s">
        <v>36</v>
      </c>
      <c r="K10" s="74" t="s">
        <v>36</v>
      </c>
      <c r="L10" s="74" t="s">
        <v>36</v>
      </c>
      <c r="M10" s="81" t="s">
        <v>36</v>
      </c>
      <c r="N10" s="74" t="s">
        <v>36</v>
      </c>
      <c r="O10" s="259" t="s">
        <v>229</v>
      </c>
      <c r="P10" s="259" t="s">
        <v>229</v>
      </c>
      <c r="Q10" s="74" t="s">
        <v>36</v>
      </c>
      <c r="R10" s="78" t="s">
        <v>36</v>
      </c>
      <c r="S10" s="74" t="s">
        <v>36</v>
      </c>
      <c r="T10" s="81" t="s">
        <v>36</v>
      </c>
      <c r="U10" s="259" t="s">
        <v>229</v>
      </c>
      <c r="V10" s="78" t="s">
        <v>36</v>
      </c>
      <c r="W10" s="78" t="s">
        <v>36</v>
      </c>
    </row>
    <row r="11" spans="2:23" ht="13.5" thickBot="1" x14ac:dyDescent="0.25">
      <c r="B11" s="372"/>
      <c r="C11" s="144" t="s">
        <v>213</v>
      </c>
      <c r="D11" s="80" t="s">
        <v>61</v>
      </c>
      <c r="E11" s="63"/>
      <c r="F11" s="183"/>
      <c r="G11" s="35" t="s">
        <v>36</v>
      </c>
      <c r="H11" s="35" t="s">
        <v>36</v>
      </c>
      <c r="I11" s="74" t="s">
        <v>36</v>
      </c>
      <c r="J11" s="81" t="s">
        <v>36</v>
      </c>
      <c r="K11" s="74" t="s">
        <v>36</v>
      </c>
      <c r="L11" s="74" t="s">
        <v>36</v>
      </c>
      <c r="M11" s="81" t="s">
        <v>36</v>
      </c>
      <c r="N11" s="74" t="s">
        <v>36</v>
      </c>
      <c r="O11" s="259" t="s">
        <v>229</v>
      </c>
      <c r="P11" s="259" t="s">
        <v>229</v>
      </c>
      <c r="Q11" s="74" t="s">
        <v>36</v>
      </c>
      <c r="R11" s="78" t="s">
        <v>36</v>
      </c>
      <c r="S11" s="74" t="s">
        <v>36</v>
      </c>
      <c r="T11" s="81" t="s">
        <v>36</v>
      </c>
      <c r="U11" s="259" t="s">
        <v>229</v>
      </c>
      <c r="V11" s="78" t="s">
        <v>36</v>
      </c>
      <c r="W11" s="78" t="s">
        <v>36</v>
      </c>
    </row>
    <row r="12" spans="2:23" ht="13.5" thickBot="1" x14ac:dyDescent="0.25">
      <c r="B12" s="372"/>
      <c r="C12" s="144" t="s">
        <v>214</v>
      </c>
      <c r="D12" s="80" t="s">
        <v>61</v>
      </c>
      <c r="E12" s="63"/>
      <c r="F12" s="183"/>
      <c r="G12" s="35" t="s">
        <v>36</v>
      </c>
      <c r="H12" s="35" t="s">
        <v>36</v>
      </c>
      <c r="I12" s="74" t="s">
        <v>36</v>
      </c>
      <c r="J12" s="81" t="s">
        <v>36</v>
      </c>
      <c r="K12" s="74" t="s">
        <v>36</v>
      </c>
      <c r="L12" s="74" t="s">
        <v>36</v>
      </c>
      <c r="M12" s="81" t="s">
        <v>36</v>
      </c>
      <c r="N12" s="74" t="s">
        <v>36</v>
      </c>
      <c r="O12" s="259" t="s">
        <v>229</v>
      </c>
      <c r="P12" s="259" t="s">
        <v>229</v>
      </c>
      <c r="Q12" s="74" t="s">
        <v>36</v>
      </c>
      <c r="R12" s="78" t="s">
        <v>36</v>
      </c>
      <c r="S12" s="74" t="s">
        <v>36</v>
      </c>
      <c r="T12" s="81" t="s">
        <v>36</v>
      </c>
      <c r="U12" s="259" t="s">
        <v>229</v>
      </c>
      <c r="V12" s="78" t="s">
        <v>36</v>
      </c>
      <c r="W12" s="78" t="s">
        <v>36</v>
      </c>
    </row>
    <row r="13" spans="2:23" ht="13.5" thickBot="1" x14ac:dyDescent="0.25">
      <c r="B13" s="372"/>
      <c r="C13" s="144" t="s">
        <v>215</v>
      </c>
      <c r="D13" s="80" t="s">
        <v>61</v>
      </c>
      <c r="E13" s="63"/>
      <c r="F13" s="183"/>
      <c r="G13" s="35" t="s">
        <v>36</v>
      </c>
      <c r="H13" s="35" t="s">
        <v>36</v>
      </c>
      <c r="I13" s="74" t="s">
        <v>36</v>
      </c>
      <c r="J13" s="81" t="s">
        <v>36</v>
      </c>
      <c r="K13" s="74" t="s">
        <v>36</v>
      </c>
      <c r="L13" s="74" t="s">
        <v>36</v>
      </c>
      <c r="M13" s="81" t="s">
        <v>36</v>
      </c>
      <c r="N13" s="74" t="s">
        <v>36</v>
      </c>
      <c r="O13" s="259" t="s">
        <v>229</v>
      </c>
      <c r="P13" s="259" t="s">
        <v>229</v>
      </c>
      <c r="Q13" s="74" t="s">
        <v>36</v>
      </c>
      <c r="R13" s="78" t="s">
        <v>36</v>
      </c>
      <c r="S13" s="74" t="s">
        <v>36</v>
      </c>
      <c r="T13" s="81" t="s">
        <v>36</v>
      </c>
      <c r="U13" s="259" t="s">
        <v>229</v>
      </c>
      <c r="V13" s="78" t="s">
        <v>36</v>
      </c>
      <c r="W13" s="78" t="s">
        <v>36</v>
      </c>
    </row>
    <row r="14" spans="2:23" ht="13.5" thickBot="1" x14ac:dyDescent="0.25">
      <c r="B14" s="372"/>
      <c r="C14" s="144" t="s">
        <v>216</v>
      </c>
      <c r="D14" s="80" t="s">
        <v>61</v>
      </c>
      <c r="E14" s="63"/>
      <c r="F14" s="183"/>
      <c r="G14" s="35" t="s">
        <v>36</v>
      </c>
      <c r="H14" s="35" t="s">
        <v>36</v>
      </c>
      <c r="I14" s="74" t="s">
        <v>36</v>
      </c>
      <c r="J14" s="81" t="s">
        <v>36</v>
      </c>
      <c r="K14" s="74" t="s">
        <v>36</v>
      </c>
      <c r="L14" s="74" t="s">
        <v>36</v>
      </c>
      <c r="M14" s="81" t="s">
        <v>36</v>
      </c>
      <c r="N14" s="74" t="s">
        <v>36</v>
      </c>
      <c r="O14" s="259" t="s">
        <v>229</v>
      </c>
      <c r="P14" s="259" t="s">
        <v>229</v>
      </c>
      <c r="Q14" s="74" t="s">
        <v>36</v>
      </c>
      <c r="R14" s="78" t="s">
        <v>36</v>
      </c>
      <c r="S14" s="74" t="s">
        <v>36</v>
      </c>
      <c r="T14" s="81" t="s">
        <v>36</v>
      </c>
      <c r="U14" s="259" t="s">
        <v>229</v>
      </c>
      <c r="V14" s="78" t="s">
        <v>36</v>
      </c>
      <c r="W14" s="78" t="s">
        <v>36</v>
      </c>
    </row>
    <row r="15" spans="2:23" ht="13.5" thickBot="1" x14ac:dyDescent="0.25">
      <c r="B15" s="372"/>
      <c r="C15" s="144" t="s">
        <v>217</v>
      </c>
      <c r="D15" s="80" t="s">
        <v>61</v>
      </c>
      <c r="E15" s="63"/>
      <c r="F15" s="183"/>
      <c r="G15" s="35" t="s">
        <v>36</v>
      </c>
      <c r="H15" s="35" t="s">
        <v>36</v>
      </c>
      <c r="I15" s="74" t="s">
        <v>36</v>
      </c>
      <c r="J15" s="81" t="s">
        <v>36</v>
      </c>
      <c r="K15" s="74" t="s">
        <v>36</v>
      </c>
      <c r="L15" s="74" t="s">
        <v>36</v>
      </c>
      <c r="M15" s="81" t="s">
        <v>36</v>
      </c>
      <c r="N15" s="74" t="s">
        <v>36</v>
      </c>
      <c r="O15" s="259" t="s">
        <v>229</v>
      </c>
      <c r="P15" s="259" t="s">
        <v>229</v>
      </c>
      <c r="Q15" s="74" t="s">
        <v>36</v>
      </c>
      <c r="R15" s="78" t="s">
        <v>36</v>
      </c>
      <c r="S15" s="74" t="s">
        <v>36</v>
      </c>
      <c r="T15" s="81" t="s">
        <v>36</v>
      </c>
      <c r="U15" s="259" t="s">
        <v>229</v>
      </c>
      <c r="V15" s="78" t="s">
        <v>36</v>
      </c>
      <c r="W15" s="78" t="s">
        <v>36</v>
      </c>
    </row>
    <row r="16" spans="2:23" ht="13.5" thickBot="1" x14ac:dyDescent="0.25">
      <c r="B16" s="372"/>
      <c r="C16" s="144" t="s">
        <v>218</v>
      </c>
      <c r="D16" s="80" t="s">
        <v>61</v>
      </c>
      <c r="E16" s="63"/>
      <c r="F16" s="183"/>
      <c r="G16" s="35" t="s">
        <v>36</v>
      </c>
      <c r="H16" s="35" t="s">
        <v>36</v>
      </c>
      <c r="I16" s="74" t="s">
        <v>36</v>
      </c>
      <c r="J16" s="81" t="s">
        <v>36</v>
      </c>
      <c r="K16" s="74" t="s">
        <v>36</v>
      </c>
      <c r="L16" s="74" t="s">
        <v>36</v>
      </c>
      <c r="M16" s="81" t="s">
        <v>36</v>
      </c>
      <c r="N16" s="74" t="s">
        <v>36</v>
      </c>
      <c r="O16" s="259" t="s">
        <v>229</v>
      </c>
      <c r="P16" s="259" t="s">
        <v>229</v>
      </c>
      <c r="Q16" s="74" t="s">
        <v>36</v>
      </c>
      <c r="R16" s="78" t="s">
        <v>36</v>
      </c>
      <c r="S16" s="74" t="s">
        <v>36</v>
      </c>
      <c r="T16" s="81" t="s">
        <v>36</v>
      </c>
      <c r="U16" s="259" t="s">
        <v>229</v>
      </c>
      <c r="V16" s="78" t="s">
        <v>36</v>
      </c>
      <c r="W16" s="78" t="s">
        <v>36</v>
      </c>
    </row>
    <row r="17" spans="2:23" s="21" customFormat="1" ht="13.5" thickBot="1" x14ac:dyDescent="0.25">
      <c r="B17" s="372"/>
      <c r="C17" s="176" t="s">
        <v>219</v>
      </c>
      <c r="D17" s="80" t="s">
        <v>61</v>
      </c>
      <c r="E17" s="63"/>
      <c r="F17" s="183"/>
      <c r="G17" s="35" t="s">
        <v>36</v>
      </c>
      <c r="H17" s="35" t="s">
        <v>36</v>
      </c>
      <c r="I17" s="74" t="s">
        <v>36</v>
      </c>
      <c r="J17" s="81" t="s">
        <v>36</v>
      </c>
      <c r="K17" s="74" t="s">
        <v>36</v>
      </c>
      <c r="L17" s="74" t="s">
        <v>36</v>
      </c>
      <c r="M17" s="81" t="s">
        <v>36</v>
      </c>
      <c r="N17" s="74" t="s">
        <v>36</v>
      </c>
      <c r="O17" s="259" t="s">
        <v>229</v>
      </c>
      <c r="P17" s="259" t="s">
        <v>229</v>
      </c>
      <c r="Q17" s="74" t="s">
        <v>36</v>
      </c>
      <c r="R17" s="78" t="s">
        <v>36</v>
      </c>
      <c r="S17" s="74" t="s">
        <v>36</v>
      </c>
      <c r="T17" s="81" t="s">
        <v>36</v>
      </c>
      <c r="U17" s="259" t="s">
        <v>229</v>
      </c>
      <c r="V17" s="78" t="s">
        <v>36</v>
      </c>
      <c r="W17" s="78" t="s">
        <v>36</v>
      </c>
    </row>
    <row r="18" spans="2:23" ht="13.5" thickBot="1" x14ac:dyDescent="0.25">
      <c r="B18" s="372"/>
      <c r="C18" s="176" t="s">
        <v>220</v>
      </c>
      <c r="D18" s="80" t="s">
        <v>61</v>
      </c>
      <c r="E18" s="63"/>
      <c r="F18" s="183"/>
      <c r="G18" s="35" t="s">
        <v>36</v>
      </c>
      <c r="H18" s="35" t="s">
        <v>36</v>
      </c>
      <c r="I18" s="74" t="s">
        <v>36</v>
      </c>
      <c r="J18" s="81" t="s">
        <v>36</v>
      </c>
      <c r="K18" s="74" t="s">
        <v>36</v>
      </c>
      <c r="L18" s="74" t="s">
        <v>36</v>
      </c>
      <c r="M18" s="81" t="s">
        <v>36</v>
      </c>
      <c r="N18" s="74" t="s">
        <v>36</v>
      </c>
      <c r="O18" s="259" t="s">
        <v>229</v>
      </c>
      <c r="P18" s="259" t="s">
        <v>229</v>
      </c>
      <c r="Q18" s="74" t="s">
        <v>36</v>
      </c>
      <c r="R18" s="78" t="s">
        <v>36</v>
      </c>
      <c r="S18" s="74" t="s">
        <v>36</v>
      </c>
      <c r="T18" s="81" t="s">
        <v>36</v>
      </c>
      <c r="U18" s="259" t="s">
        <v>229</v>
      </c>
      <c r="V18" s="78" t="s">
        <v>36</v>
      </c>
      <c r="W18" s="78" t="s">
        <v>36</v>
      </c>
    </row>
    <row r="19" spans="2:23" ht="12.75" customHeight="1" thickBot="1" x14ac:dyDescent="0.25">
      <c r="B19" s="372"/>
      <c r="C19" s="144" t="s">
        <v>221</v>
      </c>
      <c r="D19" s="80" t="s">
        <v>61</v>
      </c>
      <c r="E19" s="63"/>
      <c r="F19" s="183"/>
      <c r="G19" s="35" t="s">
        <v>36</v>
      </c>
      <c r="H19" s="35" t="s">
        <v>36</v>
      </c>
      <c r="I19" s="74" t="s">
        <v>36</v>
      </c>
      <c r="J19" s="81" t="s">
        <v>36</v>
      </c>
      <c r="K19" s="74" t="s">
        <v>36</v>
      </c>
      <c r="L19" s="74" t="s">
        <v>36</v>
      </c>
      <c r="M19" s="81" t="s">
        <v>36</v>
      </c>
      <c r="N19" s="74" t="s">
        <v>36</v>
      </c>
      <c r="O19" s="259" t="s">
        <v>229</v>
      </c>
      <c r="P19" s="259" t="s">
        <v>229</v>
      </c>
      <c r="Q19" s="74" t="s">
        <v>36</v>
      </c>
      <c r="R19" s="78" t="s">
        <v>36</v>
      </c>
      <c r="S19" s="74" t="s">
        <v>36</v>
      </c>
      <c r="T19" s="81" t="s">
        <v>36</v>
      </c>
      <c r="U19" s="259" t="s">
        <v>229</v>
      </c>
      <c r="V19" s="78" t="s">
        <v>36</v>
      </c>
      <c r="W19" s="78" t="s">
        <v>36</v>
      </c>
    </row>
    <row r="20" spans="2:23" ht="13.5" thickBot="1" x14ac:dyDescent="0.25">
      <c r="B20" s="372"/>
      <c r="C20" s="176" t="s">
        <v>222</v>
      </c>
      <c r="D20" s="80" t="s">
        <v>61</v>
      </c>
      <c r="E20" s="63"/>
      <c r="F20" s="183"/>
      <c r="G20" s="35" t="s">
        <v>36</v>
      </c>
      <c r="H20" s="74" t="s">
        <v>36</v>
      </c>
      <c r="I20" s="74" t="s">
        <v>36</v>
      </c>
      <c r="J20" s="81" t="s">
        <v>36</v>
      </c>
      <c r="K20" s="74" t="s">
        <v>36</v>
      </c>
      <c r="L20" s="74" t="s">
        <v>36</v>
      </c>
      <c r="M20" s="81" t="s">
        <v>36</v>
      </c>
      <c r="N20" s="74" t="s">
        <v>36</v>
      </c>
      <c r="O20" s="259" t="s">
        <v>229</v>
      </c>
      <c r="P20" s="259" t="s">
        <v>229</v>
      </c>
      <c r="Q20" s="74" t="s">
        <v>36</v>
      </c>
      <c r="R20" s="78" t="s">
        <v>36</v>
      </c>
      <c r="S20" s="74" t="s">
        <v>36</v>
      </c>
      <c r="T20" s="81" t="s">
        <v>36</v>
      </c>
      <c r="U20" s="259" t="s">
        <v>229</v>
      </c>
      <c r="V20" s="78" t="s">
        <v>36</v>
      </c>
      <c r="W20" s="78" t="s">
        <v>36</v>
      </c>
    </row>
    <row r="21" spans="2:23" ht="13.5" thickBot="1" x14ac:dyDescent="0.25">
      <c r="B21" s="372"/>
      <c r="C21" s="176" t="s">
        <v>223</v>
      </c>
      <c r="D21" s="80" t="s">
        <v>61</v>
      </c>
      <c r="E21" s="63"/>
      <c r="F21" s="183"/>
      <c r="G21" s="35" t="s">
        <v>36</v>
      </c>
      <c r="H21" s="74" t="s">
        <v>36</v>
      </c>
      <c r="I21" s="74" t="s">
        <v>36</v>
      </c>
      <c r="J21" s="81" t="s">
        <v>36</v>
      </c>
      <c r="K21" s="74" t="s">
        <v>36</v>
      </c>
      <c r="L21" s="74" t="s">
        <v>36</v>
      </c>
      <c r="M21" s="81" t="s">
        <v>36</v>
      </c>
      <c r="N21" s="74" t="s">
        <v>36</v>
      </c>
      <c r="O21" s="259" t="s">
        <v>229</v>
      </c>
      <c r="P21" s="259" t="s">
        <v>229</v>
      </c>
      <c r="Q21" s="74" t="s">
        <v>36</v>
      </c>
      <c r="R21" s="78" t="s">
        <v>36</v>
      </c>
      <c r="S21" s="74" t="s">
        <v>36</v>
      </c>
      <c r="T21" s="81" t="s">
        <v>36</v>
      </c>
      <c r="U21" s="259" t="s">
        <v>229</v>
      </c>
      <c r="V21" s="78" t="s">
        <v>36</v>
      </c>
      <c r="W21" s="78" t="s">
        <v>36</v>
      </c>
    </row>
    <row r="22" spans="2:23" ht="13.5" thickBot="1" x14ac:dyDescent="0.25">
      <c r="B22" s="372"/>
      <c r="C22" s="144" t="s">
        <v>225</v>
      </c>
      <c r="D22" s="80" t="s">
        <v>61</v>
      </c>
      <c r="E22" s="63"/>
      <c r="F22" s="183"/>
      <c r="G22" s="74" t="s">
        <v>36</v>
      </c>
      <c r="H22" s="74" t="s">
        <v>36</v>
      </c>
      <c r="I22" s="74" t="s">
        <v>36</v>
      </c>
      <c r="J22" s="81" t="s">
        <v>36</v>
      </c>
      <c r="K22" s="74" t="s">
        <v>36</v>
      </c>
      <c r="L22" s="81" t="s">
        <v>36</v>
      </c>
      <c r="M22" s="81" t="s">
        <v>36</v>
      </c>
      <c r="N22" s="74" t="s">
        <v>36</v>
      </c>
      <c r="O22" s="259" t="s">
        <v>229</v>
      </c>
      <c r="P22" s="259" t="s">
        <v>229</v>
      </c>
      <c r="Q22" s="74" t="s">
        <v>36</v>
      </c>
      <c r="R22" s="78" t="s">
        <v>36</v>
      </c>
      <c r="S22" s="74" t="s">
        <v>36</v>
      </c>
      <c r="T22" s="81" t="s">
        <v>36</v>
      </c>
      <c r="U22" s="259" t="s">
        <v>229</v>
      </c>
      <c r="V22" s="78" t="s">
        <v>36</v>
      </c>
      <c r="W22" s="78" t="s">
        <v>36</v>
      </c>
    </row>
    <row r="23" spans="2:23" ht="13.5" thickBot="1" x14ac:dyDescent="0.25">
      <c r="B23" s="372"/>
      <c r="C23" s="144" t="s">
        <v>227</v>
      </c>
      <c r="D23" s="80" t="s">
        <v>61</v>
      </c>
      <c r="E23" s="63"/>
      <c r="F23" s="183"/>
      <c r="G23" s="74" t="s">
        <v>36</v>
      </c>
      <c r="H23" s="74" t="s">
        <v>36</v>
      </c>
      <c r="I23" s="74" t="s">
        <v>36</v>
      </c>
      <c r="J23" s="81" t="s">
        <v>36</v>
      </c>
      <c r="K23" s="74" t="s">
        <v>36</v>
      </c>
      <c r="L23" s="81" t="s">
        <v>36</v>
      </c>
      <c r="M23" s="81" t="s">
        <v>36</v>
      </c>
      <c r="N23" s="74" t="s">
        <v>36</v>
      </c>
      <c r="O23" s="259" t="s">
        <v>229</v>
      </c>
      <c r="P23" s="259" t="s">
        <v>229</v>
      </c>
      <c r="Q23" s="74" t="s">
        <v>36</v>
      </c>
      <c r="R23" s="78" t="s">
        <v>36</v>
      </c>
      <c r="S23" s="74" t="s">
        <v>36</v>
      </c>
      <c r="T23" s="81" t="s">
        <v>36</v>
      </c>
      <c r="U23" s="259" t="s">
        <v>229</v>
      </c>
      <c r="V23" s="74" t="s">
        <v>36</v>
      </c>
      <c r="W23" s="78" t="s">
        <v>36</v>
      </c>
    </row>
    <row r="24" spans="2:23" x14ac:dyDescent="0.2">
      <c r="B24" s="372"/>
      <c r="C24" s="144" t="s">
        <v>228</v>
      </c>
      <c r="D24" s="80" t="s">
        <v>61</v>
      </c>
      <c r="G24" s="74" t="s">
        <v>36</v>
      </c>
      <c r="H24" s="74" t="s">
        <v>36</v>
      </c>
      <c r="I24" s="74" t="s">
        <v>36</v>
      </c>
      <c r="J24" s="81" t="s">
        <v>36</v>
      </c>
      <c r="K24" s="74" t="s">
        <v>36</v>
      </c>
      <c r="L24" s="81" t="s">
        <v>36</v>
      </c>
      <c r="M24" s="81" t="s">
        <v>36</v>
      </c>
      <c r="N24" s="81" t="s">
        <v>36</v>
      </c>
      <c r="O24" s="259" t="s">
        <v>229</v>
      </c>
      <c r="P24" s="259" t="s">
        <v>229</v>
      </c>
      <c r="Q24" s="74" t="s">
        <v>36</v>
      </c>
      <c r="R24" s="78" t="s">
        <v>36</v>
      </c>
      <c r="S24" s="74" t="s">
        <v>36</v>
      </c>
      <c r="T24" s="81" t="s">
        <v>36</v>
      </c>
      <c r="U24" s="259" t="s">
        <v>229</v>
      </c>
      <c r="V24" s="74" t="s">
        <v>36</v>
      </c>
      <c r="W24" s="78" t="s">
        <v>36</v>
      </c>
    </row>
  </sheetData>
  <mergeCells count="4">
    <mergeCell ref="C2:E2"/>
    <mergeCell ref="C3:E3"/>
    <mergeCell ref="C4:E4"/>
    <mergeCell ref="B8:B24"/>
  </mergeCells>
  <conditionalFormatting sqref="I4:I6">
    <cfRule type="cellIs" dxfId="133" priority="31" stopIfTrue="1" operator="equal">
      <formula>"In Progress"</formula>
    </cfRule>
    <cfRule type="cellIs" dxfId="132" priority="32" stopIfTrue="1" operator="equal">
      <formula>"N"</formula>
    </cfRule>
    <cfRule type="cellIs" dxfId="131" priority="33" stopIfTrue="1" operator="equal">
      <formula>"Y"</formula>
    </cfRule>
  </conditionalFormatting>
  <conditionalFormatting sqref="I10 I13 L14:L15 Q10 Q13 S14:S15 I19 Q19:Q22 M20:M22 K19:M19 K13:M13 K10:M10 S19:T22 S13:T13 S10:T10 K11 K20:K24 L20:L21">
    <cfRule type="cellIs" dxfId="130" priority="28" operator="equal">
      <formula>"NO"</formula>
    </cfRule>
    <cfRule type="cellIs" dxfId="129" priority="29" operator="equal">
      <formula>"YES"</formula>
    </cfRule>
    <cfRule type="cellIs" dxfId="128" priority="30" operator="equal">
      <formula>"NA"</formula>
    </cfRule>
  </conditionalFormatting>
  <conditionalFormatting sqref="Q8">
    <cfRule type="cellIs" dxfId="127" priority="25" operator="equal">
      <formula>"NO"</formula>
    </cfRule>
    <cfRule type="cellIs" dxfId="126" priority="26" operator="equal">
      <formula>"YES"</formula>
    </cfRule>
    <cfRule type="cellIs" dxfId="125" priority="27" operator="equal">
      <formula>"NA"</formula>
    </cfRule>
  </conditionalFormatting>
  <conditionalFormatting sqref="L11:L12 S11:S12">
    <cfRule type="cellIs" dxfId="124" priority="22" operator="equal">
      <formula>"NO"</formula>
    </cfRule>
    <cfRule type="cellIs" dxfId="123" priority="23" operator="equal">
      <formula>"YES"</formula>
    </cfRule>
    <cfRule type="cellIs" dxfId="122" priority="24" operator="equal">
      <formula>"NA"</formula>
    </cfRule>
  </conditionalFormatting>
  <conditionalFormatting sqref="S16:S24 L16:L21">
    <cfRule type="cellIs" dxfId="121" priority="19" operator="equal">
      <formula>"NO"</formula>
    </cfRule>
    <cfRule type="cellIs" dxfId="120" priority="20" operator="equal">
      <formula>"YES"</formula>
    </cfRule>
    <cfRule type="cellIs" dxfId="119" priority="21" operator="equal">
      <formula>"NA"</formula>
    </cfRule>
  </conditionalFormatting>
  <conditionalFormatting sqref="S23:S24">
    <cfRule type="cellIs" dxfId="118" priority="16" operator="equal">
      <formula>"NO"</formula>
    </cfRule>
    <cfRule type="cellIs" dxfId="117" priority="17" operator="equal">
      <formula>"YES"</formula>
    </cfRule>
    <cfRule type="cellIs" dxfId="116" priority="18" operator="equal">
      <formula>"NA"</formula>
    </cfRule>
  </conditionalFormatting>
  <conditionalFormatting sqref="J19:J22 J13 J10">
    <cfRule type="cellIs" dxfId="115" priority="13" operator="equal">
      <formula>"NO"</formula>
    </cfRule>
    <cfRule type="cellIs" dxfId="114" priority="14" operator="equal">
      <formula>"YES"</formula>
    </cfRule>
    <cfRule type="cellIs" dxfId="113" priority="15" operator="equal">
      <formula>"NA"</formula>
    </cfRule>
  </conditionalFormatting>
  <conditionalFormatting sqref="I22:I24 G22:H22 G24:H24">
    <cfRule type="cellIs" dxfId="112" priority="10" operator="equal">
      <formula>"NO"</formula>
    </cfRule>
    <cfRule type="cellIs" dxfId="111" priority="11" operator="equal">
      <formula>"YES"</formula>
    </cfRule>
    <cfRule type="cellIs" dxfId="110" priority="12" operator="equal">
      <formula>"NA"</formula>
    </cfRule>
  </conditionalFormatting>
  <conditionalFormatting sqref="H20:I21">
    <cfRule type="cellIs" dxfId="109" priority="7" operator="equal">
      <formula>"NO"</formula>
    </cfRule>
    <cfRule type="cellIs" dxfId="108" priority="8" operator="equal">
      <formula>"YES"</formula>
    </cfRule>
    <cfRule type="cellIs" dxfId="107" priority="9" operator="equal">
      <formula>"NA"</formula>
    </cfRule>
  </conditionalFormatting>
  <conditionalFormatting sqref="H23">
    <cfRule type="cellIs" dxfId="106" priority="4" operator="equal">
      <formula>"NO"</formula>
    </cfRule>
    <cfRule type="cellIs" dxfId="105" priority="5" operator="equal">
      <formula>"YES"</formula>
    </cfRule>
    <cfRule type="cellIs" dxfId="104" priority="6" operator="equal">
      <formula>"NA"</formula>
    </cfRule>
  </conditionalFormatting>
  <conditionalFormatting sqref="G23">
    <cfRule type="cellIs" dxfId="103" priority="1" operator="equal">
      <formula>"NO"</formula>
    </cfRule>
    <cfRule type="cellIs" dxfId="102" priority="2" operator="equal">
      <formula>"YES"</formula>
    </cfRule>
    <cfRule type="cellIs" dxfId="101" priority="3" operator="equal">
      <formula>"NA"</formula>
    </cfRule>
  </conditionalFormatting>
  <pageMargins left="0.7" right="0.7" top="0.75" bottom="0.75" header="0.3" footer="0.3"/>
  <pageSetup scale="58" orientation="landscape" horizontalDpi="200" verticalDpi="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A32"/>
  <sheetViews>
    <sheetView showGridLines="0" topLeftCell="B1" zoomScale="80" zoomScaleNormal="80" workbookViewId="0">
      <pane xSplit="2" ySplit="11" topLeftCell="D15" activePane="bottomRight" state="frozen"/>
      <selection activeCell="B1" sqref="B1"/>
      <selection pane="topRight" activeCell="E1" sqref="E1"/>
      <selection pane="bottomLeft" activeCell="B10" sqref="B10"/>
      <selection pane="bottomRight" activeCell="S31" sqref="S31"/>
    </sheetView>
  </sheetViews>
  <sheetFormatPr defaultRowHeight="12.75" x14ac:dyDescent="0.2"/>
  <cols>
    <col min="1" max="1" width="6.140625" style="5" bestFit="1" customWidth="1"/>
    <col min="2" max="2" width="7.85546875" style="5" customWidth="1"/>
    <col min="3" max="3" width="29.85546875" style="14" customWidth="1"/>
    <col min="4" max="18" width="9.7109375" style="15" customWidth="1"/>
    <col min="19" max="19" width="10.5703125" style="14" customWidth="1"/>
    <col min="20" max="20" width="10.5703125" style="5" customWidth="1"/>
    <col min="21" max="21" width="12.5703125" style="5" customWidth="1"/>
    <col min="22" max="22" width="10.28515625" style="5" customWidth="1"/>
    <col min="23" max="40" width="9.140625" style="5"/>
    <col min="41" max="16384" width="9.140625" style="14"/>
  </cols>
  <sheetData>
    <row r="1" spans="1:105" ht="13.5" thickBot="1" x14ac:dyDescent="0.25"/>
    <row r="2" spans="1:105" s="40" customFormat="1" ht="16.5" thickBot="1" x14ac:dyDescent="0.25">
      <c r="A2" s="14"/>
      <c r="B2" s="5"/>
      <c r="C2" s="395" t="s">
        <v>0</v>
      </c>
      <c r="D2" s="393"/>
      <c r="E2" s="393"/>
      <c r="F2" s="393"/>
      <c r="G2" s="393"/>
      <c r="H2" s="393"/>
      <c r="I2" s="393"/>
      <c r="J2" s="393"/>
      <c r="K2" s="393"/>
      <c r="L2" s="393"/>
      <c r="M2" s="393"/>
      <c r="N2" s="393"/>
      <c r="O2" s="393"/>
      <c r="P2" s="393"/>
      <c r="Q2" s="393"/>
      <c r="R2" s="393"/>
      <c r="S2" s="393"/>
      <c r="T2" s="393"/>
      <c r="U2" s="394"/>
      <c r="V2" s="41"/>
      <c r="W2" s="393"/>
      <c r="X2" s="394"/>
      <c r="Y2" s="392"/>
      <c r="Z2" s="393"/>
      <c r="AA2" s="393"/>
      <c r="AB2" s="39"/>
      <c r="AC2" s="39"/>
      <c r="AD2" s="39"/>
      <c r="AE2" s="39"/>
      <c r="AF2" s="39"/>
      <c r="AG2" s="39"/>
      <c r="AH2" s="39"/>
      <c r="AI2" s="39"/>
      <c r="AJ2" s="39"/>
      <c r="AK2" s="39"/>
      <c r="AL2" s="39"/>
      <c r="AM2" s="39"/>
      <c r="AN2" s="39"/>
    </row>
    <row r="3" spans="1:105" s="5" customFormat="1" x14ac:dyDescent="0.2">
      <c r="C3" s="6"/>
      <c r="D3" s="7"/>
      <c r="E3" s="7"/>
      <c r="F3" s="7"/>
      <c r="G3" s="7"/>
      <c r="H3" s="7"/>
      <c r="I3" s="7"/>
      <c r="J3" s="7"/>
      <c r="K3" s="7"/>
      <c r="L3" s="7"/>
      <c r="M3" s="7"/>
      <c r="N3" s="7"/>
      <c r="O3" s="7"/>
      <c r="P3" s="7"/>
      <c r="Q3" s="7"/>
      <c r="R3" s="7"/>
      <c r="S3" s="8"/>
      <c r="T3" s="8"/>
    </row>
    <row r="4" spans="1:105" s="5" customFormat="1" ht="21" x14ac:dyDescent="0.2">
      <c r="C4" s="6"/>
      <c r="D4" s="7"/>
      <c r="E4" s="7"/>
      <c r="F4" s="7"/>
      <c r="G4" s="7"/>
      <c r="H4" s="397" t="s">
        <v>103</v>
      </c>
      <c r="I4" s="397"/>
      <c r="J4" s="397"/>
      <c r="K4" s="397"/>
      <c r="L4" s="397"/>
      <c r="M4" s="7"/>
      <c r="N4" s="7"/>
      <c r="O4" s="7"/>
      <c r="P4" s="7"/>
      <c r="Q4" s="7"/>
      <c r="R4" s="7"/>
      <c r="S4" s="8"/>
      <c r="T4" s="8"/>
    </row>
    <row r="5" spans="1:105" s="5" customFormat="1" x14ac:dyDescent="0.2">
      <c r="C5" s="6"/>
      <c r="D5" s="7"/>
      <c r="E5" s="7"/>
      <c r="F5" s="7"/>
      <c r="G5" s="7"/>
      <c r="H5" s="7"/>
      <c r="I5" s="7"/>
      <c r="J5" s="7"/>
      <c r="K5" s="7"/>
      <c r="L5" s="7"/>
      <c r="M5" s="7"/>
      <c r="N5" s="7"/>
      <c r="O5" s="7"/>
      <c r="P5" s="7"/>
      <c r="Q5" s="7"/>
      <c r="R5" s="7"/>
      <c r="S5" s="8"/>
      <c r="T5" s="8"/>
    </row>
    <row r="6" spans="1:105" s="5" customFormat="1" ht="20.25" customHeight="1" x14ac:dyDescent="0.2">
      <c r="C6" s="9"/>
      <c r="D6" s="396" t="s">
        <v>11</v>
      </c>
      <c r="E6" s="396"/>
      <c r="F6" s="396"/>
      <c r="G6" s="396" t="s">
        <v>11</v>
      </c>
      <c r="H6" s="396"/>
      <c r="I6" s="396"/>
      <c r="J6" s="396" t="s">
        <v>67</v>
      </c>
      <c r="K6" s="396"/>
      <c r="L6" s="396"/>
      <c r="M6" s="396" t="s">
        <v>258</v>
      </c>
      <c r="N6" s="396"/>
      <c r="O6" s="396"/>
      <c r="P6" s="396"/>
      <c r="Q6" s="396"/>
      <c r="R6" s="396"/>
    </row>
    <row r="7" spans="1:105" s="5" customFormat="1" x14ac:dyDescent="0.2">
      <c r="B7" s="390" t="s">
        <v>50</v>
      </c>
      <c r="C7" s="391"/>
      <c r="D7" s="388" t="s">
        <v>12</v>
      </c>
      <c r="E7" s="388"/>
      <c r="F7" s="388"/>
      <c r="G7" s="388" t="s">
        <v>13</v>
      </c>
      <c r="H7" s="388"/>
      <c r="I7" s="388"/>
      <c r="J7" s="388" t="s">
        <v>14</v>
      </c>
      <c r="K7" s="388"/>
      <c r="L7" s="388"/>
      <c r="M7" s="388" t="s">
        <v>52</v>
      </c>
      <c r="N7" s="388"/>
      <c r="O7" s="388"/>
      <c r="P7" s="388" t="s">
        <v>60</v>
      </c>
      <c r="Q7" s="388"/>
      <c r="R7" s="388"/>
    </row>
    <row r="8" spans="1:105" s="5" customFormat="1" ht="47.25" customHeight="1" thickBot="1" x14ac:dyDescent="0.25">
      <c r="B8" s="390" t="s">
        <v>49</v>
      </c>
      <c r="C8" s="391"/>
      <c r="D8" s="389"/>
      <c r="E8" s="389"/>
      <c r="F8" s="389"/>
      <c r="G8" s="389"/>
      <c r="H8" s="389"/>
      <c r="I8" s="389"/>
      <c r="J8" s="389"/>
      <c r="K8" s="389"/>
      <c r="L8" s="389"/>
      <c r="M8" s="389"/>
      <c r="N8" s="389"/>
      <c r="O8" s="389"/>
      <c r="P8" s="389"/>
      <c r="Q8" s="389"/>
      <c r="R8" s="389"/>
    </row>
    <row r="9" spans="1:105" s="5" customFormat="1" ht="13.5" customHeight="1" x14ac:dyDescent="0.2">
      <c r="A9" s="373" t="s">
        <v>30</v>
      </c>
      <c r="B9" s="375" t="s">
        <v>6</v>
      </c>
      <c r="C9" s="378" t="s">
        <v>56</v>
      </c>
      <c r="D9" s="44" t="s">
        <v>8</v>
      </c>
      <c r="E9" s="386">
        <v>5</v>
      </c>
      <c r="F9" s="387"/>
      <c r="G9" s="44" t="s">
        <v>8</v>
      </c>
      <c r="H9" s="386">
        <v>5</v>
      </c>
      <c r="I9" s="387"/>
      <c r="J9" s="44" t="s">
        <v>8</v>
      </c>
      <c r="K9" s="386"/>
      <c r="L9" s="387"/>
      <c r="M9" s="44" t="s">
        <v>8</v>
      </c>
      <c r="N9" s="386"/>
      <c r="O9" s="387"/>
      <c r="P9" s="44" t="s">
        <v>8</v>
      </c>
      <c r="Q9" s="386"/>
      <c r="R9" s="387"/>
    </row>
    <row r="10" spans="1:105" s="5" customFormat="1" ht="13.5" customHeight="1" x14ac:dyDescent="0.2">
      <c r="A10" s="374"/>
      <c r="B10" s="376"/>
      <c r="C10" s="379"/>
      <c r="D10" s="402" t="s">
        <v>28</v>
      </c>
      <c r="E10" s="400" t="s">
        <v>57</v>
      </c>
      <c r="F10" s="401"/>
      <c r="G10" s="402" t="s">
        <v>28</v>
      </c>
      <c r="H10" s="400" t="s">
        <v>57</v>
      </c>
      <c r="I10" s="401"/>
      <c r="J10" s="402" t="s">
        <v>28</v>
      </c>
      <c r="K10" s="400" t="s">
        <v>57</v>
      </c>
      <c r="L10" s="401"/>
      <c r="M10" s="402" t="s">
        <v>28</v>
      </c>
      <c r="N10" s="400" t="s">
        <v>57</v>
      </c>
      <c r="O10" s="401"/>
      <c r="P10" s="402" t="s">
        <v>28</v>
      </c>
      <c r="Q10" s="400" t="s">
        <v>57</v>
      </c>
      <c r="R10" s="401"/>
    </row>
    <row r="11" spans="1:105" s="5" customFormat="1" x14ac:dyDescent="0.2">
      <c r="A11" s="374"/>
      <c r="B11" s="377"/>
      <c r="C11" s="380"/>
      <c r="D11" s="403"/>
      <c r="E11" s="50" t="s">
        <v>58</v>
      </c>
      <c r="F11" s="50" t="s">
        <v>59</v>
      </c>
      <c r="G11" s="403"/>
      <c r="H11" s="50" t="s">
        <v>58</v>
      </c>
      <c r="I11" s="50" t="s">
        <v>59</v>
      </c>
      <c r="J11" s="403"/>
      <c r="K11" s="50" t="s">
        <v>58</v>
      </c>
      <c r="L11" s="50" t="s">
        <v>59</v>
      </c>
      <c r="M11" s="403"/>
      <c r="N11" s="50" t="s">
        <v>58</v>
      </c>
      <c r="O11" s="50" t="s">
        <v>59</v>
      </c>
      <c r="P11" s="403"/>
      <c r="Q11" s="50" t="s">
        <v>58</v>
      </c>
      <c r="R11" s="50" t="s">
        <v>59</v>
      </c>
    </row>
    <row r="12" spans="1:105" s="11" customFormat="1" ht="12.75" customHeight="1" x14ac:dyDescent="0.2">
      <c r="A12" s="10">
        <v>1</v>
      </c>
      <c r="B12" s="384"/>
      <c r="C12" s="144" t="s">
        <v>210</v>
      </c>
      <c r="D12" s="51"/>
      <c r="E12" s="51">
        <v>1</v>
      </c>
      <c r="F12" s="51"/>
      <c r="G12" s="51"/>
      <c r="H12" s="51">
        <v>1</v>
      </c>
      <c r="I12" s="51"/>
      <c r="J12" s="51"/>
      <c r="K12" s="51">
        <v>1</v>
      </c>
      <c r="L12" s="51"/>
      <c r="M12" s="51"/>
      <c r="N12" s="51">
        <v>1</v>
      </c>
      <c r="O12" s="51"/>
      <c r="P12" s="51"/>
      <c r="Q12" s="51">
        <v>1</v>
      </c>
      <c r="R12" s="51"/>
      <c r="S12" s="5"/>
      <c r="T12" s="5"/>
      <c r="U12" s="5"/>
      <c r="V12" s="5"/>
      <c r="W12" s="5"/>
      <c r="X12" s="5"/>
      <c r="Y12" s="5"/>
      <c r="Z12" s="5"/>
      <c r="AA12" s="5"/>
      <c r="AB12" s="5"/>
      <c r="AC12" s="5"/>
      <c r="AD12" s="5"/>
      <c r="AE12" s="5"/>
      <c r="AF12" s="5"/>
      <c r="AG12" s="5"/>
      <c r="AH12" s="5"/>
      <c r="AI12" s="5"/>
      <c r="AJ12" s="5"/>
      <c r="AK12" s="5"/>
      <c r="AL12" s="5"/>
      <c r="AM12" s="5"/>
      <c r="AN12" s="5"/>
      <c r="AO12" s="5"/>
      <c r="AP12" s="5"/>
      <c r="AQ12" s="5"/>
      <c r="AR12" s="5"/>
      <c r="AS12" s="5"/>
      <c r="AT12" s="5"/>
      <c r="AU12" s="5"/>
      <c r="AV12" s="5"/>
      <c r="AW12" s="5"/>
      <c r="AX12" s="5"/>
      <c r="AY12" s="5"/>
      <c r="AZ12" s="5"/>
      <c r="BA12" s="5"/>
      <c r="BB12" s="5"/>
      <c r="BC12" s="5"/>
      <c r="BD12" s="5"/>
      <c r="BE12" s="5"/>
      <c r="BF12" s="5"/>
      <c r="BG12" s="5"/>
      <c r="BH12" s="5"/>
      <c r="BI12" s="5"/>
      <c r="BJ12" s="5"/>
      <c r="BK12" s="5"/>
      <c r="BL12" s="5"/>
      <c r="BM12" s="5"/>
      <c r="BN12" s="5"/>
      <c r="BO12" s="5"/>
      <c r="BP12" s="5"/>
      <c r="BQ12" s="5"/>
      <c r="BR12" s="5"/>
      <c r="BS12" s="5"/>
      <c r="BT12" s="5"/>
      <c r="BU12" s="5"/>
      <c r="BV12" s="5"/>
      <c r="BW12" s="5"/>
      <c r="BX12" s="5"/>
      <c r="BY12" s="5"/>
      <c r="BZ12" s="5"/>
      <c r="CA12" s="5"/>
      <c r="CB12" s="5"/>
      <c r="CC12" s="5"/>
      <c r="CD12" s="5"/>
      <c r="CE12" s="5"/>
      <c r="CF12" s="5"/>
      <c r="CG12" s="5"/>
      <c r="CH12" s="5"/>
      <c r="CI12" s="5"/>
      <c r="CJ12" s="5"/>
      <c r="CK12" s="5"/>
      <c r="CL12" s="5"/>
      <c r="CM12" s="5"/>
      <c r="CN12" s="5"/>
      <c r="CO12" s="5"/>
      <c r="CP12" s="5"/>
      <c r="CQ12" s="5"/>
      <c r="CR12" s="5"/>
      <c r="CS12" s="5"/>
      <c r="CT12" s="5"/>
      <c r="CU12" s="5"/>
      <c r="CV12" s="5"/>
      <c r="CW12" s="5"/>
      <c r="CX12" s="5"/>
      <c r="CY12" s="5"/>
      <c r="CZ12" s="5"/>
      <c r="DA12" s="5"/>
    </row>
    <row r="13" spans="1:105" s="11" customFormat="1" ht="12.75" customHeight="1" x14ac:dyDescent="0.2">
      <c r="A13" s="10"/>
      <c r="B13" s="385"/>
      <c r="C13" s="144" t="s">
        <v>211</v>
      </c>
      <c r="D13" s="51"/>
      <c r="E13" s="51">
        <v>1</v>
      </c>
      <c r="F13" s="51"/>
      <c r="G13" s="51"/>
      <c r="H13" s="51">
        <v>1</v>
      </c>
      <c r="I13" s="51"/>
      <c r="J13" s="51"/>
      <c r="K13" s="51">
        <v>1</v>
      </c>
      <c r="L13" s="51"/>
      <c r="M13" s="51"/>
      <c r="N13" s="51">
        <v>1</v>
      </c>
      <c r="O13" s="51"/>
      <c r="P13" s="51"/>
      <c r="Q13" s="51">
        <v>1</v>
      </c>
      <c r="R13" s="51"/>
      <c r="S13" s="5"/>
      <c r="T13" s="5"/>
      <c r="U13" s="5"/>
      <c r="V13" s="5"/>
      <c r="W13" s="5"/>
      <c r="X13" s="5"/>
      <c r="Y13" s="5"/>
      <c r="Z13" s="5"/>
      <c r="AA13" s="5"/>
      <c r="AB13" s="5"/>
      <c r="AC13" s="5"/>
      <c r="AD13" s="5"/>
      <c r="AE13" s="5"/>
      <c r="AF13" s="5"/>
      <c r="AG13" s="5"/>
      <c r="AH13" s="5"/>
      <c r="AI13" s="5"/>
      <c r="AJ13" s="5"/>
      <c r="AK13" s="5"/>
      <c r="AL13" s="5"/>
      <c r="AM13" s="5"/>
      <c r="AN13" s="5"/>
      <c r="AO13" s="5"/>
      <c r="AP13" s="5"/>
      <c r="AQ13" s="5"/>
      <c r="AR13" s="5"/>
      <c r="AS13" s="5"/>
      <c r="AT13" s="5"/>
      <c r="AU13" s="5"/>
      <c r="AV13" s="5"/>
      <c r="AW13" s="5"/>
      <c r="AX13" s="5"/>
      <c r="AY13" s="5"/>
      <c r="AZ13" s="5"/>
      <c r="BA13" s="5"/>
      <c r="BB13" s="5"/>
      <c r="BC13" s="5"/>
      <c r="BD13" s="5"/>
      <c r="BE13" s="5"/>
      <c r="BF13" s="5"/>
      <c r="BG13" s="5"/>
      <c r="BH13" s="5"/>
      <c r="BI13" s="5"/>
      <c r="BJ13" s="5"/>
      <c r="BK13" s="5"/>
      <c r="BL13" s="5"/>
      <c r="BM13" s="5"/>
      <c r="BN13" s="5"/>
      <c r="BO13" s="5"/>
      <c r="BP13" s="5"/>
      <c r="BQ13" s="5"/>
      <c r="BR13" s="5"/>
      <c r="BS13" s="5"/>
      <c r="BT13" s="5"/>
      <c r="BU13" s="5"/>
      <c r="BV13" s="5"/>
      <c r="BW13" s="5"/>
      <c r="BX13" s="5"/>
      <c r="BY13" s="5"/>
      <c r="BZ13" s="5"/>
      <c r="CA13" s="5"/>
      <c r="CB13" s="5"/>
      <c r="CC13" s="5"/>
      <c r="CD13" s="5"/>
      <c r="CE13" s="5"/>
      <c r="CF13" s="5"/>
      <c r="CG13" s="5"/>
      <c r="CH13" s="5"/>
      <c r="CI13" s="5"/>
      <c r="CJ13" s="5"/>
      <c r="CK13" s="5"/>
      <c r="CL13" s="5"/>
      <c r="CM13" s="5"/>
      <c r="CN13" s="5"/>
      <c r="CO13" s="5"/>
      <c r="CP13" s="5"/>
      <c r="CQ13" s="5"/>
      <c r="CR13" s="5"/>
      <c r="CS13" s="5"/>
      <c r="CT13" s="5"/>
      <c r="CU13" s="5"/>
      <c r="CV13" s="5"/>
      <c r="CW13" s="5"/>
      <c r="CX13" s="5"/>
      <c r="CY13" s="5"/>
      <c r="CZ13" s="5"/>
      <c r="DA13" s="5"/>
    </row>
    <row r="14" spans="1:105" s="11" customFormat="1" ht="12.75" customHeight="1" x14ac:dyDescent="0.2">
      <c r="A14" s="10"/>
      <c r="B14" s="385"/>
      <c r="C14" s="144" t="s">
        <v>212</v>
      </c>
      <c r="D14" s="51"/>
      <c r="E14" s="51">
        <v>1</v>
      </c>
      <c r="F14" s="51"/>
      <c r="G14" s="51"/>
      <c r="H14" s="51">
        <v>1</v>
      </c>
      <c r="I14" s="51"/>
      <c r="J14" s="51"/>
      <c r="K14" s="51">
        <v>1</v>
      </c>
      <c r="L14" s="51"/>
      <c r="M14" s="51"/>
      <c r="N14" s="51">
        <v>1</v>
      </c>
      <c r="O14" s="51"/>
      <c r="P14" s="51"/>
      <c r="Q14" s="51">
        <v>1</v>
      </c>
      <c r="R14" s="51"/>
      <c r="S14" s="5"/>
      <c r="T14" s="5"/>
      <c r="U14" s="5"/>
      <c r="V14" s="5"/>
      <c r="W14" s="5"/>
      <c r="X14" s="5"/>
      <c r="Y14" s="5"/>
      <c r="Z14" s="5"/>
      <c r="AA14" s="5"/>
      <c r="AB14" s="5"/>
      <c r="AC14" s="5"/>
      <c r="AD14" s="5"/>
      <c r="AE14" s="5"/>
      <c r="AF14" s="5"/>
      <c r="AG14" s="5"/>
      <c r="AH14" s="5"/>
      <c r="AI14" s="5"/>
      <c r="AJ14" s="5"/>
      <c r="AK14" s="5"/>
      <c r="AL14" s="5"/>
      <c r="AM14" s="5"/>
      <c r="AN14" s="5"/>
      <c r="AO14" s="5"/>
      <c r="AP14" s="5"/>
      <c r="AQ14" s="5"/>
      <c r="AR14" s="5"/>
      <c r="AS14" s="5"/>
      <c r="AT14" s="5"/>
      <c r="AU14" s="5"/>
      <c r="AV14" s="5"/>
      <c r="AW14" s="5"/>
      <c r="AX14" s="5"/>
      <c r="AY14" s="5"/>
      <c r="AZ14" s="5"/>
      <c r="BA14" s="5"/>
      <c r="BB14" s="5"/>
      <c r="BC14" s="5"/>
      <c r="BD14" s="5"/>
      <c r="BE14" s="5"/>
      <c r="BF14" s="5"/>
      <c r="BG14" s="5"/>
      <c r="BH14" s="5"/>
      <c r="BI14" s="5"/>
      <c r="BJ14" s="5"/>
      <c r="BK14" s="5"/>
      <c r="BL14" s="5"/>
      <c r="BM14" s="5"/>
      <c r="BN14" s="5"/>
      <c r="BO14" s="5"/>
      <c r="BP14" s="5"/>
      <c r="BQ14" s="5"/>
      <c r="BR14" s="5"/>
      <c r="BS14" s="5"/>
      <c r="BT14" s="5"/>
      <c r="BU14" s="5"/>
      <c r="BV14" s="5"/>
      <c r="BW14" s="5"/>
      <c r="BX14" s="5"/>
      <c r="BY14" s="5"/>
      <c r="BZ14" s="5"/>
      <c r="CA14" s="5"/>
      <c r="CB14" s="5"/>
      <c r="CC14" s="5"/>
      <c r="CD14" s="5"/>
      <c r="CE14" s="5"/>
      <c r="CF14" s="5"/>
      <c r="CG14" s="5"/>
      <c r="CH14" s="5"/>
      <c r="CI14" s="5"/>
      <c r="CJ14" s="5"/>
      <c r="CK14" s="5"/>
      <c r="CL14" s="5"/>
      <c r="CM14" s="5"/>
      <c r="CN14" s="5"/>
      <c r="CO14" s="5"/>
      <c r="CP14" s="5"/>
      <c r="CQ14" s="5"/>
      <c r="CR14" s="5"/>
      <c r="CS14" s="5"/>
      <c r="CT14" s="5"/>
      <c r="CU14" s="5"/>
      <c r="CV14" s="5"/>
      <c r="CW14" s="5"/>
      <c r="CX14" s="5"/>
      <c r="CY14" s="5"/>
      <c r="CZ14" s="5"/>
      <c r="DA14" s="5"/>
    </row>
    <row r="15" spans="1:105" s="11" customFormat="1" ht="12.75" customHeight="1" x14ac:dyDescent="0.2">
      <c r="A15" s="10"/>
      <c r="B15" s="385"/>
      <c r="C15" s="144" t="s">
        <v>213</v>
      </c>
      <c r="D15" s="51"/>
      <c r="E15" s="51">
        <v>1</v>
      </c>
      <c r="F15" s="51"/>
      <c r="G15" s="51"/>
      <c r="H15" s="51">
        <v>1</v>
      </c>
      <c r="I15" s="51"/>
      <c r="J15" s="51"/>
      <c r="K15" s="51">
        <v>1</v>
      </c>
      <c r="L15" s="51"/>
      <c r="M15" s="51"/>
      <c r="N15" s="51">
        <v>1</v>
      </c>
      <c r="O15" s="51"/>
      <c r="P15" s="51"/>
      <c r="Q15" s="51">
        <v>0.8</v>
      </c>
      <c r="R15" s="51">
        <v>1</v>
      </c>
      <c r="S15" s="5"/>
      <c r="T15" s="5"/>
      <c r="U15" s="5"/>
      <c r="V15" s="5"/>
      <c r="W15" s="5"/>
      <c r="X15" s="5"/>
      <c r="Y15" s="5"/>
      <c r="Z15" s="5"/>
      <c r="AA15" s="5"/>
      <c r="AB15" s="5"/>
      <c r="AC15" s="5"/>
      <c r="AD15" s="5"/>
      <c r="AE15" s="5"/>
      <c r="AF15" s="5"/>
      <c r="AG15" s="5"/>
      <c r="AH15" s="5"/>
      <c r="AI15" s="5"/>
      <c r="AJ15" s="5"/>
      <c r="AK15" s="5"/>
      <c r="AL15" s="5"/>
      <c r="AM15" s="5"/>
      <c r="AN15" s="5"/>
      <c r="AO15" s="5"/>
      <c r="AP15" s="5"/>
      <c r="AQ15" s="5"/>
      <c r="AR15" s="5"/>
      <c r="AS15" s="5"/>
      <c r="AT15" s="5"/>
      <c r="AU15" s="5"/>
      <c r="AV15" s="5"/>
      <c r="AW15" s="5"/>
      <c r="AX15" s="5"/>
      <c r="AY15" s="5"/>
      <c r="AZ15" s="5"/>
      <c r="BA15" s="5"/>
      <c r="BB15" s="5"/>
      <c r="BC15" s="5"/>
      <c r="BD15" s="5"/>
      <c r="BE15" s="5"/>
      <c r="BF15" s="5"/>
      <c r="BG15" s="5"/>
      <c r="BH15" s="5"/>
      <c r="BI15" s="5"/>
      <c r="BJ15" s="5"/>
      <c r="BK15" s="5"/>
      <c r="BL15" s="5"/>
      <c r="BM15" s="5"/>
      <c r="BN15" s="5"/>
      <c r="BO15" s="5"/>
      <c r="BP15" s="5"/>
      <c r="BQ15" s="5"/>
      <c r="BR15" s="5"/>
      <c r="BS15" s="5"/>
      <c r="BT15" s="5"/>
      <c r="BU15" s="5"/>
      <c r="BV15" s="5"/>
      <c r="BW15" s="5"/>
      <c r="BX15" s="5"/>
      <c r="BY15" s="5"/>
      <c r="BZ15" s="5"/>
      <c r="CA15" s="5"/>
      <c r="CB15" s="5"/>
      <c r="CC15" s="5"/>
      <c r="CD15" s="5"/>
      <c r="CE15" s="5"/>
      <c r="CF15" s="5"/>
      <c r="CG15" s="5"/>
      <c r="CH15" s="5"/>
      <c r="CI15" s="5"/>
      <c r="CJ15" s="5"/>
      <c r="CK15" s="5"/>
      <c r="CL15" s="5"/>
      <c r="CM15" s="5"/>
      <c r="CN15" s="5"/>
      <c r="CO15" s="5"/>
      <c r="CP15" s="5"/>
      <c r="CQ15" s="5"/>
      <c r="CR15" s="5"/>
      <c r="CS15" s="5"/>
      <c r="CT15" s="5"/>
      <c r="CU15" s="5"/>
      <c r="CV15" s="5"/>
      <c r="CW15" s="5"/>
      <c r="CX15" s="5"/>
      <c r="CY15" s="5"/>
      <c r="CZ15" s="5"/>
      <c r="DA15" s="5"/>
    </row>
    <row r="16" spans="1:105" s="11" customFormat="1" ht="12.75" customHeight="1" x14ac:dyDescent="0.2">
      <c r="A16" s="10"/>
      <c r="B16" s="385"/>
      <c r="C16" s="144" t="s">
        <v>214</v>
      </c>
      <c r="D16" s="51"/>
      <c r="E16" s="51">
        <v>1</v>
      </c>
      <c r="F16" s="51"/>
      <c r="G16" s="51"/>
      <c r="H16" s="51">
        <v>1</v>
      </c>
      <c r="I16" s="51"/>
      <c r="J16" s="51"/>
      <c r="K16" s="51">
        <v>1</v>
      </c>
      <c r="L16" s="51"/>
      <c r="M16" s="51"/>
      <c r="N16" s="51">
        <v>1</v>
      </c>
      <c r="O16" s="51"/>
      <c r="P16" s="51"/>
      <c r="Q16" s="51">
        <v>1</v>
      </c>
      <c r="R16" s="51"/>
      <c r="S16" s="5"/>
      <c r="T16" s="5"/>
      <c r="U16" s="5"/>
      <c r="V16" s="5"/>
      <c r="W16" s="5"/>
      <c r="X16" s="5"/>
      <c r="Y16" s="5"/>
      <c r="Z16" s="5"/>
      <c r="AA16" s="5"/>
      <c r="AB16" s="5"/>
      <c r="AC16" s="5"/>
      <c r="AD16" s="5"/>
      <c r="AE16" s="5"/>
      <c r="AF16" s="5"/>
      <c r="AG16" s="5"/>
      <c r="AH16" s="5"/>
      <c r="AI16" s="5"/>
      <c r="AJ16" s="5"/>
      <c r="AK16" s="5"/>
      <c r="AL16" s="5"/>
      <c r="AM16" s="5"/>
      <c r="AN16" s="5"/>
      <c r="AO16" s="5"/>
      <c r="AP16" s="5"/>
      <c r="AQ16" s="5"/>
      <c r="AR16" s="5"/>
      <c r="AS16" s="5"/>
      <c r="AT16" s="5"/>
      <c r="AU16" s="5"/>
      <c r="AV16" s="5"/>
      <c r="AW16" s="5"/>
      <c r="AX16" s="5"/>
      <c r="AY16" s="5"/>
      <c r="AZ16" s="5"/>
      <c r="BA16" s="5"/>
      <c r="BB16" s="5"/>
      <c r="BC16" s="5"/>
      <c r="BD16" s="5"/>
      <c r="BE16" s="5"/>
      <c r="BF16" s="5"/>
      <c r="BG16" s="5"/>
      <c r="BH16" s="5"/>
      <c r="BI16" s="5"/>
      <c r="BJ16" s="5"/>
      <c r="BK16" s="5"/>
      <c r="BL16" s="5"/>
      <c r="BM16" s="5"/>
      <c r="BN16" s="5"/>
      <c r="BO16" s="5"/>
      <c r="BP16" s="5"/>
      <c r="BQ16" s="5"/>
      <c r="BR16" s="5"/>
      <c r="BS16" s="5"/>
      <c r="BT16" s="5"/>
      <c r="BU16" s="5"/>
      <c r="BV16" s="5"/>
      <c r="BW16" s="5"/>
      <c r="BX16" s="5"/>
      <c r="BY16" s="5"/>
      <c r="BZ16" s="5"/>
      <c r="CA16" s="5"/>
      <c r="CB16" s="5"/>
      <c r="CC16" s="5"/>
      <c r="CD16" s="5"/>
      <c r="CE16" s="5"/>
      <c r="CF16" s="5"/>
      <c r="CG16" s="5"/>
      <c r="CH16" s="5"/>
      <c r="CI16" s="5"/>
      <c r="CJ16" s="5"/>
      <c r="CK16" s="5"/>
      <c r="CL16" s="5"/>
      <c r="CM16" s="5"/>
      <c r="CN16" s="5"/>
      <c r="CO16" s="5"/>
      <c r="CP16" s="5"/>
      <c r="CQ16" s="5"/>
      <c r="CR16" s="5"/>
      <c r="CS16" s="5"/>
      <c r="CT16" s="5"/>
      <c r="CU16" s="5"/>
      <c r="CV16" s="5"/>
      <c r="CW16" s="5"/>
      <c r="CX16" s="5"/>
      <c r="CY16" s="5"/>
      <c r="CZ16" s="5"/>
      <c r="DA16" s="5"/>
    </row>
    <row r="17" spans="1:105" s="11" customFormat="1" ht="12.75" customHeight="1" x14ac:dyDescent="0.2">
      <c r="A17" s="10"/>
      <c r="B17" s="385"/>
      <c r="C17" s="144" t="s">
        <v>215</v>
      </c>
      <c r="D17" s="51"/>
      <c r="E17" s="51">
        <v>1</v>
      </c>
      <c r="F17" s="51"/>
      <c r="G17" s="51"/>
      <c r="H17" s="51">
        <v>1</v>
      </c>
      <c r="I17" s="51"/>
      <c r="J17" s="51"/>
      <c r="K17" s="51">
        <v>0.8</v>
      </c>
      <c r="L17" s="51">
        <v>1</v>
      </c>
      <c r="M17" s="51"/>
      <c r="N17" s="51">
        <v>1</v>
      </c>
      <c r="O17" s="51"/>
      <c r="P17" s="51"/>
      <c r="Q17" s="51">
        <v>0.8</v>
      </c>
      <c r="R17" s="51">
        <v>1</v>
      </c>
      <c r="S17" s="5"/>
      <c r="T17" s="5"/>
      <c r="U17" s="5"/>
      <c r="V17" s="5"/>
      <c r="W17" s="5"/>
      <c r="X17" s="5"/>
      <c r="Y17" s="5"/>
      <c r="Z17" s="5"/>
      <c r="AA17" s="5"/>
      <c r="AB17" s="5"/>
      <c r="AC17" s="5"/>
      <c r="AD17" s="5"/>
      <c r="AE17" s="5"/>
      <c r="AF17" s="5"/>
      <c r="AG17" s="5"/>
      <c r="AH17" s="5"/>
      <c r="AI17" s="5"/>
      <c r="AJ17" s="5"/>
      <c r="AK17" s="5"/>
      <c r="AL17" s="5"/>
      <c r="AM17" s="5"/>
      <c r="AN17" s="5"/>
      <c r="AO17" s="5"/>
      <c r="AP17" s="5"/>
      <c r="AQ17" s="5"/>
      <c r="AR17" s="5"/>
      <c r="AS17" s="5"/>
      <c r="AT17" s="5"/>
      <c r="AU17" s="5"/>
      <c r="AV17" s="5"/>
      <c r="AW17" s="5"/>
      <c r="AX17" s="5"/>
      <c r="AY17" s="5"/>
      <c r="AZ17" s="5"/>
      <c r="BA17" s="5"/>
      <c r="BB17" s="5"/>
      <c r="BC17" s="5"/>
      <c r="BD17" s="5"/>
      <c r="BE17" s="5"/>
      <c r="BF17" s="5"/>
      <c r="BG17" s="5"/>
      <c r="BH17" s="5"/>
      <c r="BI17" s="5"/>
      <c r="BJ17" s="5"/>
      <c r="BK17" s="5"/>
      <c r="BL17" s="5"/>
      <c r="BM17" s="5"/>
      <c r="BN17" s="5"/>
      <c r="BO17" s="5"/>
      <c r="BP17" s="5"/>
      <c r="BQ17" s="5"/>
      <c r="BR17" s="5"/>
      <c r="BS17" s="5"/>
      <c r="BT17" s="5"/>
      <c r="BU17" s="5"/>
      <c r="BV17" s="5"/>
      <c r="BW17" s="5"/>
      <c r="BX17" s="5"/>
      <c r="BY17" s="5"/>
      <c r="BZ17" s="5"/>
      <c r="CA17" s="5"/>
      <c r="CB17" s="5"/>
      <c r="CC17" s="5"/>
      <c r="CD17" s="5"/>
      <c r="CE17" s="5"/>
      <c r="CF17" s="5"/>
      <c r="CG17" s="5"/>
      <c r="CH17" s="5"/>
      <c r="CI17" s="5"/>
      <c r="CJ17" s="5"/>
      <c r="CK17" s="5"/>
      <c r="CL17" s="5"/>
      <c r="CM17" s="5"/>
      <c r="CN17" s="5"/>
      <c r="CO17" s="5"/>
      <c r="CP17" s="5"/>
      <c r="CQ17" s="5"/>
      <c r="CR17" s="5"/>
      <c r="CS17" s="5"/>
      <c r="CT17" s="5"/>
      <c r="CU17" s="5"/>
      <c r="CV17" s="5"/>
      <c r="CW17" s="5"/>
      <c r="CX17" s="5"/>
      <c r="CY17" s="5"/>
      <c r="CZ17" s="5"/>
      <c r="DA17" s="5"/>
    </row>
    <row r="18" spans="1:105" s="11" customFormat="1" ht="12.75" customHeight="1" x14ac:dyDescent="0.2">
      <c r="A18" s="10"/>
      <c r="B18" s="385"/>
      <c r="C18" s="144" t="s">
        <v>216</v>
      </c>
      <c r="D18" s="51"/>
      <c r="E18" s="51">
        <v>1</v>
      </c>
      <c r="F18" s="51"/>
      <c r="G18" s="51"/>
      <c r="H18" s="51">
        <v>1</v>
      </c>
      <c r="I18" s="51"/>
      <c r="J18" s="51"/>
      <c r="K18" s="51">
        <v>1</v>
      </c>
      <c r="L18" s="51"/>
      <c r="M18" s="51"/>
      <c r="N18" s="51">
        <v>1</v>
      </c>
      <c r="O18" s="51"/>
      <c r="P18" s="51"/>
      <c r="Q18" s="51">
        <v>1</v>
      </c>
      <c r="R18" s="51"/>
      <c r="S18" s="5"/>
      <c r="T18" s="5"/>
      <c r="U18" s="5"/>
      <c r="V18" s="5"/>
      <c r="W18" s="5"/>
      <c r="X18" s="5"/>
      <c r="Y18" s="5"/>
      <c r="Z18" s="5"/>
      <c r="AA18" s="5"/>
      <c r="AB18" s="5"/>
      <c r="AC18" s="5"/>
      <c r="AD18" s="5"/>
      <c r="AE18" s="5"/>
      <c r="AF18" s="5"/>
      <c r="AG18" s="5"/>
      <c r="AH18" s="5"/>
      <c r="AI18" s="5"/>
      <c r="AJ18" s="5"/>
      <c r="AK18" s="5"/>
      <c r="AL18" s="5"/>
      <c r="AM18" s="5"/>
      <c r="AN18" s="5"/>
      <c r="AO18" s="5"/>
      <c r="AP18" s="5"/>
      <c r="AQ18" s="5"/>
      <c r="AR18" s="5"/>
      <c r="AS18" s="5"/>
      <c r="AT18" s="5"/>
      <c r="AU18" s="5"/>
      <c r="AV18" s="5"/>
      <c r="AW18" s="5"/>
      <c r="AX18" s="5"/>
      <c r="AY18" s="5"/>
      <c r="AZ18" s="5"/>
      <c r="BA18" s="5"/>
      <c r="BB18" s="5"/>
      <c r="BC18" s="5"/>
      <c r="BD18" s="5"/>
      <c r="BE18" s="5"/>
      <c r="BF18" s="5"/>
      <c r="BG18" s="5"/>
      <c r="BH18" s="5"/>
      <c r="BI18" s="5"/>
      <c r="BJ18" s="5"/>
      <c r="BK18" s="5"/>
      <c r="BL18" s="5"/>
      <c r="BM18" s="5"/>
      <c r="BN18" s="5"/>
      <c r="BO18" s="5"/>
      <c r="BP18" s="5"/>
      <c r="BQ18" s="5"/>
      <c r="BR18" s="5"/>
      <c r="BS18" s="5"/>
      <c r="BT18" s="5"/>
      <c r="BU18" s="5"/>
      <c r="BV18" s="5"/>
      <c r="BW18" s="5"/>
      <c r="BX18" s="5"/>
      <c r="BY18" s="5"/>
      <c r="BZ18" s="5"/>
      <c r="CA18" s="5"/>
      <c r="CB18" s="5"/>
      <c r="CC18" s="5"/>
      <c r="CD18" s="5"/>
      <c r="CE18" s="5"/>
      <c r="CF18" s="5"/>
      <c r="CG18" s="5"/>
      <c r="CH18" s="5"/>
      <c r="CI18" s="5"/>
      <c r="CJ18" s="5"/>
      <c r="CK18" s="5"/>
      <c r="CL18" s="5"/>
      <c r="CM18" s="5"/>
      <c r="CN18" s="5"/>
      <c r="CO18" s="5"/>
      <c r="CP18" s="5"/>
      <c r="CQ18" s="5"/>
      <c r="CR18" s="5"/>
      <c r="CS18" s="5"/>
      <c r="CT18" s="5"/>
      <c r="CU18" s="5"/>
      <c r="CV18" s="5"/>
      <c r="CW18" s="5"/>
      <c r="CX18" s="5"/>
      <c r="CY18" s="5"/>
      <c r="CZ18" s="5"/>
      <c r="DA18" s="5"/>
    </row>
    <row r="19" spans="1:105" s="11" customFormat="1" ht="12.75" customHeight="1" x14ac:dyDescent="0.2">
      <c r="A19" s="10"/>
      <c r="B19" s="385"/>
      <c r="C19" s="144" t="s">
        <v>217</v>
      </c>
      <c r="D19" s="51"/>
      <c r="E19" s="51">
        <v>1</v>
      </c>
      <c r="F19" s="51"/>
      <c r="G19" s="51"/>
      <c r="H19" s="51">
        <v>1</v>
      </c>
      <c r="I19" s="51"/>
      <c r="J19" s="51"/>
      <c r="K19" s="51">
        <v>1</v>
      </c>
      <c r="L19" s="51"/>
      <c r="M19" s="51"/>
      <c r="N19" s="51">
        <v>1</v>
      </c>
      <c r="O19" s="51"/>
      <c r="P19" s="51"/>
      <c r="Q19" s="51">
        <v>1</v>
      </c>
      <c r="R19" s="51"/>
      <c r="S19" s="5"/>
      <c r="T19" s="5"/>
      <c r="U19" s="5"/>
      <c r="V19" s="5"/>
      <c r="W19" s="5"/>
      <c r="X19" s="5"/>
      <c r="Y19" s="5"/>
      <c r="Z19" s="5"/>
      <c r="AA19" s="5"/>
      <c r="AB19" s="5"/>
      <c r="AC19" s="5"/>
      <c r="AD19" s="5"/>
      <c r="AE19" s="5"/>
      <c r="AF19" s="5"/>
      <c r="AG19" s="5"/>
      <c r="AH19" s="5"/>
      <c r="AI19" s="5"/>
      <c r="AJ19" s="5"/>
      <c r="AK19" s="5"/>
      <c r="AL19" s="5"/>
      <c r="AM19" s="5"/>
      <c r="AN19" s="5"/>
      <c r="AO19" s="5"/>
      <c r="AP19" s="5"/>
      <c r="AQ19" s="5"/>
      <c r="AR19" s="5"/>
      <c r="AS19" s="5"/>
      <c r="AT19" s="5"/>
      <c r="AU19" s="5"/>
      <c r="AV19" s="5"/>
      <c r="AW19" s="5"/>
      <c r="AX19" s="5"/>
      <c r="AY19" s="5"/>
      <c r="AZ19" s="5"/>
      <c r="BA19" s="5"/>
      <c r="BB19" s="5"/>
      <c r="BC19" s="5"/>
      <c r="BD19" s="5"/>
      <c r="BE19" s="5"/>
      <c r="BF19" s="5"/>
      <c r="BG19" s="5"/>
      <c r="BH19" s="5"/>
      <c r="BI19" s="5"/>
      <c r="BJ19" s="5"/>
      <c r="BK19" s="5"/>
      <c r="BL19" s="5"/>
      <c r="BM19" s="5"/>
      <c r="BN19" s="5"/>
      <c r="BO19" s="5"/>
      <c r="BP19" s="5"/>
      <c r="BQ19" s="5"/>
      <c r="BR19" s="5"/>
      <c r="BS19" s="5"/>
      <c r="BT19" s="5"/>
      <c r="BU19" s="5"/>
      <c r="BV19" s="5"/>
      <c r="BW19" s="5"/>
      <c r="BX19" s="5"/>
      <c r="BY19" s="5"/>
      <c r="BZ19" s="5"/>
      <c r="CA19" s="5"/>
      <c r="CB19" s="5"/>
      <c r="CC19" s="5"/>
      <c r="CD19" s="5"/>
      <c r="CE19" s="5"/>
      <c r="CF19" s="5"/>
      <c r="CG19" s="5"/>
      <c r="CH19" s="5"/>
      <c r="CI19" s="5"/>
      <c r="CJ19" s="5"/>
      <c r="CK19" s="5"/>
      <c r="CL19" s="5"/>
      <c r="CM19" s="5"/>
      <c r="CN19" s="5"/>
      <c r="CO19" s="5"/>
      <c r="CP19" s="5"/>
      <c r="CQ19" s="5"/>
      <c r="CR19" s="5"/>
      <c r="CS19" s="5"/>
      <c r="CT19" s="5"/>
      <c r="CU19" s="5"/>
      <c r="CV19" s="5"/>
      <c r="CW19" s="5"/>
      <c r="CX19" s="5"/>
      <c r="CY19" s="5"/>
      <c r="CZ19" s="5"/>
      <c r="DA19" s="5"/>
    </row>
    <row r="20" spans="1:105" s="11" customFormat="1" ht="12.75" customHeight="1" x14ac:dyDescent="0.2">
      <c r="A20" s="10"/>
      <c r="B20" s="385"/>
      <c r="C20" s="144" t="s">
        <v>218</v>
      </c>
      <c r="D20" s="51"/>
      <c r="E20" s="51">
        <v>1</v>
      </c>
      <c r="F20" s="51"/>
      <c r="G20" s="51"/>
      <c r="H20" s="51">
        <v>1</v>
      </c>
      <c r="I20" s="51"/>
      <c r="J20" s="51"/>
      <c r="K20" s="51">
        <v>1</v>
      </c>
      <c r="L20" s="51"/>
      <c r="M20" s="51"/>
      <c r="N20" s="51">
        <v>1</v>
      </c>
      <c r="O20" s="51"/>
      <c r="P20" s="51"/>
      <c r="Q20" s="51">
        <v>1</v>
      </c>
      <c r="R20" s="51"/>
      <c r="S20" s="5"/>
      <c r="T20" s="5"/>
      <c r="U20" s="5"/>
      <c r="V20" s="5"/>
      <c r="W20" s="5"/>
      <c r="X20" s="5"/>
      <c r="Y20" s="5"/>
      <c r="Z20" s="5"/>
      <c r="AA20" s="5"/>
      <c r="AB20" s="5"/>
      <c r="AC20" s="5"/>
      <c r="AD20" s="5"/>
      <c r="AE20" s="5"/>
      <c r="AF20" s="5"/>
      <c r="AG20" s="5"/>
      <c r="AH20" s="5"/>
      <c r="AI20" s="5"/>
      <c r="AJ20" s="5"/>
      <c r="AK20" s="5"/>
      <c r="AL20" s="5"/>
      <c r="AM20" s="5"/>
      <c r="AN20" s="5"/>
      <c r="AO20" s="5"/>
      <c r="AP20" s="5"/>
      <c r="AQ20" s="5"/>
      <c r="AR20" s="5"/>
      <c r="AS20" s="5"/>
      <c r="AT20" s="5"/>
      <c r="AU20" s="5"/>
      <c r="AV20" s="5"/>
      <c r="AW20" s="5"/>
      <c r="AX20" s="5"/>
      <c r="AY20" s="5"/>
      <c r="AZ20" s="5"/>
      <c r="BA20" s="5"/>
      <c r="BB20" s="5"/>
      <c r="BC20" s="5"/>
      <c r="BD20" s="5"/>
      <c r="BE20" s="5"/>
      <c r="BF20" s="5"/>
      <c r="BG20" s="5"/>
      <c r="BH20" s="5"/>
      <c r="BI20" s="5"/>
      <c r="BJ20" s="5"/>
      <c r="BK20" s="5"/>
      <c r="BL20" s="5"/>
      <c r="BM20" s="5"/>
      <c r="BN20" s="5"/>
      <c r="BO20" s="5"/>
      <c r="BP20" s="5"/>
      <c r="BQ20" s="5"/>
      <c r="BR20" s="5"/>
      <c r="BS20" s="5"/>
      <c r="BT20" s="5"/>
      <c r="BU20" s="5"/>
      <c r="BV20" s="5"/>
      <c r="BW20" s="5"/>
      <c r="BX20" s="5"/>
      <c r="BY20" s="5"/>
      <c r="BZ20" s="5"/>
      <c r="CA20" s="5"/>
      <c r="CB20" s="5"/>
      <c r="CC20" s="5"/>
      <c r="CD20" s="5"/>
      <c r="CE20" s="5"/>
      <c r="CF20" s="5"/>
      <c r="CG20" s="5"/>
      <c r="CH20" s="5"/>
      <c r="CI20" s="5"/>
      <c r="CJ20" s="5"/>
      <c r="CK20" s="5"/>
      <c r="CL20" s="5"/>
      <c r="CM20" s="5"/>
      <c r="CN20" s="5"/>
      <c r="CO20" s="5"/>
      <c r="CP20" s="5"/>
      <c r="CQ20" s="5"/>
      <c r="CR20" s="5"/>
      <c r="CS20" s="5"/>
      <c r="CT20" s="5"/>
      <c r="CU20" s="5"/>
      <c r="CV20" s="5"/>
      <c r="CW20" s="5"/>
      <c r="CX20" s="5"/>
      <c r="CY20" s="5"/>
      <c r="CZ20" s="5"/>
      <c r="DA20" s="5"/>
    </row>
    <row r="21" spans="1:105" s="11" customFormat="1" ht="12.75" customHeight="1" x14ac:dyDescent="0.2">
      <c r="A21" s="10"/>
      <c r="B21" s="385"/>
      <c r="C21" s="176" t="s">
        <v>219</v>
      </c>
      <c r="D21" s="51"/>
      <c r="E21" s="51">
        <v>1</v>
      </c>
      <c r="F21" s="51"/>
      <c r="G21" s="51"/>
      <c r="H21" s="51">
        <v>1</v>
      </c>
      <c r="I21" s="51"/>
      <c r="J21" s="51"/>
      <c r="K21" s="51">
        <v>1</v>
      </c>
      <c r="L21" s="51"/>
      <c r="M21" s="51"/>
      <c r="N21" s="51">
        <v>1</v>
      </c>
      <c r="O21" s="51"/>
      <c r="P21" s="51"/>
      <c r="Q21" s="51">
        <v>1</v>
      </c>
      <c r="R21" s="51"/>
      <c r="S21" s="5"/>
      <c r="T21" s="5"/>
      <c r="U21" s="5"/>
      <c r="V21" s="5"/>
      <c r="W21" s="5"/>
      <c r="X21" s="5"/>
      <c r="Y21" s="5"/>
      <c r="Z21" s="5"/>
      <c r="AA21" s="5"/>
      <c r="AB21" s="5"/>
      <c r="AC21" s="5"/>
      <c r="AD21" s="5"/>
      <c r="AE21" s="5"/>
      <c r="AF21" s="5"/>
      <c r="AG21" s="5"/>
      <c r="AH21" s="5"/>
      <c r="AI21" s="5"/>
      <c r="AJ21" s="5"/>
      <c r="AK21" s="5"/>
      <c r="AL21" s="5"/>
      <c r="AM21" s="5"/>
      <c r="AN21" s="5"/>
      <c r="AO21" s="5"/>
      <c r="AP21" s="5"/>
      <c r="AQ21" s="5"/>
      <c r="AR21" s="5"/>
      <c r="AS21" s="5"/>
      <c r="AT21" s="5"/>
      <c r="AU21" s="5"/>
      <c r="AV21" s="5"/>
      <c r="AW21" s="5"/>
      <c r="AX21" s="5"/>
      <c r="AY21" s="5"/>
      <c r="AZ21" s="5"/>
      <c r="BA21" s="5"/>
      <c r="BB21" s="5"/>
      <c r="BC21" s="5"/>
      <c r="BD21" s="5"/>
      <c r="BE21" s="5"/>
      <c r="BF21" s="5"/>
      <c r="BG21" s="5"/>
      <c r="BH21" s="5"/>
      <c r="BI21" s="5"/>
      <c r="BJ21" s="5"/>
      <c r="BK21" s="5"/>
      <c r="BL21" s="5"/>
      <c r="BM21" s="5"/>
      <c r="BN21" s="5"/>
      <c r="BO21" s="5"/>
      <c r="BP21" s="5"/>
      <c r="BQ21" s="5"/>
      <c r="BR21" s="5"/>
      <c r="BS21" s="5"/>
      <c r="BT21" s="5"/>
      <c r="BU21" s="5"/>
      <c r="BV21" s="5"/>
      <c r="BW21" s="5"/>
      <c r="BX21" s="5"/>
      <c r="BY21" s="5"/>
      <c r="BZ21" s="5"/>
      <c r="CA21" s="5"/>
      <c r="CB21" s="5"/>
      <c r="CC21" s="5"/>
      <c r="CD21" s="5"/>
      <c r="CE21" s="5"/>
      <c r="CF21" s="5"/>
      <c r="CG21" s="5"/>
      <c r="CH21" s="5"/>
      <c r="CI21" s="5"/>
      <c r="CJ21" s="5"/>
      <c r="CK21" s="5"/>
      <c r="CL21" s="5"/>
      <c r="CM21" s="5"/>
      <c r="CN21" s="5"/>
      <c r="CO21" s="5"/>
      <c r="CP21" s="5"/>
      <c r="CQ21" s="5"/>
      <c r="CR21" s="5"/>
      <c r="CS21" s="5"/>
      <c r="CT21" s="5"/>
      <c r="CU21" s="5"/>
      <c r="CV21" s="5"/>
      <c r="CW21" s="5"/>
      <c r="CX21" s="5"/>
      <c r="CY21" s="5"/>
      <c r="CZ21" s="5"/>
      <c r="DA21" s="5"/>
    </row>
    <row r="22" spans="1:105" s="11" customFormat="1" ht="12.75" customHeight="1" x14ac:dyDescent="0.2">
      <c r="A22" s="10"/>
      <c r="B22" s="385"/>
      <c r="C22" s="176" t="s">
        <v>220</v>
      </c>
      <c r="D22" s="51"/>
      <c r="E22" s="51">
        <v>1</v>
      </c>
      <c r="F22" s="51"/>
      <c r="G22" s="51"/>
      <c r="H22" s="51">
        <v>1</v>
      </c>
      <c r="I22" s="51"/>
      <c r="J22" s="51"/>
      <c r="K22" s="51">
        <v>1</v>
      </c>
      <c r="L22" s="51"/>
      <c r="M22" s="51"/>
      <c r="N22" s="51">
        <v>1</v>
      </c>
      <c r="O22" s="51"/>
      <c r="P22" s="51"/>
      <c r="Q22" s="51">
        <v>0.7</v>
      </c>
      <c r="R22" s="51">
        <v>1</v>
      </c>
      <c r="S22" s="5"/>
      <c r="T22" s="5"/>
      <c r="U22" s="5"/>
      <c r="V22" s="5"/>
      <c r="W22" s="5"/>
      <c r="X22" s="5"/>
      <c r="Y22" s="5"/>
      <c r="Z22" s="5"/>
      <c r="AA22" s="5"/>
      <c r="AB22" s="5"/>
      <c r="AC22" s="5"/>
      <c r="AD22" s="5"/>
      <c r="AE22" s="5"/>
      <c r="AF22" s="5"/>
      <c r="AG22" s="5"/>
      <c r="AH22" s="5"/>
      <c r="AI22" s="5"/>
      <c r="AJ22" s="5"/>
      <c r="AK22" s="5"/>
      <c r="AL22" s="5"/>
      <c r="AM22" s="5"/>
      <c r="AN22" s="5"/>
      <c r="AO22" s="5"/>
      <c r="AP22" s="5"/>
      <c r="AQ22" s="5"/>
      <c r="AR22" s="5"/>
      <c r="AS22" s="5"/>
      <c r="AT22" s="5"/>
      <c r="AU22" s="5"/>
      <c r="AV22" s="5"/>
      <c r="AW22" s="5"/>
      <c r="AX22" s="5"/>
      <c r="AY22" s="5"/>
      <c r="AZ22" s="5"/>
      <c r="BA22" s="5"/>
      <c r="BB22" s="5"/>
      <c r="BC22" s="5"/>
      <c r="BD22" s="5"/>
      <c r="BE22" s="5"/>
      <c r="BF22" s="5"/>
      <c r="BG22" s="5"/>
      <c r="BH22" s="5"/>
      <c r="BI22" s="5"/>
      <c r="BJ22" s="5"/>
      <c r="BK22" s="5"/>
      <c r="BL22" s="5"/>
      <c r="BM22" s="5"/>
      <c r="BN22" s="5"/>
      <c r="BO22" s="5"/>
      <c r="BP22" s="5"/>
      <c r="BQ22" s="5"/>
      <c r="BR22" s="5"/>
      <c r="BS22" s="5"/>
      <c r="BT22" s="5"/>
      <c r="BU22" s="5"/>
      <c r="BV22" s="5"/>
      <c r="BW22" s="5"/>
      <c r="BX22" s="5"/>
      <c r="BY22" s="5"/>
      <c r="BZ22" s="5"/>
      <c r="CA22" s="5"/>
      <c r="CB22" s="5"/>
      <c r="CC22" s="5"/>
      <c r="CD22" s="5"/>
      <c r="CE22" s="5"/>
      <c r="CF22" s="5"/>
      <c r="CG22" s="5"/>
      <c r="CH22" s="5"/>
      <c r="CI22" s="5"/>
      <c r="CJ22" s="5"/>
      <c r="CK22" s="5"/>
      <c r="CL22" s="5"/>
      <c r="CM22" s="5"/>
      <c r="CN22" s="5"/>
      <c r="CO22" s="5"/>
      <c r="CP22" s="5"/>
      <c r="CQ22" s="5"/>
      <c r="CR22" s="5"/>
      <c r="CS22" s="5"/>
      <c r="CT22" s="5"/>
      <c r="CU22" s="5"/>
      <c r="CV22" s="5"/>
      <c r="CW22" s="5"/>
      <c r="CX22" s="5"/>
      <c r="CY22" s="5"/>
      <c r="CZ22" s="5"/>
      <c r="DA22" s="5"/>
    </row>
    <row r="23" spans="1:105" s="11" customFormat="1" ht="12.75" customHeight="1" x14ac:dyDescent="0.2">
      <c r="A23" s="10"/>
      <c r="B23" s="385"/>
      <c r="C23" s="144" t="s">
        <v>221</v>
      </c>
      <c r="D23" s="51"/>
      <c r="E23" s="51">
        <v>1</v>
      </c>
      <c r="F23" s="51"/>
      <c r="G23" s="51"/>
      <c r="H23" s="51">
        <v>1</v>
      </c>
      <c r="I23" s="51"/>
      <c r="J23" s="51"/>
      <c r="K23" s="51">
        <v>1</v>
      </c>
      <c r="L23" s="51"/>
      <c r="M23" s="51"/>
      <c r="N23" s="51">
        <v>1</v>
      </c>
      <c r="O23" s="51"/>
      <c r="P23" s="51"/>
      <c r="Q23" s="51">
        <v>0.5</v>
      </c>
      <c r="R23" s="51">
        <v>1</v>
      </c>
      <c r="S23" s="5"/>
      <c r="T23" s="5"/>
      <c r="U23" s="5"/>
      <c r="V23" s="5"/>
      <c r="W23" s="5"/>
      <c r="X23" s="5"/>
      <c r="Y23" s="5"/>
      <c r="Z23" s="5"/>
      <c r="AA23" s="5"/>
      <c r="AB23" s="5"/>
      <c r="AC23" s="5"/>
      <c r="AD23" s="5"/>
      <c r="AE23" s="5"/>
      <c r="AF23" s="5"/>
      <c r="AG23" s="5"/>
      <c r="AH23" s="5"/>
      <c r="AI23" s="5"/>
      <c r="AJ23" s="5"/>
      <c r="AK23" s="5"/>
      <c r="AL23" s="5"/>
      <c r="AM23" s="5"/>
      <c r="AN23" s="5"/>
      <c r="AO23" s="5"/>
      <c r="AP23" s="5"/>
      <c r="AQ23" s="5"/>
      <c r="AR23" s="5"/>
      <c r="AS23" s="5"/>
      <c r="AT23" s="5"/>
      <c r="AU23" s="5"/>
      <c r="AV23" s="5"/>
      <c r="AW23" s="5"/>
      <c r="AX23" s="5"/>
      <c r="AY23" s="5"/>
      <c r="AZ23" s="5"/>
      <c r="BA23" s="5"/>
      <c r="BB23" s="5"/>
      <c r="BC23" s="5"/>
      <c r="BD23" s="5"/>
      <c r="BE23" s="5"/>
      <c r="BF23" s="5"/>
      <c r="BG23" s="5"/>
      <c r="BH23" s="5"/>
      <c r="BI23" s="5"/>
      <c r="BJ23" s="5"/>
      <c r="BK23" s="5"/>
      <c r="BL23" s="5"/>
      <c r="BM23" s="5"/>
      <c r="BN23" s="5"/>
      <c r="BO23" s="5"/>
      <c r="BP23" s="5"/>
      <c r="BQ23" s="5"/>
      <c r="BR23" s="5"/>
      <c r="BS23" s="5"/>
      <c r="BT23" s="5"/>
      <c r="BU23" s="5"/>
      <c r="BV23" s="5"/>
      <c r="BW23" s="5"/>
      <c r="BX23" s="5"/>
      <c r="BY23" s="5"/>
      <c r="BZ23" s="5"/>
      <c r="CA23" s="5"/>
      <c r="CB23" s="5"/>
      <c r="CC23" s="5"/>
      <c r="CD23" s="5"/>
      <c r="CE23" s="5"/>
      <c r="CF23" s="5"/>
      <c r="CG23" s="5"/>
      <c r="CH23" s="5"/>
      <c r="CI23" s="5"/>
      <c r="CJ23" s="5"/>
      <c r="CK23" s="5"/>
      <c r="CL23" s="5"/>
      <c r="CM23" s="5"/>
      <c r="CN23" s="5"/>
      <c r="CO23" s="5"/>
      <c r="CP23" s="5"/>
      <c r="CQ23" s="5"/>
      <c r="CR23" s="5"/>
      <c r="CS23" s="5"/>
      <c r="CT23" s="5"/>
      <c r="CU23" s="5"/>
      <c r="CV23" s="5"/>
      <c r="CW23" s="5"/>
      <c r="CX23" s="5"/>
      <c r="CY23" s="5"/>
      <c r="CZ23" s="5"/>
      <c r="DA23" s="5"/>
    </row>
    <row r="24" spans="1:105" s="11" customFormat="1" ht="12.75" customHeight="1" x14ac:dyDescent="0.2">
      <c r="A24" s="10"/>
      <c r="B24" s="385"/>
      <c r="C24" s="176" t="s">
        <v>222</v>
      </c>
      <c r="D24" s="51"/>
      <c r="E24" s="51">
        <v>1</v>
      </c>
      <c r="F24" s="51"/>
      <c r="G24" s="51"/>
      <c r="H24" s="51">
        <v>1</v>
      </c>
      <c r="I24" s="51"/>
      <c r="J24" s="51"/>
      <c r="K24" s="51">
        <v>1</v>
      </c>
      <c r="L24" s="51"/>
      <c r="M24" s="51"/>
      <c r="N24" s="51">
        <v>1</v>
      </c>
      <c r="O24" s="51"/>
      <c r="P24" s="51"/>
      <c r="Q24" s="51">
        <v>0.8</v>
      </c>
      <c r="R24" s="51">
        <v>1</v>
      </c>
      <c r="S24" s="5"/>
      <c r="T24" s="5"/>
      <c r="U24" s="5"/>
      <c r="V24" s="5"/>
      <c r="W24" s="5"/>
      <c r="X24" s="5"/>
      <c r="Y24" s="5"/>
      <c r="Z24" s="5"/>
      <c r="AA24" s="5"/>
      <c r="AB24" s="5"/>
      <c r="AC24" s="5"/>
      <c r="AD24" s="5"/>
      <c r="AE24" s="5"/>
      <c r="AF24" s="5"/>
      <c r="AG24" s="5"/>
      <c r="AH24" s="5"/>
      <c r="AI24" s="5"/>
      <c r="AJ24" s="5"/>
      <c r="AK24" s="5"/>
      <c r="AL24" s="5"/>
      <c r="AM24" s="5"/>
      <c r="AN24" s="5"/>
      <c r="AO24" s="5"/>
      <c r="AP24" s="5"/>
      <c r="AQ24" s="5"/>
      <c r="AR24" s="5"/>
      <c r="AS24" s="5"/>
      <c r="AT24" s="5"/>
      <c r="AU24" s="5"/>
      <c r="AV24" s="5"/>
      <c r="AW24" s="5"/>
      <c r="AX24" s="5"/>
      <c r="AY24" s="5"/>
      <c r="AZ24" s="5"/>
      <c r="BA24" s="5"/>
      <c r="BB24" s="5"/>
      <c r="BC24" s="5"/>
      <c r="BD24" s="5"/>
      <c r="BE24" s="5"/>
      <c r="BF24" s="5"/>
      <c r="BG24" s="5"/>
      <c r="BH24" s="5"/>
      <c r="BI24" s="5"/>
      <c r="BJ24" s="5"/>
      <c r="BK24" s="5"/>
      <c r="BL24" s="5"/>
      <c r="BM24" s="5"/>
      <c r="BN24" s="5"/>
      <c r="BO24" s="5"/>
      <c r="BP24" s="5"/>
      <c r="BQ24" s="5"/>
      <c r="BR24" s="5"/>
      <c r="BS24" s="5"/>
      <c r="BT24" s="5"/>
      <c r="BU24" s="5"/>
      <c r="BV24" s="5"/>
      <c r="BW24" s="5"/>
      <c r="BX24" s="5"/>
      <c r="BY24" s="5"/>
      <c r="BZ24" s="5"/>
      <c r="CA24" s="5"/>
      <c r="CB24" s="5"/>
      <c r="CC24" s="5"/>
      <c r="CD24" s="5"/>
      <c r="CE24" s="5"/>
      <c r="CF24" s="5"/>
      <c r="CG24" s="5"/>
      <c r="CH24" s="5"/>
      <c r="CI24" s="5"/>
      <c r="CJ24" s="5"/>
      <c r="CK24" s="5"/>
      <c r="CL24" s="5"/>
      <c r="CM24" s="5"/>
      <c r="CN24" s="5"/>
      <c r="CO24" s="5"/>
      <c r="CP24" s="5"/>
      <c r="CQ24" s="5"/>
      <c r="CR24" s="5"/>
      <c r="CS24" s="5"/>
      <c r="CT24" s="5"/>
      <c r="CU24" s="5"/>
      <c r="CV24" s="5"/>
      <c r="CW24" s="5"/>
      <c r="CX24" s="5"/>
      <c r="CY24" s="5"/>
      <c r="CZ24" s="5"/>
      <c r="DA24" s="5"/>
    </row>
    <row r="25" spans="1:105" s="11" customFormat="1" ht="12.75" customHeight="1" x14ac:dyDescent="0.2">
      <c r="A25" s="10"/>
      <c r="B25" s="385"/>
      <c r="C25" s="176" t="s">
        <v>223</v>
      </c>
      <c r="D25" s="51"/>
      <c r="E25" s="51">
        <v>1</v>
      </c>
      <c r="F25" s="51"/>
      <c r="G25" s="51"/>
      <c r="H25" s="51">
        <v>1</v>
      </c>
      <c r="I25" s="51"/>
      <c r="J25" s="51"/>
      <c r="K25" s="51">
        <v>0.8</v>
      </c>
      <c r="L25" s="51">
        <v>1</v>
      </c>
      <c r="M25" s="51"/>
      <c r="N25" s="51">
        <v>1</v>
      </c>
      <c r="O25" s="51"/>
      <c r="P25" s="51"/>
      <c r="Q25" s="51">
        <v>1</v>
      </c>
      <c r="R25" s="51"/>
      <c r="S25" s="5"/>
      <c r="T25" s="5"/>
      <c r="U25" s="5"/>
      <c r="V25" s="5"/>
      <c r="W25" s="5"/>
      <c r="X25" s="5"/>
      <c r="Y25" s="5"/>
      <c r="Z25" s="5"/>
      <c r="AA25" s="5"/>
      <c r="AB25" s="5"/>
      <c r="AC25" s="5"/>
      <c r="AD25" s="5"/>
      <c r="AE25" s="5"/>
      <c r="AF25" s="5"/>
      <c r="AG25" s="5"/>
      <c r="AH25" s="5"/>
      <c r="AI25" s="5"/>
      <c r="AJ25" s="5"/>
      <c r="AK25" s="5"/>
      <c r="AL25" s="5"/>
      <c r="AM25" s="5"/>
      <c r="AN25" s="5"/>
      <c r="AO25" s="5"/>
      <c r="AP25" s="5"/>
      <c r="AQ25" s="5"/>
      <c r="AR25" s="5"/>
      <c r="AS25" s="5"/>
      <c r="AT25" s="5"/>
      <c r="AU25" s="5"/>
      <c r="AV25" s="5"/>
      <c r="AW25" s="5"/>
      <c r="AX25" s="5"/>
      <c r="AY25" s="5"/>
      <c r="AZ25" s="5"/>
      <c r="BA25" s="5"/>
      <c r="BB25" s="5"/>
      <c r="BC25" s="5"/>
      <c r="BD25" s="5"/>
      <c r="BE25" s="5"/>
      <c r="BF25" s="5"/>
      <c r="BG25" s="5"/>
      <c r="BH25" s="5"/>
      <c r="BI25" s="5"/>
      <c r="BJ25" s="5"/>
      <c r="BK25" s="5"/>
      <c r="BL25" s="5"/>
      <c r="BM25" s="5"/>
      <c r="BN25" s="5"/>
      <c r="BO25" s="5"/>
      <c r="BP25" s="5"/>
      <c r="BQ25" s="5"/>
      <c r="BR25" s="5"/>
      <c r="BS25" s="5"/>
      <c r="BT25" s="5"/>
      <c r="BU25" s="5"/>
      <c r="BV25" s="5"/>
      <c r="BW25" s="5"/>
      <c r="BX25" s="5"/>
      <c r="BY25" s="5"/>
      <c r="BZ25" s="5"/>
      <c r="CA25" s="5"/>
      <c r="CB25" s="5"/>
      <c r="CC25" s="5"/>
      <c r="CD25" s="5"/>
      <c r="CE25" s="5"/>
      <c r="CF25" s="5"/>
      <c r="CG25" s="5"/>
      <c r="CH25" s="5"/>
      <c r="CI25" s="5"/>
      <c r="CJ25" s="5"/>
      <c r="CK25" s="5"/>
      <c r="CL25" s="5"/>
      <c r="CM25" s="5"/>
      <c r="CN25" s="5"/>
      <c r="CO25" s="5"/>
      <c r="CP25" s="5"/>
      <c r="CQ25" s="5"/>
      <c r="CR25" s="5"/>
      <c r="CS25" s="5"/>
      <c r="CT25" s="5"/>
      <c r="CU25" s="5"/>
      <c r="CV25" s="5"/>
      <c r="CW25" s="5"/>
      <c r="CX25" s="5"/>
      <c r="CY25" s="5"/>
      <c r="CZ25" s="5"/>
      <c r="DA25" s="5"/>
    </row>
    <row r="26" spans="1:105" s="11" customFormat="1" ht="12.75" customHeight="1" x14ac:dyDescent="0.2">
      <c r="A26" s="10"/>
      <c r="B26" s="385"/>
      <c r="C26" s="144" t="s">
        <v>225</v>
      </c>
      <c r="D26" s="51"/>
      <c r="E26" s="51">
        <v>1</v>
      </c>
      <c r="G26" s="51"/>
      <c r="H26" s="51">
        <v>1</v>
      </c>
      <c r="I26" s="51"/>
      <c r="J26" s="51"/>
      <c r="K26" s="51">
        <v>1</v>
      </c>
      <c r="L26" s="51"/>
      <c r="M26" s="51"/>
      <c r="N26" s="51">
        <v>1</v>
      </c>
      <c r="O26" s="51"/>
      <c r="P26" s="51"/>
      <c r="Q26" s="51">
        <v>0.6</v>
      </c>
      <c r="R26" s="51">
        <v>1</v>
      </c>
      <c r="S26" s="5"/>
      <c r="T26" s="5"/>
      <c r="U26" s="5"/>
      <c r="V26" s="5"/>
      <c r="W26" s="5"/>
      <c r="X26" s="5"/>
      <c r="Y26" s="5"/>
      <c r="Z26" s="5"/>
      <c r="AA26" s="5"/>
      <c r="AB26" s="5"/>
      <c r="AC26" s="5"/>
      <c r="AD26" s="5"/>
      <c r="AE26" s="5"/>
      <c r="AF26" s="5"/>
      <c r="AG26" s="5"/>
      <c r="AH26" s="5"/>
      <c r="AI26" s="5"/>
      <c r="AJ26" s="5"/>
      <c r="AK26" s="5"/>
      <c r="AL26" s="5"/>
      <c r="AM26" s="5"/>
      <c r="AN26" s="5"/>
      <c r="AO26" s="5"/>
      <c r="AP26" s="5"/>
      <c r="AQ26" s="5"/>
      <c r="AR26" s="5"/>
      <c r="AS26" s="5"/>
      <c r="AT26" s="5"/>
      <c r="AU26" s="5"/>
      <c r="AV26" s="5"/>
      <c r="AW26" s="5"/>
      <c r="AX26" s="5"/>
      <c r="AY26" s="5"/>
      <c r="AZ26" s="5"/>
      <c r="BA26" s="5"/>
      <c r="BB26" s="5"/>
      <c r="BC26" s="5"/>
      <c r="BD26" s="5"/>
      <c r="BE26" s="5"/>
      <c r="BF26" s="5"/>
      <c r="BG26" s="5"/>
      <c r="BH26" s="5"/>
      <c r="BI26" s="5"/>
      <c r="BJ26" s="5"/>
      <c r="BK26" s="5"/>
      <c r="BL26" s="5"/>
      <c r="BM26" s="5"/>
      <c r="BN26" s="5"/>
      <c r="BO26" s="5"/>
      <c r="BP26" s="5"/>
      <c r="BQ26" s="5"/>
      <c r="BR26" s="5"/>
      <c r="BS26" s="5"/>
      <c r="BT26" s="5"/>
      <c r="BU26" s="5"/>
      <c r="BV26" s="5"/>
      <c r="BW26" s="5"/>
      <c r="BX26" s="5"/>
      <c r="BY26" s="5"/>
      <c r="BZ26" s="5"/>
      <c r="CA26" s="5"/>
      <c r="CB26" s="5"/>
      <c r="CC26" s="5"/>
      <c r="CD26" s="5"/>
      <c r="CE26" s="5"/>
      <c r="CF26" s="5"/>
      <c r="CG26" s="5"/>
      <c r="CH26" s="5"/>
      <c r="CI26" s="5"/>
      <c r="CJ26" s="5"/>
      <c r="CK26" s="5"/>
      <c r="CL26" s="5"/>
      <c r="CM26" s="5"/>
      <c r="CN26" s="5"/>
      <c r="CO26" s="5"/>
      <c r="CP26" s="5"/>
      <c r="CQ26" s="5"/>
      <c r="CR26" s="5"/>
      <c r="CS26" s="5"/>
      <c r="CT26" s="5"/>
      <c r="CU26" s="5"/>
      <c r="CV26" s="5"/>
      <c r="CW26" s="5"/>
      <c r="CX26" s="5"/>
      <c r="CY26" s="5"/>
      <c r="CZ26" s="5"/>
      <c r="DA26" s="5"/>
    </row>
    <row r="27" spans="1:105" s="11" customFormat="1" ht="12.75" customHeight="1" x14ac:dyDescent="0.2">
      <c r="A27" s="10"/>
      <c r="B27" s="385"/>
      <c r="C27" s="144" t="s">
        <v>227</v>
      </c>
      <c r="D27" s="51"/>
      <c r="E27" s="51">
        <v>1</v>
      </c>
      <c r="F27" s="51"/>
      <c r="G27" s="51"/>
      <c r="H27" s="51">
        <v>1</v>
      </c>
      <c r="I27" s="51"/>
      <c r="J27" s="51"/>
      <c r="K27" s="51">
        <v>1</v>
      </c>
      <c r="L27" s="51"/>
      <c r="M27" s="51"/>
      <c r="N27" s="51">
        <v>1</v>
      </c>
      <c r="O27" s="51"/>
      <c r="P27" s="51"/>
      <c r="Q27" s="51">
        <v>0.4</v>
      </c>
      <c r="R27" s="51">
        <v>0.9</v>
      </c>
      <c r="S27" s="5"/>
      <c r="T27" s="5"/>
      <c r="U27" s="5"/>
      <c r="V27" s="5"/>
      <c r="W27" s="5"/>
      <c r="X27" s="5"/>
      <c r="Y27" s="5"/>
      <c r="Z27" s="5"/>
      <c r="AA27" s="5"/>
      <c r="AB27" s="5"/>
      <c r="AC27" s="5"/>
      <c r="AD27" s="5"/>
      <c r="AE27" s="5"/>
      <c r="AF27" s="5"/>
      <c r="AG27" s="5"/>
      <c r="AH27" s="5"/>
      <c r="AI27" s="5"/>
      <c r="AJ27" s="5"/>
      <c r="AK27" s="5"/>
      <c r="AL27" s="5"/>
      <c r="AM27" s="5"/>
      <c r="AN27" s="5"/>
      <c r="AO27" s="5"/>
      <c r="AP27" s="5"/>
      <c r="AQ27" s="5"/>
      <c r="AR27" s="5"/>
      <c r="AS27" s="5"/>
      <c r="AT27" s="5"/>
      <c r="AU27" s="5"/>
      <c r="AV27" s="5"/>
      <c r="AW27" s="5"/>
      <c r="AX27" s="5"/>
      <c r="AY27" s="5"/>
      <c r="AZ27" s="5"/>
      <c r="BA27" s="5"/>
      <c r="BB27" s="5"/>
      <c r="BC27" s="5"/>
      <c r="BD27" s="5"/>
      <c r="BE27" s="5"/>
      <c r="BF27" s="5"/>
      <c r="BG27" s="5"/>
      <c r="BH27" s="5"/>
      <c r="BI27" s="5"/>
      <c r="BJ27" s="5"/>
      <c r="BK27" s="5"/>
      <c r="BL27" s="5"/>
      <c r="BM27" s="5"/>
      <c r="BN27" s="5"/>
      <c r="BO27" s="5"/>
      <c r="BP27" s="5"/>
      <c r="BQ27" s="5"/>
      <c r="BR27" s="5"/>
      <c r="BS27" s="5"/>
      <c r="BT27" s="5"/>
      <c r="BU27" s="5"/>
      <c r="BV27" s="5"/>
      <c r="BW27" s="5"/>
      <c r="BX27" s="5"/>
      <c r="BY27" s="5"/>
      <c r="BZ27" s="5"/>
      <c r="CA27" s="5"/>
      <c r="CB27" s="5"/>
      <c r="CC27" s="5"/>
      <c r="CD27" s="5"/>
      <c r="CE27" s="5"/>
      <c r="CF27" s="5"/>
      <c r="CG27" s="5"/>
      <c r="CH27" s="5"/>
      <c r="CI27" s="5"/>
      <c r="CJ27" s="5"/>
      <c r="CK27" s="5"/>
      <c r="CL27" s="5"/>
      <c r="CM27" s="5"/>
      <c r="CN27" s="5"/>
      <c r="CO27" s="5"/>
      <c r="CP27" s="5"/>
      <c r="CQ27" s="5"/>
      <c r="CR27" s="5"/>
      <c r="CS27" s="5"/>
      <c r="CT27" s="5"/>
      <c r="CU27" s="5"/>
      <c r="CV27" s="5"/>
      <c r="CW27" s="5"/>
      <c r="CX27" s="5"/>
      <c r="CY27" s="5"/>
      <c r="CZ27" s="5"/>
      <c r="DA27" s="5"/>
    </row>
    <row r="28" spans="1:105" s="11" customFormat="1" ht="12.75" customHeight="1" x14ac:dyDescent="0.2">
      <c r="A28" s="12"/>
      <c r="B28" s="385"/>
      <c r="C28" s="144" t="s">
        <v>228</v>
      </c>
      <c r="D28" s="51"/>
      <c r="E28" s="51">
        <v>1</v>
      </c>
      <c r="F28" s="51"/>
      <c r="G28" s="51"/>
      <c r="H28" s="51">
        <v>1</v>
      </c>
      <c r="I28" s="51"/>
      <c r="J28" s="51"/>
      <c r="K28" s="51">
        <v>1</v>
      </c>
      <c r="L28" s="51"/>
      <c r="M28" s="51"/>
      <c r="N28" s="51">
        <v>1</v>
      </c>
      <c r="O28" s="51"/>
      <c r="P28" s="51"/>
      <c r="Q28" s="51">
        <v>0.7</v>
      </c>
      <c r="R28" s="51">
        <v>1</v>
      </c>
      <c r="S28" s="5"/>
      <c r="T28" s="5"/>
      <c r="U28" s="5"/>
      <c r="V28" s="5"/>
      <c r="W28" s="5"/>
      <c r="X28" s="5"/>
      <c r="Y28" s="5"/>
      <c r="Z28" s="5"/>
      <c r="AA28" s="5"/>
      <c r="AB28" s="5"/>
      <c r="AC28" s="5"/>
      <c r="AD28" s="5"/>
      <c r="AE28" s="5"/>
      <c r="AF28" s="5"/>
      <c r="AG28" s="5"/>
      <c r="AH28" s="5"/>
      <c r="AI28" s="5"/>
      <c r="AJ28" s="5"/>
      <c r="AK28" s="5"/>
      <c r="AL28" s="5"/>
      <c r="AM28" s="5"/>
      <c r="AN28" s="5"/>
      <c r="AO28" s="5"/>
      <c r="AP28" s="5"/>
      <c r="AQ28" s="5"/>
      <c r="AR28" s="5"/>
      <c r="AS28" s="5"/>
      <c r="AT28" s="5"/>
      <c r="AU28" s="5"/>
      <c r="AV28" s="5"/>
      <c r="AW28" s="5"/>
      <c r="AX28" s="5"/>
      <c r="AY28" s="5"/>
      <c r="AZ28" s="5"/>
      <c r="BA28" s="5"/>
      <c r="BB28" s="5"/>
      <c r="BC28" s="5"/>
      <c r="BD28" s="5"/>
      <c r="BE28" s="5"/>
      <c r="BF28" s="5"/>
      <c r="BG28" s="5"/>
      <c r="BH28" s="5"/>
      <c r="BI28" s="5"/>
      <c r="BJ28" s="5"/>
      <c r="BK28" s="5"/>
      <c r="BL28" s="5"/>
      <c r="BM28" s="5"/>
      <c r="BN28" s="5"/>
      <c r="BO28" s="5"/>
      <c r="BP28" s="5"/>
      <c r="BQ28" s="5"/>
      <c r="BR28" s="5"/>
      <c r="BS28" s="5"/>
      <c r="BT28" s="5"/>
      <c r="BU28" s="5"/>
      <c r="BV28" s="5"/>
      <c r="BW28" s="5"/>
      <c r="BX28" s="5"/>
      <c r="BY28" s="5"/>
      <c r="BZ28" s="5"/>
      <c r="CA28" s="5"/>
      <c r="CB28" s="5"/>
      <c r="CC28" s="5"/>
      <c r="CD28" s="5"/>
      <c r="CE28" s="5"/>
      <c r="CF28" s="5"/>
      <c r="CG28" s="5"/>
      <c r="CH28" s="5"/>
      <c r="CI28" s="5"/>
      <c r="CJ28" s="5"/>
      <c r="CK28" s="5"/>
      <c r="CL28" s="5"/>
      <c r="CM28" s="5"/>
      <c r="CN28" s="5"/>
      <c r="CO28" s="5"/>
      <c r="CP28" s="5"/>
      <c r="CQ28" s="5"/>
      <c r="CR28" s="5"/>
      <c r="CS28" s="5"/>
      <c r="CT28" s="5"/>
      <c r="CU28" s="5"/>
      <c r="CV28" s="5"/>
      <c r="CW28" s="5"/>
      <c r="CX28" s="5"/>
      <c r="CY28" s="5"/>
      <c r="CZ28" s="5"/>
      <c r="DA28" s="5"/>
    </row>
    <row r="29" spans="1:105" s="11" customFormat="1" ht="12.75" customHeight="1" x14ac:dyDescent="0.2">
      <c r="A29" s="12"/>
      <c r="B29" s="385"/>
      <c r="C29" s="69"/>
      <c r="D29" s="51"/>
      <c r="E29" s="51"/>
      <c r="F29" s="51"/>
      <c r="G29" s="51"/>
      <c r="H29" s="51"/>
      <c r="I29" s="51"/>
      <c r="J29" s="51"/>
      <c r="K29" s="51"/>
      <c r="L29" s="51"/>
      <c r="M29" s="51"/>
      <c r="N29" s="51"/>
      <c r="O29" s="51"/>
      <c r="P29" s="51"/>
      <c r="Q29" s="51"/>
      <c r="R29" s="51"/>
      <c r="S29" s="5"/>
      <c r="T29" s="5"/>
      <c r="U29" s="5"/>
      <c r="V29" s="5"/>
      <c r="W29" s="5"/>
      <c r="X29" s="5"/>
      <c r="Y29" s="5"/>
      <c r="Z29" s="5"/>
      <c r="AA29" s="5"/>
      <c r="AB29" s="5"/>
      <c r="AC29" s="5"/>
      <c r="AD29" s="5"/>
      <c r="AE29" s="5"/>
      <c r="AF29" s="5"/>
      <c r="AG29" s="5"/>
      <c r="AH29" s="5"/>
      <c r="AI29" s="5"/>
      <c r="AJ29" s="5"/>
      <c r="AK29" s="5"/>
      <c r="AL29" s="5"/>
      <c r="AM29" s="5"/>
      <c r="AN29" s="5"/>
      <c r="AO29" s="5"/>
      <c r="AP29" s="5"/>
      <c r="AQ29" s="5"/>
      <c r="AR29" s="5"/>
      <c r="AS29" s="5"/>
      <c r="AT29" s="5"/>
      <c r="AU29" s="5"/>
      <c r="AV29" s="5"/>
      <c r="AW29" s="5"/>
      <c r="AX29" s="5"/>
      <c r="AY29" s="5"/>
      <c r="AZ29" s="5"/>
      <c r="BA29" s="5"/>
      <c r="BB29" s="5"/>
      <c r="BC29" s="5"/>
      <c r="BD29" s="5"/>
      <c r="BE29" s="5"/>
      <c r="BF29" s="5"/>
      <c r="BG29" s="5"/>
      <c r="BH29" s="5"/>
      <c r="BI29" s="5"/>
      <c r="BJ29" s="5"/>
      <c r="BK29" s="5"/>
      <c r="BL29" s="5"/>
      <c r="BM29" s="5"/>
      <c r="BN29" s="5"/>
      <c r="BO29" s="5"/>
      <c r="BP29" s="5"/>
      <c r="BQ29" s="5"/>
      <c r="BR29" s="5"/>
      <c r="BS29" s="5"/>
      <c r="BT29" s="5"/>
      <c r="BU29" s="5"/>
      <c r="BV29" s="5"/>
      <c r="BW29" s="5"/>
      <c r="BX29" s="5"/>
      <c r="BY29" s="5"/>
      <c r="BZ29" s="5"/>
      <c r="CA29" s="5"/>
      <c r="CB29" s="5"/>
      <c r="CC29" s="5"/>
      <c r="CD29" s="5"/>
      <c r="CE29" s="5"/>
      <c r="CF29" s="5"/>
      <c r="CG29" s="5"/>
      <c r="CH29" s="5"/>
      <c r="CI29" s="5"/>
      <c r="CJ29" s="5"/>
      <c r="CK29" s="5"/>
      <c r="CL29" s="5"/>
      <c r="CM29" s="5"/>
      <c r="CN29" s="5"/>
      <c r="CO29" s="5"/>
      <c r="CP29" s="5"/>
      <c r="CQ29" s="5"/>
      <c r="CR29" s="5"/>
      <c r="CS29" s="5"/>
      <c r="CT29" s="5"/>
      <c r="CU29" s="5"/>
      <c r="CV29" s="5"/>
      <c r="CW29" s="5"/>
      <c r="CX29" s="5"/>
      <c r="CY29" s="5"/>
      <c r="CZ29" s="5"/>
      <c r="DA29" s="5"/>
    </row>
    <row r="30" spans="1:105" s="5" customFormat="1" x14ac:dyDescent="0.2">
      <c r="B30" s="381" t="s">
        <v>103</v>
      </c>
      <c r="C30" s="13" t="s">
        <v>2</v>
      </c>
      <c r="D30" s="404">
        <v>17</v>
      </c>
      <c r="E30" s="405"/>
      <c r="F30" s="405"/>
      <c r="G30" s="404">
        <v>17</v>
      </c>
      <c r="H30" s="405"/>
      <c r="I30" s="405"/>
      <c r="J30" s="404">
        <v>17</v>
      </c>
      <c r="K30" s="405"/>
      <c r="L30" s="405"/>
      <c r="M30" s="404">
        <v>17</v>
      </c>
      <c r="N30" s="405"/>
      <c r="O30" s="405"/>
      <c r="P30" s="404">
        <v>17</v>
      </c>
      <c r="Q30" s="405"/>
      <c r="R30" s="405"/>
    </row>
    <row r="31" spans="1:105" s="5" customFormat="1" x14ac:dyDescent="0.2">
      <c r="B31" s="382"/>
      <c r="C31" s="13" t="s">
        <v>3</v>
      </c>
      <c r="D31" s="406">
        <v>17</v>
      </c>
      <c r="E31" s="407"/>
      <c r="F31" s="407"/>
      <c r="G31" s="406">
        <v>17</v>
      </c>
      <c r="H31" s="407"/>
      <c r="I31" s="407"/>
      <c r="J31" s="406">
        <v>17</v>
      </c>
      <c r="K31" s="407"/>
      <c r="L31" s="407"/>
      <c r="M31" s="406">
        <v>17</v>
      </c>
      <c r="N31" s="407"/>
      <c r="O31" s="407"/>
      <c r="P31" s="406">
        <v>17</v>
      </c>
      <c r="Q31" s="407"/>
      <c r="R31" s="407"/>
    </row>
    <row r="32" spans="1:105" s="5" customFormat="1" x14ac:dyDescent="0.2">
      <c r="B32" s="383"/>
      <c r="C32" s="13" t="s">
        <v>4</v>
      </c>
      <c r="D32" s="398">
        <f>IFERROR(D31/D30,"")</f>
        <v>1</v>
      </c>
      <c r="E32" s="399"/>
      <c r="F32" s="399"/>
      <c r="G32" s="398">
        <f>IFERROR(G31/G30,"")</f>
        <v>1</v>
      </c>
      <c r="H32" s="399"/>
      <c r="I32" s="399"/>
      <c r="J32" s="398">
        <f>IFERROR(J31/J30,"")</f>
        <v>1</v>
      </c>
      <c r="K32" s="399"/>
      <c r="L32" s="399"/>
      <c r="M32" s="398">
        <f>IFERROR(M31/M30,"")</f>
        <v>1</v>
      </c>
      <c r="N32" s="399"/>
      <c r="O32" s="399"/>
      <c r="P32" s="398">
        <f>IFERROR(P31/P30,"")</f>
        <v>1</v>
      </c>
      <c r="Q32" s="399"/>
      <c r="R32" s="399"/>
    </row>
  </sheetData>
  <mergeCells count="56">
    <mergeCell ref="G10:G11"/>
    <mergeCell ref="H10:I10"/>
    <mergeCell ref="D30:F30"/>
    <mergeCell ref="J7:L7"/>
    <mergeCell ref="D10:D11"/>
    <mergeCell ref="E10:F10"/>
    <mergeCell ref="D31:F31"/>
    <mergeCell ref="M8:O8"/>
    <mergeCell ref="N9:O9"/>
    <mergeCell ref="M31:O31"/>
    <mergeCell ref="M32:O32"/>
    <mergeCell ref="J8:L8"/>
    <mergeCell ref="K9:L9"/>
    <mergeCell ref="J31:L31"/>
    <mergeCell ref="G32:I32"/>
    <mergeCell ref="J32:L32"/>
    <mergeCell ref="D32:F32"/>
    <mergeCell ref="G31:I31"/>
    <mergeCell ref="J10:J11"/>
    <mergeCell ref="K10:L10"/>
    <mergeCell ref="J30:L30"/>
    <mergeCell ref="G30:I30"/>
    <mergeCell ref="P32:R32"/>
    <mergeCell ref="N10:O10"/>
    <mergeCell ref="P10:P11"/>
    <mergeCell ref="Q10:R10"/>
    <mergeCell ref="M30:O30"/>
    <mergeCell ref="P30:R30"/>
    <mergeCell ref="P31:R31"/>
    <mergeCell ref="M10:M11"/>
    <mergeCell ref="Y2:AA2"/>
    <mergeCell ref="W2:X2"/>
    <mergeCell ref="C2:U2"/>
    <mergeCell ref="D6:F6"/>
    <mergeCell ref="G6:I6"/>
    <mergeCell ref="J6:L6"/>
    <mergeCell ref="M6:O6"/>
    <mergeCell ref="P6:R6"/>
    <mergeCell ref="H4:L4"/>
    <mergeCell ref="B8:C8"/>
    <mergeCell ref="B7:C7"/>
    <mergeCell ref="G7:I7"/>
    <mergeCell ref="G8:I8"/>
    <mergeCell ref="P7:R7"/>
    <mergeCell ref="P8:R8"/>
    <mergeCell ref="Q9:R9"/>
    <mergeCell ref="D7:F7"/>
    <mergeCell ref="D8:F8"/>
    <mergeCell ref="E9:F9"/>
    <mergeCell ref="M7:O7"/>
    <mergeCell ref="H9:I9"/>
    <mergeCell ref="A9:A11"/>
    <mergeCell ref="B9:B11"/>
    <mergeCell ref="C9:C11"/>
    <mergeCell ref="B30:B32"/>
    <mergeCell ref="B12:B29"/>
  </mergeCells>
  <phoneticPr fontId="10" type="noConversion"/>
  <conditionalFormatting sqref="D32:F32">
    <cfRule type="cellIs" priority="191" operator="between">
      <formula>0.85</formula>
      <formula>0.89</formula>
    </cfRule>
    <cfRule type="cellIs" dxfId="100" priority="192" operator="lessThan">
      <formula>0.8</formula>
    </cfRule>
    <cfRule type="cellIs" dxfId="99" priority="193" operator="greaterThanOrEqual">
      <formula>0.9</formula>
    </cfRule>
  </conditionalFormatting>
  <conditionalFormatting sqref="E12:F12 E29:F29 F27:F28 F13:F25 E13:E28">
    <cfRule type="cellIs" dxfId="98" priority="187" operator="lessThan">
      <formula>90%</formula>
    </cfRule>
    <cfRule type="cellIs" dxfId="97" priority="188" stopIfTrue="1" operator="greaterThanOrEqual">
      <formula>80%</formula>
    </cfRule>
  </conditionalFormatting>
  <conditionalFormatting sqref="F16:F17">
    <cfRule type="cellIs" dxfId="96" priority="185" operator="lessThan">
      <formula>90%</formula>
    </cfRule>
    <cfRule type="cellIs" dxfId="95" priority="186" stopIfTrue="1" operator="greaterThanOrEqual">
      <formula>80%</formula>
    </cfRule>
  </conditionalFormatting>
  <conditionalFormatting sqref="G32:I32">
    <cfRule type="cellIs" priority="178" operator="between">
      <formula>0.85</formula>
      <formula>0.89</formula>
    </cfRule>
    <cfRule type="cellIs" dxfId="94" priority="179" operator="lessThan">
      <formula>0.8</formula>
    </cfRule>
    <cfRule type="cellIs" dxfId="93" priority="180" operator="greaterThanOrEqual">
      <formula>0.9</formula>
    </cfRule>
  </conditionalFormatting>
  <conditionalFormatting sqref="G16:I16 H12:I29">
    <cfRule type="cellIs" dxfId="92" priority="174" operator="lessThan">
      <formula>90%</formula>
    </cfRule>
    <cfRule type="cellIs" dxfId="91" priority="175" stopIfTrue="1" operator="greaterThanOrEqual">
      <formula>80%</formula>
    </cfRule>
  </conditionalFormatting>
  <conditionalFormatting sqref="G16:I16 H16:I17">
    <cfRule type="cellIs" dxfId="90" priority="172" operator="lessThan">
      <formula>90%</formula>
    </cfRule>
    <cfRule type="cellIs" dxfId="89" priority="173" stopIfTrue="1" operator="greaterThanOrEqual">
      <formula>80%</formula>
    </cfRule>
  </conditionalFormatting>
  <conditionalFormatting sqref="J32:L32">
    <cfRule type="cellIs" priority="165" operator="between">
      <formula>0.85</formula>
      <formula>0.89</formula>
    </cfRule>
    <cfRule type="cellIs" dxfId="88" priority="166" operator="lessThan">
      <formula>0.8</formula>
    </cfRule>
    <cfRule type="cellIs" dxfId="87" priority="167" operator="greaterThanOrEqual">
      <formula>0.9</formula>
    </cfRule>
  </conditionalFormatting>
  <conditionalFormatting sqref="K29:L29 L12:L28">
    <cfRule type="cellIs" dxfId="86" priority="161" operator="lessThan">
      <formula>90%</formula>
    </cfRule>
    <cfRule type="cellIs" dxfId="85" priority="162" stopIfTrue="1" operator="greaterThanOrEqual">
      <formula>80%</formula>
    </cfRule>
  </conditionalFormatting>
  <conditionalFormatting sqref="L16:L17">
    <cfRule type="cellIs" dxfId="84" priority="159" operator="lessThan">
      <formula>90%</formula>
    </cfRule>
    <cfRule type="cellIs" dxfId="83" priority="160" stopIfTrue="1" operator="greaterThanOrEqual">
      <formula>80%</formula>
    </cfRule>
  </conditionalFormatting>
  <conditionalFormatting sqref="M32:O32">
    <cfRule type="cellIs" priority="152" operator="between">
      <formula>0.85</formula>
      <formula>0.89</formula>
    </cfRule>
    <cfRule type="cellIs" dxfId="82" priority="153" operator="lessThan">
      <formula>0.8</formula>
    </cfRule>
    <cfRule type="cellIs" dxfId="81" priority="154" operator="greaterThanOrEqual">
      <formula>0.9</formula>
    </cfRule>
  </conditionalFormatting>
  <conditionalFormatting sqref="N29:O29 O12:O28">
    <cfRule type="cellIs" dxfId="80" priority="148" operator="lessThan">
      <formula>90%</formula>
    </cfRule>
    <cfRule type="cellIs" dxfId="79" priority="149" stopIfTrue="1" operator="greaterThanOrEqual">
      <formula>80%</formula>
    </cfRule>
  </conditionalFormatting>
  <conditionalFormatting sqref="O16:O17">
    <cfRule type="cellIs" dxfId="78" priority="146" operator="lessThan">
      <formula>90%</formula>
    </cfRule>
    <cfRule type="cellIs" dxfId="77" priority="147" stopIfTrue="1" operator="greaterThanOrEqual">
      <formula>80%</formula>
    </cfRule>
  </conditionalFormatting>
  <conditionalFormatting sqref="P32:R32">
    <cfRule type="cellIs" priority="139" operator="between">
      <formula>0.85</formula>
      <formula>0.89</formula>
    </cfRule>
    <cfRule type="cellIs" dxfId="76" priority="140" operator="lessThan">
      <formula>0.8</formula>
    </cfRule>
    <cfRule type="cellIs" dxfId="75" priority="141" operator="greaterThanOrEqual">
      <formula>0.9</formula>
    </cfRule>
  </conditionalFormatting>
  <conditionalFormatting sqref="Q29:R29 R12:R28">
    <cfRule type="cellIs" dxfId="74" priority="135" operator="lessThan">
      <formula>90%</formula>
    </cfRule>
    <cfRule type="cellIs" dxfId="73" priority="136" stopIfTrue="1" operator="greaterThanOrEqual">
      <formula>80%</formula>
    </cfRule>
  </conditionalFormatting>
  <conditionalFormatting sqref="R16:R17">
    <cfRule type="cellIs" dxfId="72" priority="133" operator="lessThan">
      <formula>90%</formula>
    </cfRule>
    <cfRule type="cellIs" dxfId="71" priority="134" stopIfTrue="1" operator="greaterThanOrEqual">
      <formula>80%</formula>
    </cfRule>
  </conditionalFormatting>
  <conditionalFormatting sqref="D12:D29">
    <cfRule type="cellIs" dxfId="70" priority="131" operator="lessThan">
      <formula>90%</formula>
    </cfRule>
    <cfRule type="cellIs" dxfId="69" priority="132" stopIfTrue="1" operator="greaterThanOrEqual">
      <formula>80%</formula>
    </cfRule>
  </conditionalFormatting>
  <conditionalFormatting sqref="G12:G15">
    <cfRule type="cellIs" dxfId="68" priority="129" operator="lessThan">
      <formula>90%</formula>
    </cfRule>
    <cfRule type="cellIs" dxfId="67" priority="130" stopIfTrue="1" operator="greaterThanOrEqual">
      <formula>80%</formula>
    </cfRule>
  </conditionalFormatting>
  <conditionalFormatting sqref="G17:G29">
    <cfRule type="cellIs" dxfId="66" priority="127" operator="lessThan">
      <formula>90%</formula>
    </cfRule>
    <cfRule type="cellIs" dxfId="65" priority="128" stopIfTrue="1" operator="greaterThanOrEqual">
      <formula>80%</formula>
    </cfRule>
  </conditionalFormatting>
  <conditionalFormatting sqref="J12:J29">
    <cfRule type="cellIs" dxfId="64" priority="125" operator="lessThan">
      <formula>90%</formula>
    </cfRule>
    <cfRule type="cellIs" dxfId="63" priority="126" stopIfTrue="1" operator="greaterThanOrEqual">
      <formula>80%</formula>
    </cfRule>
  </conditionalFormatting>
  <conditionalFormatting sqref="M12:M29">
    <cfRule type="cellIs" dxfId="62" priority="123" operator="lessThan">
      <formula>90%</formula>
    </cfRule>
    <cfRule type="cellIs" dxfId="61" priority="124" stopIfTrue="1" operator="greaterThanOrEqual">
      <formula>80%</formula>
    </cfRule>
  </conditionalFormatting>
  <conditionalFormatting sqref="P12:P29">
    <cfRule type="cellIs" dxfId="60" priority="121" operator="lessThan">
      <formula>90%</formula>
    </cfRule>
    <cfRule type="cellIs" dxfId="59" priority="122" stopIfTrue="1" operator="greaterThanOrEqual">
      <formula>80%</formula>
    </cfRule>
  </conditionalFormatting>
  <conditionalFormatting sqref="H12:H28">
    <cfRule type="cellIs" dxfId="58" priority="23" operator="lessThan">
      <formula>90%</formula>
    </cfRule>
    <cfRule type="cellIs" dxfId="57" priority="24" stopIfTrue="1" operator="greaterThanOrEqual">
      <formula>80%</formula>
    </cfRule>
  </conditionalFormatting>
  <conditionalFormatting sqref="H17:H26">
    <cfRule type="cellIs" dxfId="56" priority="21" operator="lessThan">
      <formula>90%</formula>
    </cfRule>
    <cfRule type="cellIs" dxfId="55" priority="22" stopIfTrue="1" operator="greaterThanOrEqual">
      <formula>80%</formula>
    </cfRule>
  </conditionalFormatting>
  <conditionalFormatting sqref="K12:K28">
    <cfRule type="cellIs" dxfId="54" priority="19" operator="lessThan">
      <formula>90%</formula>
    </cfRule>
    <cfRule type="cellIs" dxfId="53" priority="20" stopIfTrue="1" operator="greaterThanOrEqual">
      <formula>80%</formula>
    </cfRule>
  </conditionalFormatting>
  <conditionalFormatting sqref="K12:K28">
    <cfRule type="cellIs" dxfId="52" priority="17" operator="lessThan">
      <formula>90%</formula>
    </cfRule>
    <cfRule type="cellIs" dxfId="51" priority="18" stopIfTrue="1" operator="greaterThanOrEqual">
      <formula>80%</formula>
    </cfRule>
  </conditionalFormatting>
  <conditionalFormatting sqref="N12:N28">
    <cfRule type="cellIs" dxfId="50" priority="15" operator="lessThan">
      <formula>90%</formula>
    </cfRule>
    <cfRule type="cellIs" dxfId="49" priority="16" stopIfTrue="1" operator="greaterThanOrEqual">
      <formula>80%</formula>
    </cfRule>
  </conditionalFormatting>
  <conditionalFormatting sqref="N16:N17">
    <cfRule type="cellIs" dxfId="48" priority="13" operator="lessThan">
      <formula>90%</formula>
    </cfRule>
    <cfRule type="cellIs" dxfId="47" priority="14" stopIfTrue="1" operator="greaterThanOrEqual">
      <formula>80%</formula>
    </cfRule>
  </conditionalFormatting>
  <conditionalFormatting sqref="N12:N28">
    <cfRule type="cellIs" dxfId="46" priority="11" operator="lessThan">
      <formula>90%</formula>
    </cfRule>
    <cfRule type="cellIs" dxfId="45" priority="12" stopIfTrue="1" operator="greaterThanOrEqual">
      <formula>80%</formula>
    </cfRule>
  </conditionalFormatting>
  <conditionalFormatting sqref="N17:N26">
    <cfRule type="cellIs" dxfId="44" priority="9" operator="lessThan">
      <formula>90%</formula>
    </cfRule>
    <cfRule type="cellIs" dxfId="43" priority="10" stopIfTrue="1" operator="greaterThanOrEqual">
      <formula>80%</formula>
    </cfRule>
  </conditionalFormatting>
  <conditionalFormatting sqref="Q12:Q28">
    <cfRule type="cellIs" dxfId="42" priority="7" operator="lessThan">
      <formula>90%</formula>
    </cfRule>
    <cfRule type="cellIs" dxfId="41" priority="8" stopIfTrue="1" operator="greaterThanOrEqual">
      <formula>80%</formula>
    </cfRule>
  </conditionalFormatting>
  <conditionalFormatting sqref="Q16:Q17">
    <cfRule type="cellIs" dxfId="40" priority="5" operator="lessThan">
      <formula>90%</formula>
    </cfRule>
    <cfRule type="cellIs" dxfId="39" priority="6" stopIfTrue="1" operator="greaterThanOrEqual">
      <formula>80%</formula>
    </cfRule>
  </conditionalFormatting>
  <conditionalFormatting sqref="Q12:Q28">
    <cfRule type="cellIs" dxfId="38" priority="3" operator="lessThan">
      <formula>90%</formula>
    </cfRule>
    <cfRule type="cellIs" dxfId="37" priority="4" stopIfTrue="1" operator="greaterThanOrEqual">
      <formula>80%</formula>
    </cfRule>
  </conditionalFormatting>
  <conditionalFormatting sqref="Q17:Q26">
    <cfRule type="cellIs" dxfId="36" priority="1" operator="lessThan">
      <formula>90%</formula>
    </cfRule>
    <cfRule type="cellIs" dxfId="35" priority="2" stopIfTrue="1" operator="greaterThanOrEqual">
      <formula>80%</formula>
    </cfRule>
  </conditionalFormatting>
  <pageMargins left="0.75" right="0.75" top="1" bottom="1" header="0.5" footer="0.5"/>
  <pageSetup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3"/>
  <sheetViews>
    <sheetView showGridLines="0" zoomScale="80" zoomScaleNormal="80" workbookViewId="0">
      <pane xSplit="4" ySplit="2" topLeftCell="E3" activePane="bottomRight" state="frozen"/>
      <selection pane="topRight" activeCell="D1" sqref="D1"/>
      <selection pane="bottomLeft" activeCell="A3" sqref="A3"/>
      <selection pane="bottomRight" activeCell="F4" sqref="F4"/>
    </sheetView>
  </sheetViews>
  <sheetFormatPr defaultRowHeight="12.75" x14ac:dyDescent="0.2"/>
  <cols>
    <col min="1" max="1" width="9.140625" style="185"/>
    <col min="2" max="3" width="12.140625" style="185" customWidth="1"/>
    <col min="4" max="4" width="25.28515625" style="185" hidden="1" customWidth="1"/>
    <col min="5" max="5" width="11.140625" style="185" customWidth="1"/>
    <col min="6" max="6" width="46.7109375" style="185" customWidth="1"/>
    <col min="7" max="7" width="45" style="185" customWidth="1"/>
    <col min="8" max="8" width="9.140625" style="185"/>
    <col min="9" max="9" width="64.7109375" style="185" customWidth="1"/>
    <col min="10" max="10" width="9.140625" style="185"/>
    <col min="11" max="11" width="13.28515625" style="185" customWidth="1"/>
    <col min="12" max="12" width="12.140625" style="185" customWidth="1"/>
    <col min="13" max="13" width="60.28515625" style="185" customWidth="1"/>
    <col min="14" max="256" width="9.140625" style="185"/>
    <col min="257" max="258" width="12.140625" style="185" customWidth="1"/>
    <col min="259" max="259" width="25.28515625" style="185" customWidth="1"/>
    <col min="260" max="260" width="11.140625" style="185" customWidth="1"/>
    <col min="261" max="261" width="46.7109375" style="185" customWidth="1"/>
    <col min="262" max="262" width="45" style="185" customWidth="1"/>
    <col min="263" max="263" width="9.140625" style="185"/>
    <col min="264" max="264" width="64.7109375" style="185" customWidth="1"/>
    <col min="265" max="265" width="9.140625" style="185"/>
    <col min="266" max="266" width="12.140625" style="185" customWidth="1"/>
    <col min="267" max="267" width="13.28515625" style="185" customWidth="1"/>
    <col min="268" max="268" width="12.140625" style="185" customWidth="1"/>
    <col min="269" max="269" width="60.28515625" style="185" customWidth="1"/>
    <col min="270" max="512" width="9.140625" style="185"/>
    <col min="513" max="514" width="12.140625" style="185" customWidth="1"/>
    <col min="515" max="515" width="25.28515625" style="185" customWidth="1"/>
    <col min="516" max="516" width="11.140625" style="185" customWidth="1"/>
    <col min="517" max="517" width="46.7109375" style="185" customWidth="1"/>
    <col min="518" max="518" width="45" style="185" customWidth="1"/>
    <col min="519" max="519" width="9.140625" style="185"/>
    <col min="520" max="520" width="64.7109375" style="185" customWidth="1"/>
    <col min="521" max="521" width="9.140625" style="185"/>
    <col min="522" max="522" width="12.140625" style="185" customWidth="1"/>
    <col min="523" max="523" width="13.28515625" style="185" customWidth="1"/>
    <col min="524" max="524" width="12.140625" style="185" customWidth="1"/>
    <col min="525" max="525" width="60.28515625" style="185" customWidth="1"/>
    <col min="526" max="768" width="9.140625" style="185"/>
    <col min="769" max="770" width="12.140625" style="185" customWidth="1"/>
    <col min="771" max="771" width="25.28515625" style="185" customWidth="1"/>
    <col min="772" max="772" width="11.140625" style="185" customWidth="1"/>
    <col min="773" max="773" width="46.7109375" style="185" customWidth="1"/>
    <col min="774" max="774" width="45" style="185" customWidth="1"/>
    <col min="775" max="775" width="9.140625" style="185"/>
    <col min="776" max="776" width="64.7109375" style="185" customWidth="1"/>
    <col min="777" max="777" width="9.140625" style="185"/>
    <col min="778" max="778" width="12.140625" style="185" customWidth="1"/>
    <col min="779" max="779" width="13.28515625" style="185" customWidth="1"/>
    <col min="780" max="780" width="12.140625" style="185" customWidth="1"/>
    <col min="781" max="781" width="60.28515625" style="185" customWidth="1"/>
    <col min="782" max="1024" width="9.140625" style="185"/>
    <col min="1025" max="1026" width="12.140625" style="185" customWidth="1"/>
    <col min="1027" max="1027" width="25.28515625" style="185" customWidth="1"/>
    <col min="1028" max="1028" width="11.140625" style="185" customWidth="1"/>
    <col min="1029" max="1029" width="46.7109375" style="185" customWidth="1"/>
    <col min="1030" max="1030" width="45" style="185" customWidth="1"/>
    <col min="1031" max="1031" width="9.140625" style="185"/>
    <col min="1032" max="1032" width="64.7109375" style="185" customWidth="1"/>
    <col min="1033" max="1033" width="9.140625" style="185"/>
    <col min="1034" max="1034" width="12.140625" style="185" customWidth="1"/>
    <col min="1035" max="1035" width="13.28515625" style="185" customWidth="1"/>
    <col min="1036" max="1036" width="12.140625" style="185" customWidth="1"/>
    <col min="1037" max="1037" width="60.28515625" style="185" customWidth="1"/>
    <col min="1038" max="1280" width="9.140625" style="185"/>
    <col min="1281" max="1282" width="12.140625" style="185" customWidth="1"/>
    <col min="1283" max="1283" width="25.28515625" style="185" customWidth="1"/>
    <col min="1284" max="1284" width="11.140625" style="185" customWidth="1"/>
    <col min="1285" max="1285" width="46.7109375" style="185" customWidth="1"/>
    <col min="1286" max="1286" width="45" style="185" customWidth="1"/>
    <col min="1287" max="1287" width="9.140625" style="185"/>
    <col min="1288" max="1288" width="64.7109375" style="185" customWidth="1"/>
    <col min="1289" max="1289" width="9.140625" style="185"/>
    <col min="1290" max="1290" width="12.140625" style="185" customWidth="1"/>
    <col min="1291" max="1291" width="13.28515625" style="185" customWidth="1"/>
    <col min="1292" max="1292" width="12.140625" style="185" customWidth="1"/>
    <col min="1293" max="1293" width="60.28515625" style="185" customWidth="1"/>
    <col min="1294" max="1536" width="9.140625" style="185"/>
    <col min="1537" max="1538" width="12.140625" style="185" customWidth="1"/>
    <col min="1539" max="1539" width="25.28515625" style="185" customWidth="1"/>
    <col min="1540" max="1540" width="11.140625" style="185" customWidth="1"/>
    <col min="1541" max="1541" width="46.7109375" style="185" customWidth="1"/>
    <col min="1542" max="1542" width="45" style="185" customWidth="1"/>
    <col min="1543" max="1543" width="9.140625" style="185"/>
    <col min="1544" max="1544" width="64.7109375" style="185" customWidth="1"/>
    <col min="1545" max="1545" width="9.140625" style="185"/>
    <col min="1546" max="1546" width="12.140625" style="185" customWidth="1"/>
    <col min="1547" max="1547" width="13.28515625" style="185" customWidth="1"/>
    <col min="1548" max="1548" width="12.140625" style="185" customWidth="1"/>
    <col min="1549" max="1549" width="60.28515625" style="185" customWidth="1"/>
    <col min="1550" max="1792" width="9.140625" style="185"/>
    <col min="1793" max="1794" width="12.140625" style="185" customWidth="1"/>
    <col min="1795" max="1795" width="25.28515625" style="185" customWidth="1"/>
    <col min="1796" max="1796" width="11.140625" style="185" customWidth="1"/>
    <col min="1797" max="1797" width="46.7109375" style="185" customWidth="1"/>
    <col min="1798" max="1798" width="45" style="185" customWidth="1"/>
    <col min="1799" max="1799" width="9.140625" style="185"/>
    <col min="1800" max="1800" width="64.7109375" style="185" customWidth="1"/>
    <col min="1801" max="1801" width="9.140625" style="185"/>
    <col min="1802" max="1802" width="12.140625" style="185" customWidth="1"/>
    <col min="1803" max="1803" width="13.28515625" style="185" customWidth="1"/>
    <col min="1804" max="1804" width="12.140625" style="185" customWidth="1"/>
    <col min="1805" max="1805" width="60.28515625" style="185" customWidth="1"/>
    <col min="1806" max="2048" width="9.140625" style="185"/>
    <col min="2049" max="2050" width="12.140625" style="185" customWidth="1"/>
    <col min="2051" max="2051" width="25.28515625" style="185" customWidth="1"/>
    <col min="2052" max="2052" width="11.140625" style="185" customWidth="1"/>
    <col min="2053" max="2053" width="46.7109375" style="185" customWidth="1"/>
    <col min="2054" max="2054" width="45" style="185" customWidth="1"/>
    <col min="2055" max="2055" width="9.140625" style="185"/>
    <col min="2056" max="2056" width="64.7109375" style="185" customWidth="1"/>
    <col min="2057" max="2057" width="9.140625" style="185"/>
    <col min="2058" max="2058" width="12.140625" style="185" customWidth="1"/>
    <col min="2059" max="2059" width="13.28515625" style="185" customWidth="1"/>
    <col min="2060" max="2060" width="12.140625" style="185" customWidth="1"/>
    <col min="2061" max="2061" width="60.28515625" style="185" customWidth="1"/>
    <col min="2062" max="2304" width="9.140625" style="185"/>
    <col min="2305" max="2306" width="12.140625" style="185" customWidth="1"/>
    <col min="2307" max="2307" width="25.28515625" style="185" customWidth="1"/>
    <col min="2308" max="2308" width="11.140625" style="185" customWidth="1"/>
    <col min="2309" max="2309" width="46.7109375" style="185" customWidth="1"/>
    <col min="2310" max="2310" width="45" style="185" customWidth="1"/>
    <col min="2311" max="2311" width="9.140625" style="185"/>
    <col min="2312" max="2312" width="64.7109375" style="185" customWidth="1"/>
    <col min="2313" max="2313" width="9.140625" style="185"/>
    <col min="2314" max="2314" width="12.140625" style="185" customWidth="1"/>
    <col min="2315" max="2315" width="13.28515625" style="185" customWidth="1"/>
    <col min="2316" max="2316" width="12.140625" style="185" customWidth="1"/>
    <col min="2317" max="2317" width="60.28515625" style="185" customWidth="1"/>
    <col min="2318" max="2560" width="9.140625" style="185"/>
    <col min="2561" max="2562" width="12.140625" style="185" customWidth="1"/>
    <col min="2563" max="2563" width="25.28515625" style="185" customWidth="1"/>
    <col min="2564" max="2564" width="11.140625" style="185" customWidth="1"/>
    <col min="2565" max="2565" width="46.7109375" style="185" customWidth="1"/>
    <col min="2566" max="2566" width="45" style="185" customWidth="1"/>
    <col min="2567" max="2567" width="9.140625" style="185"/>
    <col min="2568" max="2568" width="64.7109375" style="185" customWidth="1"/>
    <col min="2569" max="2569" width="9.140625" style="185"/>
    <col min="2570" max="2570" width="12.140625" style="185" customWidth="1"/>
    <col min="2571" max="2571" width="13.28515625" style="185" customWidth="1"/>
    <col min="2572" max="2572" width="12.140625" style="185" customWidth="1"/>
    <col min="2573" max="2573" width="60.28515625" style="185" customWidth="1"/>
    <col min="2574" max="2816" width="9.140625" style="185"/>
    <col min="2817" max="2818" width="12.140625" style="185" customWidth="1"/>
    <col min="2819" max="2819" width="25.28515625" style="185" customWidth="1"/>
    <col min="2820" max="2820" width="11.140625" style="185" customWidth="1"/>
    <col min="2821" max="2821" width="46.7109375" style="185" customWidth="1"/>
    <col min="2822" max="2822" width="45" style="185" customWidth="1"/>
    <col min="2823" max="2823" width="9.140625" style="185"/>
    <col min="2824" max="2824" width="64.7109375" style="185" customWidth="1"/>
    <col min="2825" max="2825" width="9.140625" style="185"/>
    <col min="2826" max="2826" width="12.140625" style="185" customWidth="1"/>
    <col min="2827" max="2827" width="13.28515625" style="185" customWidth="1"/>
    <col min="2828" max="2828" width="12.140625" style="185" customWidth="1"/>
    <col min="2829" max="2829" width="60.28515625" style="185" customWidth="1"/>
    <col min="2830" max="3072" width="9.140625" style="185"/>
    <col min="3073" max="3074" width="12.140625" style="185" customWidth="1"/>
    <col min="3075" max="3075" width="25.28515625" style="185" customWidth="1"/>
    <col min="3076" max="3076" width="11.140625" style="185" customWidth="1"/>
    <col min="3077" max="3077" width="46.7109375" style="185" customWidth="1"/>
    <col min="3078" max="3078" width="45" style="185" customWidth="1"/>
    <col min="3079" max="3079" width="9.140625" style="185"/>
    <col min="3080" max="3080" width="64.7109375" style="185" customWidth="1"/>
    <col min="3081" max="3081" width="9.140625" style="185"/>
    <col min="3082" max="3082" width="12.140625" style="185" customWidth="1"/>
    <col min="3083" max="3083" width="13.28515625" style="185" customWidth="1"/>
    <col min="3084" max="3084" width="12.140625" style="185" customWidth="1"/>
    <col min="3085" max="3085" width="60.28515625" style="185" customWidth="1"/>
    <col min="3086" max="3328" width="9.140625" style="185"/>
    <col min="3329" max="3330" width="12.140625" style="185" customWidth="1"/>
    <col min="3331" max="3331" width="25.28515625" style="185" customWidth="1"/>
    <col min="3332" max="3332" width="11.140625" style="185" customWidth="1"/>
    <col min="3333" max="3333" width="46.7109375" style="185" customWidth="1"/>
    <col min="3334" max="3334" width="45" style="185" customWidth="1"/>
    <col min="3335" max="3335" width="9.140625" style="185"/>
    <col min="3336" max="3336" width="64.7109375" style="185" customWidth="1"/>
    <col min="3337" max="3337" width="9.140625" style="185"/>
    <col min="3338" max="3338" width="12.140625" style="185" customWidth="1"/>
    <col min="3339" max="3339" width="13.28515625" style="185" customWidth="1"/>
    <col min="3340" max="3340" width="12.140625" style="185" customWidth="1"/>
    <col min="3341" max="3341" width="60.28515625" style="185" customWidth="1"/>
    <col min="3342" max="3584" width="9.140625" style="185"/>
    <col min="3585" max="3586" width="12.140625" style="185" customWidth="1"/>
    <col min="3587" max="3587" width="25.28515625" style="185" customWidth="1"/>
    <col min="3588" max="3588" width="11.140625" style="185" customWidth="1"/>
    <col min="3589" max="3589" width="46.7109375" style="185" customWidth="1"/>
    <col min="3590" max="3590" width="45" style="185" customWidth="1"/>
    <col min="3591" max="3591" width="9.140625" style="185"/>
    <col min="3592" max="3592" width="64.7109375" style="185" customWidth="1"/>
    <col min="3593" max="3593" width="9.140625" style="185"/>
    <col min="3594" max="3594" width="12.140625" style="185" customWidth="1"/>
    <col min="3595" max="3595" width="13.28515625" style="185" customWidth="1"/>
    <col min="3596" max="3596" width="12.140625" style="185" customWidth="1"/>
    <col min="3597" max="3597" width="60.28515625" style="185" customWidth="1"/>
    <col min="3598" max="3840" width="9.140625" style="185"/>
    <col min="3841" max="3842" width="12.140625" style="185" customWidth="1"/>
    <col min="3843" max="3843" width="25.28515625" style="185" customWidth="1"/>
    <col min="3844" max="3844" width="11.140625" style="185" customWidth="1"/>
    <col min="3845" max="3845" width="46.7109375" style="185" customWidth="1"/>
    <col min="3846" max="3846" width="45" style="185" customWidth="1"/>
    <col min="3847" max="3847" width="9.140625" style="185"/>
    <col min="3848" max="3848" width="64.7109375" style="185" customWidth="1"/>
    <col min="3849" max="3849" width="9.140625" style="185"/>
    <col min="3850" max="3850" width="12.140625" style="185" customWidth="1"/>
    <col min="3851" max="3851" width="13.28515625" style="185" customWidth="1"/>
    <col min="3852" max="3852" width="12.140625" style="185" customWidth="1"/>
    <col min="3853" max="3853" width="60.28515625" style="185" customWidth="1"/>
    <col min="3854" max="4096" width="9.140625" style="185"/>
    <col min="4097" max="4098" width="12.140625" style="185" customWidth="1"/>
    <col min="4099" max="4099" width="25.28515625" style="185" customWidth="1"/>
    <col min="4100" max="4100" width="11.140625" style="185" customWidth="1"/>
    <col min="4101" max="4101" width="46.7109375" style="185" customWidth="1"/>
    <col min="4102" max="4102" width="45" style="185" customWidth="1"/>
    <col min="4103" max="4103" width="9.140625" style="185"/>
    <col min="4104" max="4104" width="64.7109375" style="185" customWidth="1"/>
    <col min="4105" max="4105" width="9.140625" style="185"/>
    <col min="4106" max="4106" width="12.140625" style="185" customWidth="1"/>
    <col min="4107" max="4107" width="13.28515625" style="185" customWidth="1"/>
    <col min="4108" max="4108" width="12.140625" style="185" customWidth="1"/>
    <col min="4109" max="4109" width="60.28515625" style="185" customWidth="1"/>
    <col min="4110" max="4352" width="9.140625" style="185"/>
    <col min="4353" max="4354" width="12.140625" style="185" customWidth="1"/>
    <col min="4355" max="4355" width="25.28515625" style="185" customWidth="1"/>
    <col min="4356" max="4356" width="11.140625" style="185" customWidth="1"/>
    <col min="4357" max="4357" width="46.7109375" style="185" customWidth="1"/>
    <col min="4358" max="4358" width="45" style="185" customWidth="1"/>
    <col min="4359" max="4359" width="9.140625" style="185"/>
    <col min="4360" max="4360" width="64.7109375" style="185" customWidth="1"/>
    <col min="4361" max="4361" width="9.140625" style="185"/>
    <col min="4362" max="4362" width="12.140625" style="185" customWidth="1"/>
    <col min="4363" max="4363" width="13.28515625" style="185" customWidth="1"/>
    <col min="4364" max="4364" width="12.140625" style="185" customWidth="1"/>
    <col min="4365" max="4365" width="60.28515625" style="185" customWidth="1"/>
    <col min="4366" max="4608" width="9.140625" style="185"/>
    <col min="4609" max="4610" width="12.140625" style="185" customWidth="1"/>
    <col min="4611" max="4611" width="25.28515625" style="185" customWidth="1"/>
    <col min="4612" max="4612" width="11.140625" style="185" customWidth="1"/>
    <col min="4613" max="4613" width="46.7109375" style="185" customWidth="1"/>
    <col min="4614" max="4614" width="45" style="185" customWidth="1"/>
    <col min="4615" max="4615" width="9.140625" style="185"/>
    <col min="4616" max="4616" width="64.7109375" style="185" customWidth="1"/>
    <col min="4617" max="4617" width="9.140625" style="185"/>
    <col min="4618" max="4618" width="12.140625" style="185" customWidth="1"/>
    <col min="4619" max="4619" width="13.28515625" style="185" customWidth="1"/>
    <col min="4620" max="4620" width="12.140625" style="185" customWidth="1"/>
    <col min="4621" max="4621" width="60.28515625" style="185" customWidth="1"/>
    <col min="4622" max="4864" width="9.140625" style="185"/>
    <col min="4865" max="4866" width="12.140625" style="185" customWidth="1"/>
    <col min="4867" max="4867" width="25.28515625" style="185" customWidth="1"/>
    <col min="4868" max="4868" width="11.140625" style="185" customWidth="1"/>
    <col min="4869" max="4869" width="46.7109375" style="185" customWidth="1"/>
    <col min="4870" max="4870" width="45" style="185" customWidth="1"/>
    <col min="4871" max="4871" width="9.140625" style="185"/>
    <col min="4872" max="4872" width="64.7109375" style="185" customWidth="1"/>
    <col min="4873" max="4873" width="9.140625" style="185"/>
    <col min="4874" max="4874" width="12.140625" style="185" customWidth="1"/>
    <col min="4875" max="4875" width="13.28515625" style="185" customWidth="1"/>
    <col min="4876" max="4876" width="12.140625" style="185" customWidth="1"/>
    <col min="4877" max="4877" width="60.28515625" style="185" customWidth="1"/>
    <col min="4878" max="5120" width="9.140625" style="185"/>
    <col min="5121" max="5122" width="12.140625" style="185" customWidth="1"/>
    <col min="5123" max="5123" width="25.28515625" style="185" customWidth="1"/>
    <col min="5124" max="5124" width="11.140625" style="185" customWidth="1"/>
    <col min="5125" max="5125" width="46.7109375" style="185" customWidth="1"/>
    <col min="5126" max="5126" width="45" style="185" customWidth="1"/>
    <col min="5127" max="5127" width="9.140625" style="185"/>
    <col min="5128" max="5128" width="64.7109375" style="185" customWidth="1"/>
    <col min="5129" max="5129" width="9.140625" style="185"/>
    <col min="5130" max="5130" width="12.140625" style="185" customWidth="1"/>
    <col min="5131" max="5131" width="13.28515625" style="185" customWidth="1"/>
    <col min="5132" max="5132" width="12.140625" style="185" customWidth="1"/>
    <col min="5133" max="5133" width="60.28515625" style="185" customWidth="1"/>
    <col min="5134" max="5376" width="9.140625" style="185"/>
    <col min="5377" max="5378" width="12.140625" style="185" customWidth="1"/>
    <col min="5379" max="5379" width="25.28515625" style="185" customWidth="1"/>
    <col min="5380" max="5380" width="11.140625" style="185" customWidth="1"/>
    <col min="5381" max="5381" width="46.7109375" style="185" customWidth="1"/>
    <col min="5382" max="5382" width="45" style="185" customWidth="1"/>
    <col min="5383" max="5383" width="9.140625" style="185"/>
    <col min="5384" max="5384" width="64.7109375" style="185" customWidth="1"/>
    <col min="5385" max="5385" width="9.140625" style="185"/>
    <col min="5386" max="5386" width="12.140625" style="185" customWidth="1"/>
    <col min="5387" max="5387" width="13.28515625" style="185" customWidth="1"/>
    <col min="5388" max="5388" width="12.140625" style="185" customWidth="1"/>
    <col min="5389" max="5389" width="60.28515625" style="185" customWidth="1"/>
    <col min="5390" max="5632" width="9.140625" style="185"/>
    <col min="5633" max="5634" width="12.140625" style="185" customWidth="1"/>
    <col min="5635" max="5635" width="25.28515625" style="185" customWidth="1"/>
    <col min="5636" max="5636" width="11.140625" style="185" customWidth="1"/>
    <col min="5637" max="5637" width="46.7109375" style="185" customWidth="1"/>
    <col min="5638" max="5638" width="45" style="185" customWidth="1"/>
    <col min="5639" max="5639" width="9.140625" style="185"/>
    <col min="5640" max="5640" width="64.7109375" style="185" customWidth="1"/>
    <col min="5641" max="5641" width="9.140625" style="185"/>
    <col min="5642" max="5642" width="12.140625" style="185" customWidth="1"/>
    <col min="5643" max="5643" width="13.28515625" style="185" customWidth="1"/>
    <col min="5644" max="5644" width="12.140625" style="185" customWidth="1"/>
    <col min="5645" max="5645" width="60.28515625" style="185" customWidth="1"/>
    <col min="5646" max="5888" width="9.140625" style="185"/>
    <col min="5889" max="5890" width="12.140625" style="185" customWidth="1"/>
    <col min="5891" max="5891" width="25.28515625" style="185" customWidth="1"/>
    <col min="5892" max="5892" width="11.140625" style="185" customWidth="1"/>
    <col min="5893" max="5893" width="46.7109375" style="185" customWidth="1"/>
    <col min="5894" max="5894" width="45" style="185" customWidth="1"/>
    <col min="5895" max="5895" width="9.140625" style="185"/>
    <col min="5896" max="5896" width="64.7109375" style="185" customWidth="1"/>
    <col min="5897" max="5897" width="9.140625" style="185"/>
    <col min="5898" max="5898" width="12.140625" style="185" customWidth="1"/>
    <col min="5899" max="5899" width="13.28515625" style="185" customWidth="1"/>
    <col min="5900" max="5900" width="12.140625" style="185" customWidth="1"/>
    <col min="5901" max="5901" width="60.28515625" style="185" customWidth="1"/>
    <col min="5902" max="6144" width="9.140625" style="185"/>
    <col min="6145" max="6146" width="12.140625" style="185" customWidth="1"/>
    <col min="6147" max="6147" width="25.28515625" style="185" customWidth="1"/>
    <col min="6148" max="6148" width="11.140625" style="185" customWidth="1"/>
    <col min="6149" max="6149" width="46.7109375" style="185" customWidth="1"/>
    <col min="6150" max="6150" width="45" style="185" customWidth="1"/>
    <col min="6151" max="6151" width="9.140625" style="185"/>
    <col min="6152" max="6152" width="64.7109375" style="185" customWidth="1"/>
    <col min="6153" max="6153" width="9.140625" style="185"/>
    <col min="6154" max="6154" width="12.140625" style="185" customWidth="1"/>
    <col min="6155" max="6155" width="13.28515625" style="185" customWidth="1"/>
    <col min="6156" max="6156" width="12.140625" style="185" customWidth="1"/>
    <col min="6157" max="6157" width="60.28515625" style="185" customWidth="1"/>
    <col min="6158" max="6400" width="9.140625" style="185"/>
    <col min="6401" max="6402" width="12.140625" style="185" customWidth="1"/>
    <col min="6403" max="6403" width="25.28515625" style="185" customWidth="1"/>
    <col min="6404" max="6404" width="11.140625" style="185" customWidth="1"/>
    <col min="6405" max="6405" width="46.7109375" style="185" customWidth="1"/>
    <col min="6406" max="6406" width="45" style="185" customWidth="1"/>
    <col min="6407" max="6407" width="9.140625" style="185"/>
    <col min="6408" max="6408" width="64.7109375" style="185" customWidth="1"/>
    <col min="6409" max="6409" width="9.140625" style="185"/>
    <col min="6410" max="6410" width="12.140625" style="185" customWidth="1"/>
    <col min="6411" max="6411" width="13.28515625" style="185" customWidth="1"/>
    <col min="6412" max="6412" width="12.140625" style="185" customWidth="1"/>
    <col min="6413" max="6413" width="60.28515625" style="185" customWidth="1"/>
    <col min="6414" max="6656" width="9.140625" style="185"/>
    <col min="6657" max="6658" width="12.140625" style="185" customWidth="1"/>
    <col min="6659" max="6659" width="25.28515625" style="185" customWidth="1"/>
    <col min="6660" max="6660" width="11.140625" style="185" customWidth="1"/>
    <col min="6661" max="6661" width="46.7109375" style="185" customWidth="1"/>
    <col min="6662" max="6662" width="45" style="185" customWidth="1"/>
    <col min="6663" max="6663" width="9.140625" style="185"/>
    <col min="6664" max="6664" width="64.7109375" style="185" customWidth="1"/>
    <col min="6665" max="6665" width="9.140625" style="185"/>
    <col min="6666" max="6666" width="12.140625" style="185" customWidth="1"/>
    <col min="6667" max="6667" width="13.28515625" style="185" customWidth="1"/>
    <col min="6668" max="6668" width="12.140625" style="185" customWidth="1"/>
    <col min="6669" max="6669" width="60.28515625" style="185" customWidth="1"/>
    <col min="6670" max="6912" width="9.140625" style="185"/>
    <col min="6913" max="6914" width="12.140625" style="185" customWidth="1"/>
    <col min="6915" max="6915" width="25.28515625" style="185" customWidth="1"/>
    <col min="6916" max="6916" width="11.140625" style="185" customWidth="1"/>
    <col min="6917" max="6917" width="46.7109375" style="185" customWidth="1"/>
    <col min="6918" max="6918" width="45" style="185" customWidth="1"/>
    <col min="6919" max="6919" width="9.140625" style="185"/>
    <col min="6920" max="6920" width="64.7109375" style="185" customWidth="1"/>
    <col min="6921" max="6921" width="9.140625" style="185"/>
    <col min="6922" max="6922" width="12.140625" style="185" customWidth="1"/>
    <col min="6923" max="6923" width="13.28515625" style="185" customWidth="1"/>
    <col min="6924" max="6924" width="12.140625" style="185" customWidth="1"/>
    <col min="6925" max="6925" width="60.28515625" style="185" customWidth="1"/>
    <col min="6926" max="7168" width="9.140625" style="185"/>
    <col min="7169" max="7170" width="12.140625" style="185" customWidth="1"/>
    <col min="7171" max="7171" width="25.28515625" style="185" customWidth="1"/>
    <col min="7172" max="7172" width="11.140625" style="185" customWidth="1"/>
    <col min="7173" max="7173" width="46.7109375" style="185" customWidth="1"/>
    <col min="7174" max="7174" width="45" style="185" customWidth="1"/>
    <col min="7175" max="7175" width="9.140625" style="185"/>
    <col min="7176" max="7176" width="64.7109375" style="185" customWidth="1"/>
    <col min="7177" max="7177" width="9.140625" style="185"/>
    <col min="7178" max="7178" width="12.140625" style="185" customWidth="1"/>
    <col min="7179" max="7179" width="13.28515625" style="185" customWidth="1"/>
    <col min="7180" max="7180" width="12.140625" style="185" customWidth="1"/>
    <col min="7181" max="7181" width="60.28515625" style="185" customWidth="1"/>
    <col min="7182" max="7424" width="9.140625" style="185"/>
    <col min="7425" max="7426" width="12.140625" style="185" customWidth="1"/>
    <col min="7427" max="7427" width="25.28515625" style="185" customWidth="1"/>
    <col min="7428" max="7428" width="11.140625" style="185" customWidth="1"/>
    <col min="7429" max="7429" width="46.7109375" style="185" customWidth="1"/>
    <col min="7430" max="7430" width="45" style="185" customWidth="1"/>
    <col min="7431" max="7431" width="9.140625" style="185"/>
    <col min="7432" max="7432" width="64.7109375" style="185" customWidth="1"/>
    <col min="7433" max="7433" width="9.140625" style="185"/>
    <col min="7434" max="7434" width="12.140625" style="185" customWidth="1"/>
    <col min="7435" max="7435" width="13.28515625" style="185" customWidth="1"/>
    <col min="7436" max="7436" width="12.140625" style="185" customWidth="1"/>
    <col min="7437" max="7437" width="60.28515625" style="185" customWidth="1"/>
    <col min="7438" max="7680" width="9.140625" style="185"/>
    <col min="7681" max="7682" width="12.140625" style="185" customWidth="1"/>
    <col min="7683" max="7683" width="25.28515625" style="185" customWidth="1"/>
    <col min="7684" max="7684" width="11.140625" style="185" customWidth="1"/>
    <col min="7685" max="7685" width="46.7109375" style="185" customWidth="1"/>
    <col min="7686" max="7686" width="45" style="185" customWidth="1"/>
    <col min="7687" max="7687" width="9.140625" style="185"/>
    <col min="7688" max="7688" width="64.7109375" style="185" customWidth="1"/>
    <col min="7689" max="7689" width="9.140625" style="185"/>
    <col min="7690" max="7690" width="12.140625" style="185" customWidth="1"/>
    <col min="7691" max="7691" width="13.28515625" style="185" customWidth="1"/>
    <col min="7692" max="7692" width="12.140625" style="185" customWidth="1"/>
    <col min="7693" max="7693" width="60.28515625" style="185" customWidth="1"/>
    <col min="7694" max="7936" width="9.140625" style="185"/>
    <col min="7937" max="7938" width="12.140625" style="185" customWidth="1"/>
    <col min="7939" max="7939" width="25.28515625" style="185" customWidth="1"/>
    <col min="7940" max="7940" width="11.140625" style="185" customWidth="1"/>
    <col min="7941" max="7941" width="46.7109375" style="185" customWidth="1"/>
    <col min="7942" max="7942" width="45" style="185" customWidth="1"/>
    <col min="7943" max="7943" width="9.140625" style="185"/>
    <col min="7944" max="7944" width="64.7109375" style="185" customWidth="1"/>
    <col min="7945" max="7945" width="9.140625" style="185"/>
    <col min="7946" max="7946" width="12.140625" style="185" customWidth="1"/>
    <col min="7947" max="7947" width="13.28515625" style="185" customWidth="1"/>
    <col min="7948" max="7948" width="12.140625" style="185" customWidth="1"/>
    <col min="7949" max="7949" width="60.28515625" style="185" customWidth="1"/>
    <col min="7950" max="8192" width="9.140625" style="185"/>
    <col min="8193" max="8194" width="12.140625" style="185" customWidth="1"/>
    <col min="8195" max="8195" width="25.28515625" style="185" customWidth="1"/>
    <col min="8196" max="8196" width="11.140625" style="185" customWidth="1"/>
    <col min="8197" max="8197" width="46.7109375" style="185" customWidth="1"/>
    <col min="8198" max="8198" width="45" style="185" customWidth="1"/>
    <col min="8199" max="8199" width="9.140625" style="185"/>
    <col min="8200" max="8200" width="64.7109375" style="185" customWidth="1"/>
    <col min="8201" max="8201" width="9.140625" style="185"/>
    <col min="8202" max="8202" width="12.140625" style="185" customWidth="1"/>
    <col min="8203" max="8203" width="13.28515625" style="185" customWidth="1"/>
    <col min="8204" max="8204" width="12.140625" style="185" customWidth="1"/>
    <col min="8205" max="8205" width="60.28515625" style="185" customWidth="1"/>
    <col min="8206" max="8448" width="9.140625" style="185"/>
    <col min="8449" max="8450" width="12.140625" style="185" customWidth="1"/>
    <col min="8451" max="8451" width="25.28515625" style="185" customWidth="1"/>
    <col min="8452" max="8452" width="11.140625" style="185" customWidth="1"/>
    <col min="8453" max="8453" width="46.7109375" style="185" customWidth="1"/>
    <col min="8454" max="8454" width="45" style="185" customWidth="1"/>
    <col min="8455" max="8455" width="9.140625" style="185"/>
    <col min="8456" max="8456" width="64.7109375" style="185" customWidth="1"/>
    <col min="8457" max="8457" width="9.140625" style="185"/>
    <col min="8458" max="8458" width="12.140625" style="185" customWidth="1"/>
    <col min="8459" max="8459" width="13.28515625" style="185" customWidth="1"/>
    <col min="8460" max="8460" width="12.140625" style="185" customWidth="1"/>
    <col min="8461" max="8461" width="60.28515625" style="185" customWidth="1"/>
    <col min="8462" max="8704" width="9.140625" style="185"/>
    <col min="8705" max="8706" width="12.140625" style="185" customWidth="1"/>
    <col min="8707" max="8707" width="25.28515625" style="185" customWidth="1"/>
    <col min="8708" max="8708" width="11.140625" style="185" customWidth="1"/>
    <col min="8709" max="8709" width="46.7109375" style="185" customWidth="1"/>
    <col min="8710" max="8710" width="45" style="185" customWidth="1"/>
    <col min="8711" max="8711" width="9.140625" style="185"/>
    <col min="8712" max="8712" width="64.7109375" style="185" customWidth="1"/>
    <col min="8713" max="8713" width="9.140625" style="185"/>
    <col min="8714" max="8714" width="12.140625" style="185" customWidth="1"/>
    <col min="8715" max="8715" width="13.28515625" style="185" customWidth="1"/>
    <col min="8716" max="8716" width="12.140625" style="185" customWidth="1"/>
    <col min="8717" max="8717" width="60.28515625" style="185" customWidth="1"/>
    <col min="8718" max="8960" width="9.140625" style="185"/>
    <col min="8961" max="8962" width="12.140625" style="185" customWidth="1"/>
    <col min="8963" max="8963" width="25.28515625" style="185" customWidth="1"/>
    <col min="8964" max="8964" width="11.140625" style="185" customWidth="1"/>
    <col min="8965" max="8965" width="46.7109375" style="185" customWidth="1"/>
    <col min="8966" max="8966" width="45" style="185" customWidth="1"/>
    <col min="8967" max="8967" width="9.140625" style="185"/>
    <col min="8968" max="8968" width="64.7109375" style="185" customWidth="1"/>
    <col min="8969" max="8969" width="9.140625" style="185"/>
    <col min="8970" max="8970" width="12.140625" style="185" customWidth="1"/>
    <col min="8971" max="8971" width="13.28515625" style="185" customWidth="1"/>
    <col min="8972" max="8972" width="12.140625" style="185" customWidth="1"/>
    <col min="8973" max="8973" width="60.28515625" style="185" customWidth="1"/>
    <col min="8974" max="9216" width="9.140625" style="185"/>
    <col min="9217" max="9218" width="12.140625" style="185" customWidth="1"/>
    <col min="9219" max="9219" width="25.28515625" style="185" customWidth="1"/>
    <col min="9220" max="9220" width="11.140625" style="185" customWidth="1"/>
    <col min="9221" max="9221" width="46.7109375" style="185" customWidth="1"/>
    <col min="9222" max="9222" width="45" style="185" customWidth="1"/>
    <col min="9223" max="9223" width="9.140625" style="185"/>
    <col min="9224" max="9224" width="64.7109375" style="185" customWidth="1"/>
    <col min="9225" max="9225" width="9.140625" style="185"/>
    <col min="9226" max="9226" width="12.140625" style="185" customWidth="1"/>
    <col min="9227" max="9227" width="13.28515625" style="185" customWidth="1"/>
    <col min="9228" max="9228" width="12.140625" style="185" customWidth="1"/>
    <col min="9229" max="9229" width="60.28515625" style="185" customWidth="1"/>
    <col min="9230" max="9472" width="9.140625" style="185"/>
    <col min="9473" max="9474" width="12.140625" style="185" customWidth="1"/>
    <col min="9475" max="9475" width="25.28515625" style="185" customWidth="1"/>
    <col min="9476" max="9476" width="11.140625" style="185" customWidth="1"/>
    <col min="9477" max="9477" width="46.7109375" style="185" customWidth="1"/>
    <col min="9478" max="9478" width="45" style="185" customWidth="1"/>
    <col min="9479" max="9479" width="9.140625" style="185"/>
    <col min="9480" max="9480" width="64.7109375" style="185" customWidth="1"/>
    <col min="9481" max="9481" width="9.140625" style="185"/>
    <col min="9482" max="9482" width="12.140625" style="185" customWidth="1"/>
    <col min="9483" max="9483" width="13.28515625" style="185" customWidth="1"/>
    <col min="9484" max="9484" width="12.140625" style="185" customWidth="1"/>
    <col min="9485" max="9485" width="60.28515625" style="185" customWidth="1"/>
    <col min="9486" max="9728" width="9.140625" style="185"/>
    <col min="9729" max="9730" width="12.140625" style="185" customWidth="1"/>
    <col min="9731" max="9731" width="25.28515625" style="185" customWidth="1"/>
    <col min="9732" max="9732" width="11.140625" style="185" customWidth="1"/>
    <col min="9733" max="9733" width="46.7109375" style="185" customWidth="1"/>
    <col min="9734" max="9734" width="45" style="185" customWidth="1"/>
    <col min="9735" max="9735" width="9.140625" style="185"/>
    <col min="9736" max="9736" width="64.7109375" style="185" customWidth="1"/>
    <col min="9737" max="9737" width="9.140625" style="185"/>
    <col min="9738" max="9738" width="12.140625" style="185" customWidth="1"/>
    <col min="9739" max="9739" width="13.28515625" style="185" customWidth="1"/>
    <col min="9740" max="9740" width="12.140625" style="185" customWidth="1"/>
    <col min="9741" max="9741" width="60.28515625" style="185" customWidth="1"/>
    <col min="9742" max="9984" width="9.140625" style="185"/>
    <col min="9985" max="9986" width="12.140625" style="185" customWidth="1"/>
    <col min="9987" max="9987" width="25.28515625" style="185" customWidth="1"/>
    <col min="9988" max="9988" width="11.140625" style="185" customWidth="1"/>
    <col min="9989" max="9989" width="46.7109375" style="185" customWidth="1"/>
    <col min="9990" max="9990" width="45" style="185" customWidth="1"/>
    <col min="9991" max="9991" width="9.140625" style="185"/>
    <col min="9992" max="9992" width="64.7109375" style="185" customWidth="1"/>
    <col min="9993" max="9993" width="9.140625" style="185"/>
    <col min="9994" max="9994" width="12.140625" style="185" customWidth="1"/>
    <col min="9995" max="9995" width="13.28515625" style="185" customWidth="1"/>
    <col min="9996" max="9996" width="12.140625" style="185" customWidth="1"/>
    <col min="9997" max="9997" width="60.28515625" style="185" customWidth="1"/>
    <col min="9998" max="10240" width="9.140625" style="185"/>
    <col min="10241" max="10242" width="12.140625" style="185" customWidth="1"/>
    <col min="10243" max="10243" width="25.28515625" style="185" customWidth="1"/>
    <col min="10244" max="10244" width="11.140625" style="185" customWidth="1"/>
    <col min="10245" max="10245" width="46.7109375" style="185" customWidth="1"/>
    <col min="10246" max="10246" width="45" style="185" customWidth="1"/>
    <col min="10247" max="10247" width="9.140625" style="185"/>
    <col min="10248" max="10248" width="64.7109375" style="185" customWidth="1"/>
    <col min="10249" max="10249" width="9.140625" style="185"/>
    <col min="10250" max="10250" width="12.140625" style="185" customWidth="1"/>
    <col min="10251" max="10251" width="13.28515625" style="185" customWidth="1"/>
    <col min="10252" max="10252" width="12.140625" style="185" customWidth="1"/>
    <col min="10253" max="10253" width="60.28515625" style="185" customWidth="1"/>
    <col min="10254" max="10496" width="9.140625" style="185"/>
    <col min="10497" max="10498" width="12.140625" style="185" customWidth="1"/>
    <col min="10499" max="10499" width="25.28515625" style="185" customWidth="1"/>
    <col min="10500" max="10500" width="11.140625" style="185" customWidth="1"/>
    <col min="10501" max="10501" width="46.7109375" style="185" customWidth="1"/>
    <col min="10502" max="10502" width="45" style="185" customWidth="1"/>
    <col min="10503" max="10503" width="9.140625" style="185"/>
    <col min="10504" max="10504" width="64.7109375" style="185" customWidth="1"/>
    <col min="10505" max="10505" width="9.140625" style="185"/>
    <col min="10506" max="10506" width="12.140625" style="185" customWidth="1"/>
    <col min="10507" max="10507" width="13.28515625" style="185" customWidth="1"/>
    <col min="10508" max="10508" width="12.140625" style="185" customWidth="1"/>
    <col min="10509" max="10509" width="60.28515625" style="185" customWidth="1"/>
    <col min="10510" max="10752" width="9.140625" style="185"/>
    <col min="10753" max="10754" width="12.140625" style="185" customWidth="1"/>
    <col min="10755" max="10755" width="25.28515625" style="185" customWidth="1"/>
    <col min="10756" max="10756" width="11.140625" style="185" customWidth="1"/>
    <col min="10757" max="10757" width="46.7109375" style="185" customWidth="1"/>
    <col min="10758" max="10758" width="45" style="185" customWidth="1"/>
    <col min="10759" max="10759" width="9.140625" style="185"/>
    <col min="10760" max="10760" width="64.7109375" style="185" customWidth="1"/>
    <col min="10761" max="10761" width="9.140625" style="185"/>
    <col min="10762" max="10762" width="12.140625" style="185" customWidth="1"/>
    <col min="10763" max="10763" width="13.28515625" style="185" customWidth="1"/>
    <col min="10764" max="10764" width="12.140625" style="185" customWidth="1"/>
    <col min="10765" max="10765" width="60.28515625" style="185" customWidth="1"/>
    <col min="10766" max="11008" width="9.140625" style="185"/>
    <col min="11009" max="11010" width="12.140625" style="185" customWidth="1"/>
    <col min="11011" max="11011" width="25.28515625" style="185" customWidth="1"/>
    <col min="11012" max="11012" width="11.140625" style="185" customWidth="1"/>
    <col min="11013" max="11013" width="46.7109375" style="185" customWidth="1"/>
    <col min="11014" max="11014" width="45" style="185" customWidth="1"/>
    <col min="11015" max="11015" width="9.140625" style="185"/>
    <col min="11016" max="11016" width="64.7109375" style="185" customWidth="1"/>
    <col min="11017" max="11017" width="9.140625" style="185"/>
    <col min="11018" max="11018" width="12.140625" style="185" customWidth="1"/>
    <col min="11019" max="11019" width="13.28515625" style="185" customWidth="1"/>
    <col min="11020" max="11020" width="12.140625" style="185" customWidth="1"/>
    <col min="11021" max="11021" width="60.28515625" style="185" customWidth="1"/>
    <col min="11022" max="11264" width="9.140625" style="185"/>
    <col min="11265" max="11266" width="12.140625" style="185" customWidth="1"/>
    <col min="11267" max="11267" width="25.28515625" style="185" customWidth="1"/>
    <col min="11268" max="11268" width="11.140625" style="185" customWidth="1"/>
    <col min="11269" max="11269" width="46.7109375" style="185" customWidth="1"/>
    <col min="11270" max="11270" width="45" style="185" customWidth="1"/>
    <col min="11271" max="11271" width="9.140625" style="185"/>
    <col min="11272" max="11272" width="64.7109375" style="185" customWidth="1"/>
    <col min="11273" max="11273" width="9.140625" style="185"/>
    <col min="11274" max="11274" width="12.140625" style="185" customWidth="1"/>
    <col min="11275" max="11275" width="13.28515625" style="185" customWidth="1"/>
    <col min="11276" max="11276" width="12.140625" style="185" customWidth="1"/>
    <col min="11277" max="11277" width="60.28515625" style="185" customWidth="1"/>
    <col min="11278" max="11520" width="9.140625" style="185"/>
    <col min="11521" max="11522" width="12.140625" style="185" customWidth="1"/>
    <col min="11523" max="11523" width="25.28515625" style="185" customWidth="1"/>
    <col min="11524" max="11524" width="11.140625" style="185" customWidth="1"/>
    <col min="11525" max="11525" width="46.7109375" style="185" customWidth="1"/>
    <col min="11526" max="11526" width="45" style="185" customWidth="1"/>
    <col min="11527" max="11527" width="9.140625" style="185"/>
    <col min="11528" max="11528" width="64.7109375" style="185" customWidth="1"/>
    <col min="11529" max="11529" width="9.140625" style="185"/>
    <col min="11530" max="11530" width="12.140625" style="185" customWidth="1"/>
    <col min="11531" max="11531" width="13.28515625" style="185" customWidth="1"/>
    <col min="11532" max="11532" width="12.140625" style="185" customWidth="1"/>
    <col min="11533" max="11533" width="60.28515625" style="185" customWidth="1"/>
    <col min="11534" max="11776" width="9.140625" style="185"/>
    <col min="11777" max="11778" width="12.140625" style="185" customWidth="1"/>
    <col min="11779" max="11779" width="25.28515625" style="185" customWidth="1"/>
    <col min="11780" max="11780" width="11.140625" style="185" customWidth="1"/>
    <col min="11781" max="11781" width="46.7109375" style="185" customWidth="1"/>
    <col min="11782" max="11782" width="45" style="185" customWidth="1"/>
    <col min="11783" max="11783" width="9.140625" style="185"/>
    <col min="11784" max="11784" width="64.7109375" style="185" customWidth="1"/>
    <col min="11785" max="11785" width="9.140625" style="185"/>
    <col min="11786" max="11786" width="12.140625" style="185" customWidth="1"/>
    <col min="11787" max="11787" width="13.28515625" style="185" customWidth="1"/>
    <col min="11788" max="11788" width="12.140625" style="185" customWidth="1"/>
    <col min="11789" max="11789" width="60.28515625" style="185" customWidth="1"/>
    <col min="11790" max="12032" width="9.140625" style="185"/>
    <col min="12033" max="12034" width="12.140625" style="185" customWidth="1"/>
    <col min="12035" max="12035" width="25.28515625" style="185" customWidth="1"/>
    <col min="12036" max="12036" width="11.140625" style="185" customWidth="1"/>
    <col min="12037" max="12037" width="46.7109375" style="185" customWidth="1"/>
    <col min="12038" max="12038" width="45" style="185" customWidth="1"/>
    <col min="12039" max="12039" width="9.140625" style="185"/>
    <col min="12040" max="12040" width="64.7109375" style="185" customWidth="1"/>
    <col min="12041" max="12041" width="9.140625" style="185"/>
    <col min="12042" max="12042" width="12.140625" style="185" customWidth="1"/>
    <col min="12043" max="12043" width="13.28515625" style="185" customWidth="1"/>
    <col min="12044" max="12044" width="12.140625" style="185" customWidth="1"/>
    <col min="12045" max="12045" width="60.28515625" style="185" customWidth="1"/>
    <col min="12046" max="12288" width="9.140625" style="185"/>
    <col min="12289" max="12290" width="12.140625" style="185" customWidth="1"/>
    <col min="12291" max="12291" width="25.28515625" style="185" customWidth="1"/>
    <col min="12292" max="12292" width="11.140625" style="185" customWidth="1"/>
    <col min="12293" max="12293" width="46.7109375" style="185" customWidth="1"/>
    <col min="12294" max="12294" width="45" style="185" customWidth="1"/>
    <col min="12295" max="12295" width="9.140625" style="185"/>
    <col min="12296" max="12296" width="64.7109375" style="185" customWidth="1"/>
    <col min="12297" max="12297" width="9.140625" style="185"/>
    <col min="12298" max="12298" width="12.140625" style="185" customWidth="1"/>
    <col min="12299" max="12299" width="13.28515625" style="185" customWidth="1"/>
    <col min="12300" max="12300" width="12.140625" style="185" customWidth="1"/>
    <col min="12301" max="12301" width="60.28515625" style="185" customWidth="1"/>
    <col min="12302" max="12544" width="9.140625" style="185"/>
    <col min="12545" max="12546" width="12.140625" style="185" customWidth="1"/>
    <col min="12547" max="12547" width="25.28515625" style="185" customWidth="1"/>
    <col min="12548" max="12548" width="11.140625" style="185" customWidth="1"/>
    <col min="12549" max="12549" width="46.7109375" style="185" customWidth="1"/>
    <col min="12550" max="12550" width="45" style="185" customWidth="1"/>
    <col min="12551" max="12551" width="9.140625" style="185"/>
    <col min="12552" max="12552" width="64.7109375" style="185" customWidth="1"/>
    <col min="12553" max="12553" width="9.140625" style="185"/>
    <col min="12554" max="12554" width="12.140625" style="185" customWidth="1"/>
    <col min="12555" max="12555" width="13.28515625" style="185" customWidth="1"/>
    <col min="12556" max="12556" width="12.140625" style="185" customWidth="1"/>
    <col min="12557" max="12557" width="60.28515625" style="185" customWidth="1"/>
    <col min="12558" max="12800" width="9.140625" style="185"/>
    <col min="12801" max="12802" width="12.140625" style="185" customWidth="1"/>
    <col min="12803" max="12803" width="25.28515625" style="185" customWidth="1"/>
    <col min="12804" max="12804" width="11.140625" style="185" customWidth="1"/>
    <col min="12805" max="12805" width="46.7109375" style="185" customWidth="1"/>
    <col min="12806" max="12806" width="45" style="185" customWidth="1"/>
    <col min="12807" max="12807" width="9.140625" style="185"/>
    <col min="12808" max="12808" width="64.7109375" style="185" customWidth="1"/>
    <col min="12809" max="12809" width="9.140625" style="185"/>
    <col min="12810" max="12810" width="12.140625" style="185" customWidth="1"/>
    <col min="12811" max="12811" width="13.28515625" style="185" customWidth="1"/>
    <col min="12812" max="12812" width="12.140625" style="185" customWidth="1"/>
    <col min="12813" max="12813" width="60.28515625" style="185" customWidth="1"/>
    <col min="12814" max="13056" width="9.140625" style="185"/>
    <col min="13057" max="13058" width="12.140625" style="185" customWidth="1"/>
    <col min="13059" max="13059" width="25.28515625" style="185" customWidth="1"/>
    <col min="13060" max="13060" width="11.140625" style="185" customWidth="1"/>
    <col min="13061" max="13061" width="46.7109375" style="185" customWidth="1"/>
    <col min="13062" max="13062" width="45" style="185" customWidth="1"/>
    <col min="13063" max="13063" width="9.140625" style="185"/>
    <col min="13064" max="13064" width="64.7109375" style="185" customWidth="1"/>
    <col min="13065" max="13065" width="9.140625" style="185"/>
    <col min="13066" max="13066" width="12.140625" style="185" customWidth="1"/>
    <col min="13067" max="13067" width="13.28515625" style="185" customWidth="1"/>
    <col min="13068" max="13068" width="12.140625" style="185" customWidth="1"/>
    <col min="13069" max="13069" width="60.28515625" style="185" customWidth="1"/>
    <col min="13070" max="13312" width="9.140625" style="185"/>
    <col min="13313" max="13314" width="12.140625" style="185" customWidth="1"/>
    <col min="13315" max="13315" width="25.28515625" style="185" customWidth="1"/>
    <col min="13316" max="13316" width="11.140625" style="185" customWidth="1"/>
    <col min="13317" max="13317" width="46.7109375" style="185" customWidth="1"/>
    <col min="13318" max="13318" width="45" style="185" customWidth="1"/>
    <col min="13319" max="13319" width="9.140625" style="185"/>
    <col min="13320" max="13320" width="64.7109375" style="185" customWidth="1"/>
    <col min="13321" max="13321" width="9.140625" style="185"/>
    <col min="13322" max="13322" width="12.140625" style="185" customWidth="1"/>
    <col min="13323" max="13323" width="13.28515625" style="185" customWidth="1"/>
    <col min="13324" max="13324" width="12.140625" style="185" customWidth="1"/>
    <col min="13325" max="13325" width="60.28515625" style="185" customWidth="1"/>
    <col min="13326" max="13568" width="9.140625" style="185"/>
    <col min="13569" max="13570" width="12.140625" style="185" customWidth="1"/>
    <col min="13571" max="13571" width="25.28515625" style="185" customWidth="1"/>
    <col min="13572" max="13572" width="11.140625" style="185" customWidth="1"/>
    <col min="13573" max="13573" width="46.7109375" style="185" customWidth="1"/>
    <col min="13574" max="13574" width="45" style="185" customWidth="1"/>
    <col min="13575" max="13575" width="9.140625" style="185"/>
    <col min="13576" max="13576" width="64.7109375" style="185" customWidth="1"/>
    <col min="13577" max="13577" width="9.140625" style="185"/>
    <col min="13578" max="13578" width="12.140625" style="185" customWidth="1"/>
    <col min="13579" max="13579" width="13.28515625" style="185" customWidth="1"/>
    <col min="13580" max="13580" width="12.140625" style="185" customWidth="1"/>
    <col min="13581" max="13581" width="60.28515625" style="185" customWidth="1"/>
    <col min="13582" max="13824" width="9.140625" style="185"/>
    <col min="13825" max="13826" width="12.140625" style="185" customWidth="1"/>
    <col min="13827" max="13827" width="25.28515625" style="185" customWidth="1"/>
    <col min="13828" max="13828" width="11.140625" style="185" customWidth="1"/>
    <col min="13829" max="13829" width="46.7109375" style="185" customWidth="1"/>
    <col min="13830" max="13830" width="45" style="185" customWidth="1"/>
    <col min="13831" max="13831" width="9.140625" style="185"/>
    <col min="13832" max="13832" width="64.7109375" style="185" customWidth="1"/>
    <col min="13833" max="13833" width="9.140625" style="185"/>
    <col min="13834" max="13834" width="12.140625" style="185" customWidth="1"/>
    <col min="13835" max="13835" width="13.28515625" style="185" customWidth="1"/>
    <col min="13836" max="13836" width="12.140625" style="185" customWidth="1"/>
    <col min="13837" max="13837" width="60.28515625" style="185" customWidth="1"/>
    <col min="13838" max="14080" width="9.140625" style="185"/>
    <col min="14081" max="14082" width="12.140625" style="185" customWidth="1"/>
    <col min="14083" max="14083" width="25.28515625" style="185" customWidth="1"/>
    <col min="14084" max="14084" width="11.140625" style="185" customWidth="1"/>
    <col min="14085" max="14085" width="46.7109375" style="185" customWidth="1"/>
    <col min="14086" max="14086" width="45" style="185" customWidth="1"/>
    <col min="14087" max="14087" width="9.140625" style="185"/>
    <col min="14088" max="14088" width="64.7109375" style="185" customWidth="1"/>
    <col min="14089" max="14089" width="9.140625" style="185"/>
    <col min="14090" max="14090" width="12.140625" style="185" customWidth="1"/>
    <col min="14091" max="14091" width="13.28515625" style="185" customWidth="1"/>
    <col min="14092" max="14092" width="12.140625" style="185" customWidth="1"/>
    <col min="14093" max="14093" width="60.28515625" style="185" customWidth="1"/>
    <col min="14094" max="14336" width="9.140625" style="185"/>
    <col min="14337" max="14338" width="12.140625" style="185" customWidth="1"/>
    <col min="14339" max="14339" width="25.28515625" style="185" customWidth="1"/>
    <col min="14340" max="14340" width="11.140625" style="185" customWidth="1"/>
    <col min="14341" max="14341" width="46.7109375" style="185" customWidth="1"/>
    <col min="14342" max="14342" width="45" style="185" customWidth="1"/>
    <col min="14343" max="14343" width="9.140625" style="185"/>
    <col min="14344" max="14344" width="64.7109375" style="185" customWidth="1"/>
    <col min="14345" max="14345" width="9.140625" style="185"/>
    <col min="14346" max="14346" width="12.140625" style="185" customWidth="1"/>
    <col min="14347" max="14347" width="13.28515625" style="185" customWidth="1"/>
    <col min="14348" max="14348" width="12.140625" style="185" customWidth="1"/>
    <col min="14349" max="14349" width="60.28515625" style="185" customWidth="1"/>
    <col min="14350" max="14592" width="9.140625" style="185"/>
    <col min="14593" max="14594" width="12.140625" style="185" customWidth="1"/>
    <col min="14595" max="14595" width="25.28515625" style="185" customWidth="1"/>
    <col min="14596" max="14596" width="11.140625" style="185" customWidth="1"/>
    <col min="14597" max="14597" width="46.7109375" style="185" customWidth="1"/>
    <col min="14598" max="14598" width="45" style="185" customWidth="1"/>
    <col min="14599" max="14599" width="9.140625" style="185"/>
    <col min="14600" max="14600" width="64.7109375" style="185" customWidth="1"/>
    <col min="14601" max="14601" width="9.140625" style="185"/>
    <col min="14602" max="14602" width="12.140625" style="185" customWidth="1"/>
    <col min="14603" max="14603" width="13.28515625" style="185" customWidth="1"/>
    <col min="14604" max="14604" width="12.140625" style="185" customWidth="1"/>
    <col min="14605" max="14605" width="60.28515625" style="185" customWidth="1"/>
    <col min="14606" max="14848" width="9.140625" style="185"/>
    <col min="14849" max="14850" width="12.140625" style="185" customWidth="1"/>
    <col min="14851" max="14851" width="25.28515625" style="185" customWidth="1"/>
    <col min="14852" max="14852" width="11.140625" style="185" customWidth="1"/>
    <col min="14853" max="14853" width="46.7109375" style="185" customWidth="1"/>
    <col min="14854" max="14854" width="45" style="185" customWidth="1"/>
    <col min="14855" max="14855" width="9.140625" style="185"/>
    <col min="14856" max="14856" width="64.7109375" style="185" customWidth="1"/>
    <col min="14857" max="14857" width="9.140625" style="185"/>
    <col min="14858" max="14858" width="12.140625" style="185" customWidth="1"/>
    <col min="14859" max="14859" width="13.28515625" style="185" customWidth="1"/>
    <col min="14860" max="14860" width="12.140625" style="185" customWidth="1"/>
    <col min="14861" max="14861" width="60.28515625" style="185" customWidth="1"/>
    <col min="14862" max="15104" width="9.140625" style="185"/>
    <col min="15105" max="15106" width="12.140625" style="185" customWidth="1"/>
    <col min="15107" max="15107" width="25.28515625" style="185" customWidth="1"/>
    <col min="15108" max="15108" width="11.140625" style="185" customWidth="1"/>
    <col min="15109" max="15109" width="46.7109375" style="185" customWidth="1"/>
    <col min="15110" max="15110" width="45" style="185" customWidth="1"/>
    <col min="15111" max="15111" width="9.140625" style="185"/>
    <col min="15112" max="15112" width="64.7109375" style="185" customWidth="1"/>
    <col min="15113" max="15113" width="9.140625" style="185"/>
    <col min="15114" max="15114" width="12.140625" style="185" customWidth="1"/>
    <col min="15115" max="15115" width="13.28515625" style="185" customWidth="1"/>
    <col min="15116" max="15116" width="12.140625" style="185" customWidth="1"/>
    <col min="15117" max="15117" width="60.28515625" style="185" customWidth="1"/>
    <col min="15118" max="15360" width="9.140625" style="185"/>
    <col min="15361" max="15362" width="12.140625" style="185" customWidth="1"/>
    <col min="15363" max="15363" width="25.28515625" style="185" customWidth="1"/>
    <col min="15364" max="15364" width="11.140625" style="185" customWidth="1"/>
    <col min="15365" max="15365" width="46.7109375" style="185" customWidth="1"/>
    <col min="15366" max="15366" width="45" style="185" customWidth="1"/>
    <col min="15367" max="15367" width="9.140625" style="185"/>
    <col min="15368" max="15368" width="64.7109375" style="185" customWidth="1"/>
    <col min="15369" max="15369" width="9.140625" style="185"/>
    <col min="15370" max="15370" width="12.140625" style="185" customWidth="1"/>
    <col min="15371" max="15371" width="13.28515625" style="185" customWidth="1"/>
    <col min="15372" max="15372" width="12.140625" style="185" customWidth="1"/>
    <col min="15373" max="15373" width="60.28515625" style="185" customWidth="1"/>
    <col min="15374" max="15616" width="9.140625" style="185"/>
    <col min="15617" max="15618" width="12.140625" style="185" customWidth="1"/>
    <col min="15619" max="15619" width="25.28515625" style="185" customWidth="1"/>
    <col min="15620" max="15620" width="11.140625" style="185" customWidth="1"/>
    <col min="15621" max="15621" width="46.7109375" style="185" customWidth="1"/>
    <col min="15622" max="15622" width="45" style="185" customWidth="1"/>
    <col min="15623" max="15623" width="9.140625" style="185"/>
    <col min="15624" max="15624" width="64.7109375" style="185" customWidth="1"/>
    <col min="15625" max="15625" width="9.140625" style="185"/>
    <col min="15626" max="15626" width="12.140625" style="185" customWidth="1"/>
    <col min="15627" max="15627" width="13.28515625" style="185" customWidth="1"/>
    <col min="15628" max="15628" width="12.140625" style="185" customWidth="1"/>
    <col min="15629" max="15629" width="60.28515625" style="185" customWidth="1"/>
    <col min="15630" max="15872" width="9.140625" style="185"/>
    <col min="15873" max="15874" width="12.140625" style="185" customWidth="1"/>
    <col min="15875" max="15875" width="25.28515625" style="185" customWidth="1"/>
    <col min="15876" max="15876" width="11.140625" style="185" customWidth="1"/>
    <col min="15877" max="15877" width="46.7109375" style="185" customWidth="1"/>
    <col min="15878" max="15878" width="45" style="185" customWidth="1"/>
    <col min="15879" max="15879" width="9.140625" style="185"/>
    <col min="15880" max="15880" width="64.7109375" style="185" customWidth="1"/>
    <col min="15881" max="15881" width="9.140625" style="185"/>
    <col min="15882" max="15882" width="12.140625" style="185" customWidth="1"/>
    <col min="15883" max="15883" width="13.28515625" style="185" customWidth="1"/>
    <col min="15884" max="15884" width="12.140625" style="185" customWidth="1"/>
    <col min="15885" max="15885" width="60.28515625" style="185" customWidth="1"/>
    <col min="15886" max="16128" width="9.140625" style="185"/>
    <col min="16129" max="16130" width="12.140625" style="185" customWidth="1"/>
    <col min="16131" max="16131" width="25.28515625" style="185" customWidth="1"/>
    <col min="16132" max="16132" width="11.140625" style="185" customWidth="1"/>
    <col min="16133" max="16133" width="46.7109375" style="185" customWidth="1"/>
    <col min="16134" max="16134" width="45" style="185" customWidth="1"/>
    <col min="16135" max="16135" width="9.140625" style="185"/>
    <col min="16136" max="16136" width="64.7109375" style="185" customWidth="1"/>
    <col min="16137" max="16137" width="9.140625" style="185"/>
    <col min="16138" max="16138" width="12.140625" style="185" customWidth="1"/>
    <col min="16139" max="16139" width="13.28515625" style="185" customWidth="1"/>
    <col min="16140" max="16140" width="12.140625" style="185" customWidth="1"/>
    <col min="16141" max="16141" width="60.28515625" style="185" customWidth="1"/>
    <col min="16142" max="16384" width="9.140625" style="185"/>
  </cols>
  <sheetData>
    <row r="1" spans="1:13" ht="22.5" customHeight="1" x14ac:dyDescent="0.2">
      <c r="A1" s="408" t="s">
        <v>73</v>
      </c>
      <c r="B1" s="409"/>
      <c r="C1" s="409"/>
      <c r="D1" s="409"/>
      <c r="E1" s="409"/>
      <c r="F1" s="409"/>
      <c r="G1" s="409"/>
      <c r="H1" s="409"/>
      <c r="I1" s="409"/>
      <c r="J1" s="409"/>
      <c r="K1" s="409"/>
      <c r="L1" s="409"/>
      <c r="M1" s="184" t="s">
        <v>74</v>
      </c>
    </row>
    <row r="2" spans="1:13" ht="45" customHeight="1" x14ac:dyDescent="0.2">
      <c r="A2" s="186" t="s">
        <v>75</v>
      </c>
      <c r="B2" s="187" t="s">
        <v>76</v>
      </c>
      <c r="C2" s="188" t="s">
        <v>77</v>
      </c>
      <c r="D2" s="189" t="s">
        <v>78</v>
      </c>
      <c r="E2" s="187" t="s">
        <v>1</v>
      </c>
      <c r="F2" s="190" t="s">
        <v>79</v>
      </c>
      <c r="G2" s="191" t="s">
        <v>80</v>
      </c>
      <c r="H2" s="191" t="s">
        <v>81</v>
      </c>
      <c r="I2" s="191" t="s">
        <v>82</v>
      </c>
      <c r="J2" s="191" t="s">
        <v>83</v>
      </c>
      <c r="K2" s="190" t="s">
        <v>84</v>
      </c>
      <c r="L2" s="191" t="s">
        <v>85</v>
      </c>
      <c r="M2" s="192" t="s">
        <v>86</v>
      </c>
    </row>
    <row r="3" spans="1:13" s="202" customFormat="1" ht="75" customHeight="1" x14ac:dyDescent="0.2">
      <c r="A3" s="193">
        <v>1</v>
      </c>
      <c r="B3" s="194">
        <v>44428</v>
      </c>
      <c r="C3" s="195" t="s">
        <v>342</v>
      </c>
      <c r="D3" s="196"/>
      <c r="E3" s="197" t="s">
        <v>343</v>
      </c>
      <c r="F3" s="196" t="s">
        <v>344</v>
      </c>
      <c r="G3" s="196" t="s">
        <v>341</v>
      </c>
      <c r="H3" s="198" t="s">
        <v>328</v>
      </c>
      <c r="I3" s="199" t="s">
        <v>345</v>
      </c>
      <c r="J3" s="200" t="s">
        <v>310</v>
      </c>
      <c r="K3" s="201"/>
      <c r="L3" s="195"/>
      <c r="M3" s="200"/>
    </row>
    <row r="4" spans="1:13" s="202" customFormat="1" ht="75" customHeight="1" x14ac:dyDescent="0.2">
      <c r="A4" s="203">
        <v>2</v>
      </c>
      <c r="B4" s="194">
        <v>44438</v>
      </c>
      <c r="C4" s="195" t="s">
        <v>348</v>
      </c>
      <c r="D4" s="196"/>
      <c r="E4" s="198" t="s">
        <v>343</v>
      </c>
      <c r="F4" s="196" t="s">
        <v>347</v>
      </c>
      <c r="G4" s="196" t="s">
        <v>346</v>
      </c>
      <c r="H4" s="198" t="s">
        <v>328</v>
      </c>
      <c r="I4" s="199" t="s">
        <v>349</v>
      </c>
      <c r="J4" s="200" t="s">
        <v>310</v>
      </c>
      <c r="K4" s="204"/>
      <c r="L4" s="200"/>
      <c r="M4" s="200"/>
    </row>
    <row r="5" spans="1:13" s="202" customFormat="1" ht="75" customHeight="1" x14ac:dyDescent="0.2">
      <c r="A5" s="193">
        <v>3</v>
      </c>
      <c r="B5" s="194">
        <v>44438</v>
      </c>
      <c r="C5" s="195" t="s">
        <v>348</v>
      </c>
      <c r="D5" s="196"/>
      <c r="E5" s="198" t="s">
        <v>343</v>
      </c>
      <c r="F5" s="196" t="s">
        <v>350</v>
      </c>
      <c r="G5" s="196" t="s">
        <v>352</v>
      </c>
      <c r="H5" s="198" t="s">
        <v>328</v>
      </c>
      <c r="I5" s="199" t="s">
        <v>353</v>
      </c>
      <c r="J5" s="200" t="s">
        <v>310</v>
      </c>
      <c r="K5" s="204"/>
      <c r="L5" s="200"/>
      <c r="M5" s="200"/>
    </row>
    <row r="6" spans="1:13" s="202" customFormat="1" ht="75" customHeight="1" x14ac:dyDescent="0.2">
      <c r="A6" s="203">
        <v>4</v>
      </c>
      <c r="B6" s="194">
        <v>44438</v>
      </c>
      <c r="C6" s="195" t="s">
        <v>348</v>
      </c>
      <c r="D6" s="196"/>
      <c r="E6" s="198" t="s">
        <v>343</v>
      </c>
      <c r="F6" s="196" t="s">
        <v>351</v>
      </c>
      <c r="G6" s="196" t="s">
        <v>352</v>
      </c>
      <c r="H6" s="198" t="s">
        <v>234</v>
      </c>
      <c r="I6" s="199" t="s">
        <v>354</v>
      </c>
      <c r="J6" s="200" t="s">
        <v>310</v>
      </c>
      <c r="K6" s="204"/>
      <c r="L6" s="204"/>
      <c r="M6" s="200"/>
    </row>
    <row r="7" spans="1:13" s="202" customFormat="1" ht="84" customHeight="1" x14ac:dyDescent="0.2">
      <c r="A7" s="203">
        <v>3</v>
      </c>
      <c r="B7" s="291">
        <v>44256</v>
      </c>
      <c r="C7" s="292" t="s">
        <v>312</v>
      </c>
      <c r="D7" s="293"/>
      <c r="E7" s="294" t="s">
        <v>315</v>
      </c>
      <c r="F7" s="293" t="s">
        <v>323</v>
      </c>
      <c r="G7" s="293" t="s">
        <v>324</v>
      </c>
      <c r="H7" s="294" t="s">
        <v>234</v>
      </c>
      <c r="I7" s="295" t="s">
        <v>325</v>
      </c>
      <c r="J7" s="296" t="s">
        <v>314</v>
      </c>
      <c r="K7" s="297">
        <v>44301</v>
      </c>
      <c r="L7" s="297">
        <v>44317</v>
      </c>
      <c r="M7" s="296"/>
    </row>
    <row r="8" spans="1:13" s="202" customFormat="1" ht="75" customHeight="1" x14ac:dyDescent="0.2">
      <c r="A8" s="203">
        <v>4</v>
      </c>
      <c r="B8" s="291">
        <v>44256</v>
      </c>
      <c r="C8" s="292" t="s">
        <v>62</v>
      </c>
      <c r="D8" s="293"/>
      <c r="E8" s="294" t="s">
        <v>315</v>
      </c>
      <c r="F8" s="293" t="s">
        <v>327</v>
      </c>
      <c r="G8" s="293" t="s">
        <v>326</v>
      </c>
      <c r="H8" s="294" t="s">
        <v>328</v>
      </c>
      <c r="I8" s="295" t="s">
        <v>329</v>
      </c>
      <c r="J8" s="296" t="s">
        <v>314</v>
      </c>
      <c r="K8" s="297">
        <v>44301</v>
      </c>
      <c r="L8" s="297">
        <v>44317</v>
      </c>
      <c r="M8" s="296"/>
    </row>
    <row r="9" spans="1:13" s="202" customFormat="1" ht="75" customHeight="1" x14ac:dyDescent="0.2">
      <c r="A9" s="203">
        <v>5</v>
      </c>
      <c r="B9" s="291">
        <v>44256</v>
      </c>
      <c r="C9" s="292" t="s">
        <v>62</v>
      </c>
      <c r="D9" s="293"/>
      <c r="E9" s="294" t="s">
        <v>315</v>
      </c>
      <c r="F9" s="293" t="s">
        <v>331</v>
      </c>
      <c r="G9" s="293" t="s">
        <v>330</v>
      </c>
      <c r="H9" s="294" t="s">
        <v>234</v>
      </c>
      <c r="I9" s="295" t="s">
        <v>332</v>
      </c>
      <c r="J9" s="296" t="s">
        <v>235</v>
      </c>
      <c r="K9" s="297">
        <v>44331</v>
      </c>
      <c r="L9" s="297">
        <v>44331</v>
      </c>
      <c r="M9" s="296"/>
    </row>
    <row r="10" spans="1:13" s="202" customFormat="1" ht="75" customHeight="1" x14ac:dyDescent="0.2">
      <c r="A10" s="203">
        <v>6</v>
      </c>
      <c r="B10" s="291">
        <v>44256</v>
      </c>
      <c r="C10" s="291" t="s">
        <v>62</v>
      </c>
      <c r="D10" s="298"/>
      <c r="E10" s="299" t="s">
        <v>315</v>
      </c>
      <c r="F10" s="298" t="s">
        <v>334</v>
      </c>
      <c r="G10" s="298" t="s">
        <v>333</v>
      </c>
      <c r="H10" s="299" t="s">
        <v>328</v>
      </c>
      <c r="I10" s="300" t="s">
        <v>335</v>
      </c>
      <c r="J10" s="301" t="s">
        <v>235</v>
      </c>
      <c r="K10" s="302">
        <v>44301</v>
      </c>
      <c r="L10" s="291">
        <v>44301</v>
      </c>
      <c r="M10" s="301"/>
    </row>
    <row r="11" spans="1:13" s="202" customFormat="1" ht="75" customHeight="1" x14ac:dyDescent="0.2">
      <c r="A11" s="203">
        <v>7</v>
      </c>
      <c r="B11" s="291">
        <v>44256</v>
      </c>
      <c r="C11" s="292" t="s">
        <v>336</v>
      </c>
      <c r="D11" s="293"/>
      <c r="E11" s="294" t="s">
        <v>315</v>
      </c>
      <c r="F11" s="293" t="s">
        <v>338</v>
      </c>
      <c r="G11" s="293" t="s">
        <v>337</v>
      </c>
      <c r="H11" s="294" t="s">
        <v>234</v>
      </c>
      <c r="I11" s="295" t="s">
        <v>339</v>
      </c>
      <c r="J11" s="296" t="s">
        <v>340</v>
      </c>
      <c r="K11" s="297">
        <v>44334</v>
      </c>
      <c r="L11" s="292">
        <v>44361</v>
      </c>
      <c r="M11" s="296"/>
    </row>
    <row r="12" spans="1:13" s="202" customFormat="1" ht="75" customHeight="1" x14ac:dyDescent="0.2">
      <c r="A12" s="203">
        <v>8</v>
      </c>
      <c r="B12" s="291">
        <v>44418</v>
      </c>
      <c r="C12" s="292" t="s">
        <v>342</v>
      </c>
      <c r="D12" s="293"/>
      <c r="E12" s="294" t="s">
        <v>315</v>
      </c>
      <c r="F12" s="293" t="s">
        <v>355</v>
      </c>
      <c r="G12" s="293" t="s">
        <v>356</v>
      </c>
      <c r="H12" s="294" t="s">
        <v>234</v>
      </c>
      <c r="I12" s="295" t="s">
        <v>357</v>
      </c>
      <c r="J12" s="296" t="s">
        <v>235</v>
      </c>
      <c r="K12" s="297">
        <v>44428</v>
      </c>
      <c r="L12" s="297">
        <v>44428</v>
      </c>
      <c r="M12" s="296"/>
    </row>
    <row r="13" spans="1:13" s="202" customFormat="1" ht="75" customHeight="1" x14ac:dyDescent="0.2">
      <c r="A13" s="203">
        <v>9</v>
      </c>
      <c r="B13" s="205"/>
      <c r="C13" s="206"/>
      <c r="D13" s="207"/>
      <c r="E13" s="208"/>
      <c r="F13" s="207"/>
      <c r="G13" s="207"/>
      <c r="H13" s="198"/>
      <c r="I13" s="209"/>
      <c r="J13" s="210"/>
      <c r="K13" s="204"/>
      <c r="L13" s="210"/>
      <c r="M13" s="210"/>
    </row>
    <row r="14" spans="1:13" s="202" customFormat="1" ht="75" customHeight="1" x14ac:dyDescent="0.2">
      <c r="A14" s="203">
        <v>10</v>
      </c>
      <c r="B14" s="205"/>
      <c r="C14" s="206"/>
      <c r="D14" s="207"/>
      <c r="E14" s="208"/>
      <c r="F14" s="207"/>
      <c r="G14" s="207"/>
      <c r="H14" s="198"/>
      <c r="I14" s="209"/>
      <c r="J14" s="210"/>
      <c r="K14" s="204"/>
      <c r="L14" s="210"/>
      <c r="M14" s="210"/>
    </row>
    <row r="15" spans="1:13" s="202" customFormat="1" ht="75" customHeight="1" x14ac:dyDescent="0.2">
      <c r="A15" s="203">
        <v>11</v>
      </c>
      <c r="B15" s="205"/>
      <c r="C15" s="206"/>
      <c r="D15" s="207"/>
      <c r="E15" s="208"/>
      <c r="F15" s="207"/>
      <c r="G15" s="207"/>
      <c r="H15" s="198"/>
      <c r="I15" s="209"/>
      <c r="J15" s="210"/>
      <c r="K15" s="204"/>
      <c r="L15" s="210"/>
      <c r="M15" s="210"/>
    </row>
    <row r="16" spans="1:13" s="202" customFormat="1" ht="75" customHeight="1" x14ac:dyDescent="0.2">
      <c r="A16" s="203">
        <v>12</v>
      </c>
      <c r="B16" s="205"/>
      <c r="C16" s="206"/>
      <c r="D16" s="207"/>
      <c r="E16" s="208"/>
      <c r="F16" s="207"/>
      <c r="G16" s="207"/>
      <c r="H16" s="198"/>
      <c r="I16" s="209"/>
      <c r="J16" s="210"/>
      <c r="K16" s="204"/>
      <c r="L16" s="210"/>
      <c r="M16" s="210"/>
    </row>
    <row r="17" spans="1:13" s="202" customFormat="1" ht="75" customHeight="1" x14ac:dyDescent="0.2">
      <c r="A17" s="203">
        <v>13</v>
      </c>
      <c r="B17" s="205"/>
      <c r="C17" s="206"/>
      <c r="D17" s="207"/>
      <c r="E17" s="208"/>
      <c r="F17" s="207"/>
      <c r="G17" s="207"/>
      <c r="H17" s="198"/>
      <c r="I17" s="209"/>
      <c r="J17" s="210"/>
      <c r="K17" s="204"/>
      <c r="L17" s="210"/>
      <c r="M17" s="210"/>
    </row>
    <row r="18" spans="1:13" s="202" customFormat="1" ht="75" customHeight="1" x14ac:dyDescent="0.2">
      <c r="A18" s="203">
        <v>14</v>
      </c>
      <c r="B18" s="205"/>
      <c r="C18" s="206"/>
      <c r="D18" s="207"/>
      <c r="E18" s="208"/>
      <c r="F18" s="207"/>
      <c r="G18" s="207"/>
      <c r="H18" s="198"/>
      <c r="I18" s="209"/>
      <c r="J18" s="210"/>
      <c r="K18" s="204"/>
      <c r="L18" s="210"/>
      <c r="M18" s="210"/>
    </row>
    <row r="19" spans="1:13" x14ac:dyDescent="0.2">
      <c r="A19" s="203">
        <v>15</v>
      </c>
      <c r="B19" s="211"/>
      <c r="C19" s="212"/>
      <c r="D19" s="212"/>
      <c r="E19" s="212"/>
      <c r="F19" s="212"/>
      <c r="G19" s="210"/>
      <c r="H19" s="210"/>
      <c r="I19" s="210"/>
      <c r="J19" s="210"/>
      <c r="K19" s="212"/>
      <c r="L19" s="212"/>
      <c r="M19" s="212"/>
    </row>
    <row r="20" spans="1:13" x14ac:dyDescent="0.2">
      <c r="A20" s="203">
        <v>16</v>
      </c>
      <c r="B20" s="211"/>
      <c r="C20" s="212"/>
      <c r="D20" s="212"/>
      <c r="E20" s="212"/>
      <c r="F20" s="212"/>
      <c r="G20" s="212"/>
      <c r="H20" s="212"/>
      <c r="I20" s="212"/>
      <c r="J20" s="210"/>
      <c r="K20" s="212"/>
      <c r="L20" s="212"/>
      <c r="M20" s="212"/>
    </row>
    <row r="21" spans="1:13" x14ac:dyDescent="0.2">
      <c r="A21" s="203">
        <v>17</v>
      </c>
      <c r="B21" s="211"/>
      <c r="C21" s="212"/>
      <c r="D21" s="212"/>
      <c r="E21" s="212"/>
      <c r="F21" s="212"/>
      <c r="G21" s="212"/>
      <c r="H21" s="212"/>
      <c r="I21" s="212"/>
      <c r="J21" s="210"/>
      <c r="K21" s="211"/>
      <c r="L21" s="211"/>
      <c r="M21" s="212"/>
    </row>
    <row r="22" spans="1:13" x14ac:dyDescent="0.2">
      <c r="A22" s="203">
        <v>18</v>
      </c>
      <c r="B22" s="211"/>
      <c r="C22" s="212"/>
      <c r="D22" s="212"/>
      <c r="E22" s="212"/>
      <c r="F22" s="212"/>
      <c r="G22" s="212"/>
      <c r="H22" s="212"/>
      <c r="I22" s="212"/>
      <c r="J22" s="210"/>
      <c r="K22" s="212"/>
      <c r="L22" s="212"/>
      <c r="M22" s="212"/>
    </row>
    <row r="23" spans="1:13" x14ac:dyDescent="0.2">
      <c r="A23" s="203">
        <v>19</v>
      </c>
      <c r="B23" s="211"/>
      <c r="C23" s="212"/>
      <c r="D23" s="212"/>
      <c r="E23" s="212"/>
      <c r="F23" s="212"/>
      <c r="G23" s="212"/>
      <c r="H23" s="212"/>
      <c r="I23" s="212"/>
      <c r="J23" s="210"/>
      <c r="K23" s="212"/>
      <c r="L23" s="212"/>
      <c r="M23" s="212"/>
    </row>
  </sheetData>
  <autoFilter ref="A2:M18"/>
  <mergeCells count="1">
    <mergeCell ref="A1:L1"/>
  </mergeCells>
  <dataValidations count="1">
    <dataValidation type="list" allowBlank="1" showInputMessage="1" showErrorMessage="1" sqref="WVL983042:WVL983058 E65538:E65554 IZ65538:IZ65554 SV65538:SV65554 ACR65538:ACR65554 AMN65538:AMN65554 AWJ65538:AWJ65554 BGF65538:BGF65554 BQB65538:BQB65554 BZX65538:BZX65554 CJT65538:CJT65554 CTP65538:CTP65554 DDL65538:DDL65554 DNH65538:DNH65554 DXD65538:DXD65554 EGZ65538:EGZ65554 EQV65538:EQV65554 FAR65538:FAR65554 FKN65538:FKN65554 FUJ65538:FUJ65554 GEF65538:GEF65554 GOB65538:GOB65554 GXX65538:GXX65554 HHT65538:HHT65554 HRP65538:HRP65554 IBL65538:IBL65554 ILH65538:ILH65554 IVD65538:IVD65554 JEZ65538:JEZ65554 JOV65538:JOV65554 JYR65538:JYR65554 KIN65538:KIN65554 KSJ65538:KSJ65554 LCF65538:LCF65554 LMB65538:LMB65554 LVX65538:LVX65554 MFT65538:MFT65554 MPP65538:MPP65554 MZL65538:MZL65554 NJH65538:NJH65554 NTD65538:NTD65554 OCZ65538:OCZ65554 OMV65538:OMV65554 OWR65538:OWR65554 PGN65538:PGN65554 PQJ65538:PQJ65554 QAF65538:QAF65554 QKB65538:QKB65554 QTX65538:QTX65554 RDT65538:RDT65554 RNP65538:RNP65554 RXL65538:RXL65554 SHH65538:SHH65554 SRD65538:SRD65554 TAZ65538:TAZ65554 TKV65538:TKV65554 TUR65538:TUR65554 UEN65538:UEN65554 UOJ65538:UOJ65554 UYF65538:UYF65554 VIB65538:VIB65554 VRX65538:VRX65554 WBT65538:WBT65554 WLP65538:WLP65554 WVL65538:WVL65554 E131074:E131090 IZ131074:IZ131090 SV131074:SV131090 ACR131074:ACR131090 AMN131074:AMN131090 AWJ131074:AWJ131090 BGF131074:BGF131090 BQB131074:BQB131090 BZX131074:BZX131090 CJT131074:CJT131090 CTP131074:CTP131090 DDL131074:DDL131090 DNH131074:DNH131090 DXD131074:DXD131090 EGZ131074:EGZ131090 EQV131074:EQV131090 FAR131074:FAR131090 FKN131074:FKN131090 FUJ131074:FUJ131090 GEF131074:GEF131090 GOB131074:GOB131090 GXX131074:GXX131090 HHT131074:HHT131090 HRP131074:HRP131090 IBL131074:IBL131090 ILH131074:ILH131090 IVD131074:IVD131090 JEZ131074:JEZ131090 JOV131074:JOV131090 JYR131074:JYR131090 KIN131074:KIN131090 KSJ131074:KSJ131090 LCF131074:LCF131090 LMB131074:LMB131090 LVX131074:LVX131090 MFT131074:MFT131090 MPP131074:MPP131090 MZL131074:MZL131090 NJH131074:NJH131090 NTD131074:NTD131090 OCZ131074:OCZ131090 OMV131074:OMV131090 OWR131074:OWR131090 PGN131074:PGN131090 PQJ131074:PQJ131090 QAF131074:QAF131090 QKB131074:QKB131090 QTX131074:QTX131090 RDT131074:RDT131090 RNP131074:RNP131090 RXL131074:RXL131090 SHH131074:SHH131090 SRD131074:SRD131090 TAZ131074:TAZ131090 TKV131074:TKV131090 TUR131074:TUR131090 UEN131074:UEN131090 UOJ131074:UOJ131090 UYF131074:UYF131090 VIB131074:VIB131090 VRX131074:VRX131090 WBT131074:WBT131090 WLP131074:WLP131090 WVL131074:WVL131090 E196610:E196626 IZ196610:IZ196626 SV196610:SV196626 ACR196610:ACR196626 AMN196610:AMN196626 AWJ196610:AWJ196626 BGF196610:BGF196626 BQB196610:BQB196626 BZX196610:BZX196626 CJT196610:CJT196626 CTP196610:CTP196626 DDL196610:DDL196626 DNH196610:DNH196626 DXD196610:DXD196626 EGZ196610:EGZ196626 EQV196610:EQV196626 FAR196610:FAR196626 FKN196610:FKN196626 FUJ196610:FUJ196626 GEF196610:GEF196626 GOB196610:GOB196626 GXX196610:GXX196626 HHT196610:HHT196626 HRP196610:HRP196626 IBL196610:IBL196626 ILH196610:ILH196626 IVD196610:IVD196626 JEZ196610:JEZ196626 JOV196610:JOV196626 JYR196610:JYR196626 KIN196610:KIN196626 KSJ196610:KSJ196626 LCF196610:LCF196626 LMB196610:LMB196626 LVX196610:LVX196626 MFT196610:MFT196626 MPP196610:MPP196626 MZL196610:MZL196626 NJH196610:NJH196626 NTD196610:NTD196626 OCZ196610:OCZ196626 OMV196610:OMV196626 OWR196610:OWR196626 PGN196610:PGN196626 PQJ196610:PQJ196626 QAF196610:QAF196626 QKB196610:QKB196626 QTX196610:QTX196626 RDT196610:RDT196626 RNP196610:RNP196626 RXL196610:RXL196626 SHH196610:SHH196626 SRD196610:SRD196626 TAZ196610:TAZ196626 TKV196610:TKV196626 TUR196610:TUR196626 UEN196610:UEN196626 UOJ196610:UOJ196626 UYF196610:UYF196626 VIB196610:VIB196626 VRX196610:VRX196626 WBT196610:WBT196626 WLP196610:WLP196626 WVL196610:WVL196626 E262146:E262162 IZ262146:IZ262162 SV262146:SV262162 ACR262146:ACR262162 AMN262146:AMN262162 AWJ262146:AWJ262162 BGF262146:BGF262162 BQB262146:BQB262162 BZX262146:BZX262162 CJT262146:CJT262162 CTP262146:CTP262162 DDL262146:DDL262162 DNH262146:DNH262162 DXD262146:DXD262162 EGZ262146:EGZ262162 EQV262146:EQV262162 FAR262146:FAR262162 FKN262146:FKN262162 FUJ262146:FUJ262162 GEF262146:GEF262162 GOB262146:GOB262162 GXX262146:GXX262162 HHT262146:HHT262162 HRP262146:HRP262162 IBL262146:IBL262162 ILH262146:ILH262162 IVD262146:IVD262162 JEZ262146:JEZ262162 JOV262146:JOV262162 JYR262146:JYR262162 KIN262146:KIN262162 KSJ262146:KSJ262162 LCF262146:LCF262162 LMB262146:LMB262162 LVX262146:LVX262162 MFT262146:MFT262162 MPP262146:MPP262162 MZL262146:MZL262162 NJH262146:NJH262162 NTD262146:NTD262162 OCZ262146:OCZ262162 OMV262146:OMV262162 OWR262146:OWR262162 PGN262146:PGN262162 PQJ262146:PQJ262162 QAF262146:QAF262162 QKB262146:QKB262162 QTX262146:QTX262162 RDT262146:RDT262162 RNP262146:RNP262162 RXL262146:RXL262162 SHH262146:SHH262162 SRD262146:SRD262162 TAZ262146:TAZ262162 TKV262146:TKV262162 TUR262146:TUR262162 UEN262146:UEN262162 UOJ262146:UOJ262162 UYF262146:UYF262162 VIB262146:VIB262162 VRX262146:VRX262162 WBT262146:WBT262162 WLP262146:WLP262162 WVL262146:WVL262162 E327682:E327698 IZ327682:IZ327698 SV327682:SV327698 ACR327682:ACR327698 AMN327682:AMN327698 AWJ327682:AWJ327698 BGF327682:BGF327698 BQB327682:BQB327698 BZX327682:BZX327698 CJT327682:CJT327698 CTP327682:CTP327698 DDL327682:DDL327698 DNH327682:DNH327698 DXD327682:DXD327698 EGZ327682:EGZ327698 EQV327682:EQV327698 FAR327682:FAR327698 FKN327682:FKN327698 FUJ327682:FUJ327698 GEF327682:GEF327698 GOB327682:GOB327698 GXX327682:GXX327698 HHT327682:HHT327698 HRP327682:HRP327698 IBL327682:IBL327698 ILH327682:ILH327698 IVD327682:IVD327698 JEZ327682:JEZ327698 JOV327682:JOV327698 JYR327682:JYR327698 KIN327682:KIN327698 KSJ327682:KSJ327698 LCF327682:LCF327698 LMB327682:LMB327698 LVX327682:LVX327698 MFT327682:MFT327698 MPP327682:MPP327698 MZL327682:MZL327698 NJH327682:NJH327698 NTD327682:NTD327698 OCZ327682:OCZ327698 OMV327682:OMV327698 OWR327682:OWR327698 PGN327682:PGN327698 PQJ327682:PQJ327698 QAF327682:QAF327698 QKB327682:QKB327698 QTX327682:QTX327698 RDT327682:RDT327698 RNP327682:RNP327698 RXL327682:RXL327698 SHH327682:SHH327698 SRD327682:SRD327698 TAZ327682:TAZ327698 TKV327682:TKV327698 TUR327682:TUR327698 UEN327682:UEN327698 UOJ327682:UOJ327698 UYF327682:UYF327698 VIB327682:VIB327698 VRX327682:VRX327698 WBT327682:WBT327698 WLP327682:WLP327698 WVL327682:WVL327698 E393218:E393234 IZ393218:IZ393234 SV393218:SV393234 ACR393218:ACR393234 AMN393218:AMN393234 AWJ393218:AWJ393234 BGF393218:BGF393234 BQB393218:BQB393234 BZX393218:BZX393234 CJT393218:CJT393234 CTP393218:CTP393234 DDL393218:DDL393234 DNH393218:DNH393234 DXD393218:DXD393234 EGZ393218:EGZ393234 EQV393218:EQV393234 FAR393218:FAR393234 FKN393218:FKN393234 FUJ393218:FUJ393234 GEF393218:GEF393234 GOB393218:GOB393234 GXX393218:GXX393234 HHT393218:HHT393234 HRP393218:HRP393234 IBL393218:IBL393234 ILH393218:ILH393234 IVD393218:IVD393234 JEZ393218:JEZ393234 JOV393218:JOV393234 JYR393218:JYR393234 KIN393218:KIN393234 KSJ393218:KSJ393234 LCF393218:LCF393234 LMB393218:LMB393234 LVX393218:LVX393234 MFT393218:MFT393234 MPP393218:MPP393234 MZL393218:MZL393234 NJH393218:NJH393234 NTD393218:NTD393234 OCZ393218:OCZ393234 OMV393218:OMV393234 OWR393218:OWR393234 PGN393218:PGN393234 PQJ393218:PQJ393234 QAF393218:QAF393234 QKB393218:QKB393234 QTX393218:QTX393234 RDT393218:RDT393234 RNP393218:RNP393234 RXL393218:RXL393234 SHH393218:SHH393234 SRD393218:SRD393234 TAZ393218:TAZ393234 TKV393218:TKV393234 TUR393218:TUR393234 UEN393218:UEN393234 UOJ393218:UOJ393234 UYF393218:UYF393234 VIB393218:VIB393234 VRX393218:VRX393234 WBT393218:WBT393234 WLP393218:WLP393234 WVL393218:WVL393234 E458754:E458770 IZ458754:IZ458770 SV458754:SV458770 ACR458754:ACR458770 AMN458754:AMN458770 AWJ458754:AWJ458770 BGF458754:BGF458770 BQB458754:BQB458770 BZX458754:BZX458770 CJT458754:CJT458770 CTP458754:CTP458770 DDL458754:DDL458770 DNH458754:DNH458770 DXD458754:DXD458770 EGZ458754:EGZ458770 EQV458754:EQV458770 FAR458754:FAR458770 FKN458754:FKN458770 FUJ458754:FUJ458770 GEF458754:GEF458770 GOB458754:GOB458770 GXX458754:GXX458770 HHT458754:HHT458770 HRP458754:HRP458770 IBL458754:IBL458770 ILH458754:ILH458770 IVD458754:IVD458770 JEZ458754:JEZ458770 JOV458754:JOV458770 JYR458754:JYR458770 KIN458754:KIN458770 KSJ458754:KSJ458770 LCF458754:LCF458770 LMB458754:LMB458770 LVX458754:LVX458770 MFT458754:MFT458770 MPP458754:MPP458770 MZL458754:MZL458770 NJH458754:NJH458770 NTD458754:NTD458770 OCZ458754:OCZ458770 OMV458754:OMV458770 OWR458754:OWR458770 PGN458754:PGN458770 PQJ458754:PQJ458770 QAF458754:QAF458770 QKB458754:QKB458770 QTX458754:QTX458770 RDT458754:RDT458770 RNP458754:RNP458770 RXL458754:RXL458770 SHH458754:SHH458770 SRD458754:SRD458770 TAZ458754:TAZ458770 TKV458754:TKV458770 TUR458754:TUR458770 UEN458754:UEN458770 UOJ458754:UOJ458770 UYF458754:UYF458770 VIB458754:VIB458770 VRX458754:VRX458770 WBT458754:WBT458770 WLP458754:WLP458770 WVL458754:WVL458770 E524290:E524306 IZ524290:IZ524306 SV524290:SV524306 ACR524290:ACR524306 AMN524290:AMN524306 AWJ524290:AWJ524306 BGF524290:BGF524306 BQB524290:BQB524306 BZX524290:BZX524306 CJT524290:CJT524306 CTP524290:CTP524306 DDL524290:DDL524306 DNH524290:DNH524306 DXD524290:DXD524306 EGZ524290:EGZ524306 EQV524290:EQV524306 FAR524290:FAR524306 FKN524290:FKN524306 FUJ524290:FUJ524306 GEF524290:GEF524306 GOB524290:GOB524306 GXX524290:GXX524306 HHT524290:HHT524306 HRP524290:HRP524306 IBL524290:IBL524306 ILH524290:ILH524306 IVD524290:IVD524306 JEZ524290:JEZ524306 JOV524290:JOV524306 JYR524290:JYR524306 KIN524290:KIN524306 KSJ524290:KSJ524306 LCF524290:LCF524306 LMB524290:LMB524306 LVX524290:LVX524306 MFT524290:MFT524306 MPP524290:MPP524306 MZL524290:MZL524306 NJH524290:NJH524306 NTD524290:NTD524306 OCZ524290:OCZ524306 OMV524290:OMV524306 OWR524290:OWR524306 PGN524290:PGN524306 PQJ524290:PQJ524306 QAF524290:QAF524306 QKB524290:QKB524306 QTX524290:QTX524306 RDT524290:RDT524306 RNP524290:RNP524306 RXL524290:RXL524306 SHH524290:SHH524306 SRD524290:SRD524306 TAZ524290:TAZ524306 TKV524290:TKV524306 TUR524290:TUR524306 UEN524290:UEN524306 UOJ524290:UOJ524306 UYF524290:UYF524306 VIB524290:VIB524306 VRX524290:VRX524306 WBT524290:WBT524306 WLP524290:WLP524306 WVL524290:WVL524306 E589826:E589842 IZ589826:IZ589842 SV589826:SV589842 ACR589826:ACR589842 AMN589826:AMN589842 AWJ589826:AWJ589842 BGF589826:BGF589842 BQB589826:BQB589842 BZX589826:BZX589842 CJT589826:CJT589842 CTP589826:CTP589842 DDL589826:DDL589842 DNH589826:DNH589842 DXD589826:DXD589842 EGZ589826:EGZ589842 EQV589826:EQV589842 FAR589826:FAR589842 FKN589826:FKN589842 FUJ589826:FUJ589842 GEF589826:GEF589842 GOB589826:GOB589842 GXX589826:GXX589842 HHT589826:HHT589842 HRP589826:HRP589842 IBL589826:IBL589842 ILH589826:ILH589842 IVD589826:IVD589842 JEZ589826:JEZ589842 JOV589826:JOV589842 JYR589826:JYR589842 KIN589826:KIN589842 KSJ589826:KSJ589842 LCF589826:LCF589842 LMB589826:LMB589842 LVX589826:LVX589842 MFT589826:MFT589842 MPP589826:MPP589842 MZL589826:MZL589842 NJH589826:NJH589842 NTD589826:NTD589842 OCZ589826:OCZ589842 OMV589826:OMV589842 OWR589826:OWR589842 PGN589826:PGN589842 PQJ589826:PQJ589842 QAF589826:QAF589842 QKB589826:QKB589842 QTX589826:QTX589842 RDT589826:RDT589842 RNP589826:RNP589842 RXL589826:RXL589842 SHH589826:SHH589842 SRD589826:SRD589842 TAZ589826:TAZ589842 TKV589826:TKV589842 TUR589826:TUR589842 UEN589826:UEN589842 UOJ589826:UOJ589842 UYF589826:UYF589842 VIB589826:VIB589842 VRX589826:VRX589842 WBT589826:WBT589842 WLP589826:WLP589842 WVL589826:WVL589842 E655362:E655378 IZ655362:IZ655378 SV655362:SV655378 ACR655362:ACR655378 AMN655362:AMN655378 AWJ655362:AWJ655378 BGF655362:BGF655378 BQB655362:BQB655378 BZX655362:BZX655378 CJT655362:CJT655378 CTP655362:CTP655378 DDL655362:DDL655378 DNH655362:DNH655378 DXD655362:DXD655378 EGZ655362:EGZ655378 EQV655362:EQV655378 FAR655362:FAR655378 FKN655362:FKN655378 FUJ655362:FUJ655378 GEF655362:GEF655378 GOB655362:GOB655378 GXX655362:GXX655378 HHT655362:HHT655378 HRP655362:HRP655378 IBL655362:IBL655378 ILH655362:ILH655378 IVD655362:IVD655378 JEZ655362:JEZ655378 JOV655362:JOV655378 JYR655362:JYR655378 KIN655362:KIN655378 KSJ655362:KSJ655378 LCF655362:LCF655378 LMB655362:LMB655378 LVX655362:LVX655378 MFT655362:MFT655378 MPP655362:MPP655378 MZL655362:MZL655378 NJH655362:NJH655378 NTD655362:NTD655378 OCZ655362:OCZ655378 OMV655362:OMV655378 OWR655362:OWR655378 PGN655362:PGN655378 PQJ655362:PQJ655378 QAF655362:QAF655378 QKB655362:QKB655378 QTX655362:QTX655378 RDT655362:RDT655378 RNP655362:RNP655378 RXL655362:RXL655378 SHH655362:SHH655378 SRD655362:SRD655378 TAZ655362:TAZ655378 TKV655362:TKV655378 TUR655362:TUR655378 UEN655362:UEN655378 UOJ655362:UOJ655378 UYF655362:UYF655378 VIB655362:VIB655378 VRX655362:VRX655378 WBT655362:WBT655378 WLP655362:WLP655378 WVL655362:WVL655378 E720898:E720914 IZ720898:IZ720914 SV720898:SV720914 ACR720898:ACR720914 AMN720898:AMN720914 AWJ720898:AWJ720914 BGF720898:BGF720914 BQB720898:BQB720914 BZX720898:BZX720914 CJT720898:CJT720914 CTP720898:CTP720914 DDL720898:DDL720914 DNH720898:DNH720914 DXD720898:DXD720914 EGZ720898:EGZ720914 EQV720898:EQV720914 FAR720898:FAR720914 FKN720898:FKN720914 FUJ720898:FUJ720914 GEF720898:GEF720914 GOB720898:GOB720914 GXX720898:GXX720914 HHT720898:HHT720914 HRP720898:HRP720914 IBL720898:IBL720914 ILH720898:ILH720914 IVD720898:IVD720914 JEZ720898:JEZ720914 JOV720898:JOV720914 JYR720898:JYR720914 KIN720898:KIN720914 KSJ720898:KSJ720914 LCF720898:LCF720914 LMB720898:LMB720914 LVX720898:LVX720914 MFT720898:MFT720914 MPP720898:MPP720914 MZL720898:MZL720914 NJH720898:NJH720914 NTD720898:NTD720914 OCZ720898:OCZ720914 OMV720898:OMV720914 OWR720898:OWR720914 PGN720898:PGN720914 PQJ720898:PQJ720914 QAF720898:QAF720914 QKB720898:QKB720914 QTX720898:QTX720914 RDT720898:RDT720914 RNP720898:RNP720914 RXL720898:RXL720914 SHH720898:SHH720914 SRD720898:SRD720914 TAZ720898:TAZ720914 TKV720898:TKV720914 TUR720898:TUR720914 UEN720898:UEN720914 UOJ720898:UOJ720914 UYF720898:UYF720914 VIB720898:VIB720914 VRX720898:VRX720914 WBT720898:WBT720914 WLP720898:WLP720914 WVL720898:WVL720914 E786434:E786450 IZ786434:IZ786450 SV786434:SV786450 ACR786434:ACR786450 AMN786434:AMN786450 AWJ786434:AWJ786450 BGF786434:BGF786450 BQB786434:BQB786450 BZX786434:BZX786450 CJT786434:CJT786450 CTP786434:CTP786450 DDL786434:DDL786450 DNH786434:DNH786450 DXD786434:DXD786450 EGZ786434:EGZ786450 EQV786434:EQV786450 FAR786434:FAR786450 FKN786434:FKN786450 FUJ786434:FUJ786450 GEF786434:GEF786450 GOB786434:GOB786450 GXX786434:GXX786450 HHT786434:HHT786450 HRP786434:HRP786450 IBL786434:IBL786450 ILH786434:ILH786450 IVD786434:IVD786450 JEZ786434:JEZ786450 JOV786434:JOV786450 JYR786434:JYR786450 KIN786434:KIN786450 KSJ786434:KSJ786450 LCF786434:LCF786450 LMB786434:LMB786450 LVX786434:LVX786450 MFT786434:MFT786450 MPP786434:MPP786450 MZL786434:MZL786450 NJH786434:NJH786450 NTD786434:NTD786450 OCZ786434:OCZ786450 OMV786434:OMV786450 OWR786434:OWR786450 PGN786434:PGN786450 PQJ786434:PQJ786450 QAF786434:QAF786450 QKB786434:QKB786450 QTX786434:QTX786450 RDT786434:RDT786450 RNP786434:RNP786450 RXL786434:RXL786450 SHH786434:SHH786450 SRD786434:SRD786450 TAZ786434:TAZ786450 TKV786434:TKV786450 TUR786434:TUR786450 UEN786434:UEN786450 UOJ786434:UOJ786450 UYF786434:UYF786450 VIB786434:VIB786450 VRX786434:VRX786450 WBT786434:WBT786450 WLP786434:WLP786450 WVL786434:WVL786450 E851970:E851986 IZ851970:IZ851986 SV851970:SV851986 ACR851970:ACR851986 AMN851970:AMN851986 AWJ851970:AWJ851986 BGF851970:BGF851986 BQB851970:BQB851986 BZX851970:BZX851986 CJT851970:CJT851986 CTP851970:CTP851986 DDL851970:DDL851986 DNH851970:DNH851986 DXD851970:DXD851986 EGZ851970:EGZ851986 EQV851970:EQV851986 FAR851970:FAR851986 FKN851970:FKN851986 FUJ851970:FUJ851986 GEF851970:GEF851986 GOB851970:GOB851986 GXX851970:GXX851986 HHT851970:HHT851986 HRP851970:HRP851986 IBL851970:IBL851986 ILH851970:ILH851986 IVD851970:IVD851986 JEZ851970:JEZ851986 JOV851970:JOV851986 JYR851970:JYR851986 KIN851970:KIN851986 KSJ851970:KSJ851986 LCF851970:LCF851986 LMB851970:LMB851986 LVX851970:LVX851986 MFT851970:MFT851986 MPP851970:MPP851986 MZL851970:MZL851986 NJH851970:NJH851986 NTD851970:NTD851986 OCZ851970:OCZ851986 OMV851970:OMV851986 OWR851970:OWR851986 PGN851970:PGN851986 PQJ851970:PQJ851986 QAF851970:QAF851986 QKB851970:QKB851986 QTX851970:QTX851986 RDT851970:RDT851986 RNP851970:RNP851986 RXL851970:RXL851986 SHH851970:SHH851986 SRD851970:SRD851986 TAZ851970:TAZ851986 TKV851970:TKV851986 TUR851970:TUR851986 UEN851970:UEN851986 UOJ851970:UOJ851986 UYF851970:UYF851986 VIB851970:VIB851986 VRX851970:VRX851986 WBT851970:WBT851986 WLP851970:WLP851986 WVL851970:WVL851986 E917506:E917522 IZ917506:IZ917522 SV917506:SV917522 ACR917506:ACR917522 AMN917506:AMN917522 AWJ917506:AWJ917522 BGF917506:BGF917522 BQB917506:BQB917522 BZX917506:BZX917522 CJT917506:CJT917522 CTP917506:CTP917522 DDL917506:DDL917522 DNH917506:DNH917522 DXD917506:DXD917522 EGZ917506:EGZ917522 EQV917506:EQV917522 FAR917506:FAR917522 FKN917506:FKN917522 FUJ917506:FUJ917522 GEF917506:GEF917522 GOB917506:GOB917522 GXX917506:GXX917522 HHT917506:HHT917522 HRP917506:HRP917522 IBL917506:IBL917522 ILH917506:ILH917522 IVD917506:IVD917522 JEZ917506:JEZ917522 JOV917506:JOV917522 JYR917506:JYR917522 KIN917506:KIN917522 KSJ917506:KSJ917522 LCF917506:LCF917522 LMB917506:LMB917522 LVX917506:LVX917522 MFT917506:MFT917522 MPP917506:MPP917522 MZL917506:MZL917522 NJH917506:NJH917522 NTD917506:NTD917522 OCZ917506:OCZ917522 OMV917506:OMV917522 OWR917506:OWR917522 PGN917506:PGN917522 PQJ917506:PQJ917522 QAF917506:QAF917522 QKB917506:QKB917522 QTX917506:QTX917522 RDT917506:RDT917522 RNP917506:RNP917522 RXL917506:RXL917522 SHH917506:SHH917522 SRD917506:SRD917522 TAZ917506:TAZ917522 TKV917506:TKV917522 TUR917506:TUR917522 UEN917506:UEN917522 UOJ917506:UOJ917522 UYF917506:UYF917522 VIB917506:VIB917522 VRX917506:VRX917522 WBT917506:WBT917522 WLP917506:WLP917522 WVL917506:WVL917522 E983042:E983058 IZ983042:IZ983058 SV983042:SV983058 ACR983042:ACR983058 AMN983042:AMN983058 AWJ983042:AWJ983058 BGF983042:BGF983058 BQB983042:BQB983058 BZX983042:BZX983058 CJT983042:CJT983058 CTP983042:CTP983058 DDL983042:DDL983058 DNH983042:DNH983058 DXD983042:DXD983058 EGZ983042:EGZ983058 EQV983042:EQV983058 FAR983042:FAR983058 FKN983042:FKN983058 FUJ983042:FUJ983058 GEF983042:GEF983058 GOB983042:GOB983058 GXX983042:GXX983058 HHT983042:HHT983058 HRP983042:HRP983058 IBL983042:IBL983058 ILH983042:ILH983058 IVD983042:IVD983058 JEZ983042:JEZ983058 JOV983042:JOV983058 JYR983042:JYR983058 KIN983042:KIN983058 KSJ983042:KSJ983058 LCF983042:LCF983058 LMB983042:LMB983058 LVX983042:LVX983058 MFT983042:MFT983058 MPP983042:MPP983058 MZL983042:MZL983058 NJH983042:NJH983058 NTD983042:NTD983058 OCZ983042:OCZ983058 OMV983042:OMV983058 OWR983042:OWR983058 PGN983042:PGN983058 PQJ983042:PQJ983058 QAF983042:QAF983058 QKB983042:QKB983058 QTX983042:QTX983058 RDT983042:RDT983058 RNP983042:RNP983058 RXL983042:RXL983058 SHH983042:SHH983058 SRD983042:SRD983058 TAZ983042:TAZ983058 TKV983042:TKV983058 TUR983042:TUR983058 UEN983042:UEN983058 UOJ983042:UOJ983058 UYF983042:UYF983058 VIB983042:VIB983058 VRX983042:VRX983058 WBT983042:WBT983058 WLP983042:WLP983058 IZ3:IZ18 WVL3:WVL18 WLP3:WLP18 WBT3:WBT18 VRX3:VRX18 VIB3:VIB18 UYF3:UYF18 UOJ3:UOJ18 UEN3:UEN18 TUR3:TUR18 TKV3:TKV18 TAZ3:TAZ18 SRD3:SRD18 SHH3:SHH18 RXL3:RXL18 RNP3:RNP18 RDT3:RDT18 QTX3:QTX18 QKB3:QKB18 QAF3:QAF18 PQJ3:PQJ18 PGN3:PGN18 OWR3:OWR18 OMV3:OMV18 OCZ3:OCZ18 NTD3:NTD18 NJH3:NJH18 MZL3:MZL18 MPP3:MPP18 MFT3:MFT18 LVX3:LVX18 LMB3:LMB18 LCF3:LCF18 KSJ3:KSJ18 KIN3:KIN18 JYR3:JYR18 JOV3:JOV18 JEZ3:JEZ18 IVD3:IVD18 ILH3:ILH18 IBL3:IBL18 HRP3:HRP18 HHT3:HHT18 GXX3:GXX18 GOB3:GOB18 GEF3:GEF18 FUJ3:FUJ18 FKN3:FKN18 FAR3:FAR18 EQV3:EQV18 EGZ3:EGZ18 DXD3:DXD18 DNH3:DNH18 DDL3:DDL18 CTP3:CTP18 CJT3:CJT18 BZX3:BZX18 BQB3:BQB18 BGF3:BGF18 AWJ3:AWJ18 AMN3:AMN18 ACR3:ACR18 SV3:SV18 E3:E18">
      <formula1>"Open, Closed, In-Progress"</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4</vt:i4>
      </vt:variant>
    </vt:vector>
  </HeadingPairs>
  <TitlesOfParts>
    <vt:vector size="16" baseType="lpstr">
      <vt:lpstr>Home</vt:lpstr>
      <vt:lpstr>KT Summary</vt:lpstr>
      <vt:lpstr>KT Schedule &amp; Status</vt:lpstr>
      <vt:lpstr>ABS Ramp</vt:lpstr>
      <vt:lpstr>ABS-Ramp</vt:lpstr>
      <vt:lpstr>Attendance Tracker</vt:lpstr>
      <vt:lpstr>Systems Login </vt:lpstr>
      <vt:lpstr>KT Assessment - Report Card</vt:lpstr>
      <vt:lpstr>Risks</vt:lpstr>
      <vt:lpstr>Action</vt:lpstr>
      <vt:lpstr>Issues </vt:lpstr>
      <vt:lpstr>BGC &amp; Drug Test</vt:lpstr>
      <vt:lpstr>'Issues '!Print_Area</vt:lpstr>
      <vt:lpstr>'KT Schedule &amp; Status'!Print_Area</vt:lpstr>
      <vt:lpstr>'Issues '!Print_Titles</vt:lpstr>
      <vt:lpstr>'Issues '!tblIssLog</vt:lpstr>
    </vt:vector>
  </TitlesOfParts>
  <Company>EXLService Philippines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Michelle Martin</dc:creator>
  <cp:lastModifiedBy>Suhel Wasim</cp:lastModifiedBy>
  <cp:lastPrinted>2012-10-02T17:20:21Z</cp:lastPrinted>
  <dcterms:created xsi:type="dcterms:W3CDTF">2004-12-15T18:47:43Z</dcterms:created>
  <dcterms:modified xsi:type="dcterms:W3CDTF">2021-10-06T12:01:30Z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
    <vt:lpwstr>Document</vt:lpwstr>
  </property>
</Properties>
</file>