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checkCompatibility="1" defaultThemeVersion="124226"/>
  <mc:AlternateContent xmlns:mc="http://schemas.openxmlformats.org/markup-compatibility/2006">
    <mc:Choice Requires="x15">
      <x15ac:absPath xmlns:x15ac="http://schemas.microsoft.com/office/spreadsheetml/2010/11/ac" url="/Users/seanwatland/Github/decarbonize_us_analysis/"/>
    </mc:Choice>
  </mc:AlternateContent>
  <xr:revisionPtr revIDLastSave="0" documentId="8_{B43DCA7F-ECCA-9440-B26C-57E8CF3F29EF}" xr6:coauthVersionLast="47" xr6:coauthVersionMax="47" xr10:uidLastSave="{00000000-0000-0000-0000-000000000000}"/>
  <bookViews>
    <workbookView xWindow="1140" yWindow="600" windowWidth="24200" windowHeight="16280" xr2:uid="{00000000-000D-0000-FFFF-FFFF00000000}"/>
  </bookViews>
  <sheets>
    <sheet name="new" sheetId="15" r:id="rId1"/>
    <sheet name="Exclusion Table" sheetId="14" r:id="rId2"/>
  </sheets>
  <definedNames>
    <definedName name="_xlnm.Database" localSheetId="1">#REF!</definedName>
    <definedName name="_xlnm.Database">#REF!</definedName>
    <definedName name="_xlnm.Print_Area" localSheetId="1">'Exclusion Table'!$A$1:$H$16</definedName>
    <definedName name="s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8" i="15" l="1"/>
  <c r="G68" i="15"/>
  <c r="H68" i="15"/>
  <c r="H16" i="15"/>
  <c r="H17" i="15"/>
  <c r="H26" i="15"/>
  <c r="H67" i="15" l="1"/>
  <c r="G67" i="15"/>
  <c r="F67" i="15"/>
  <c r="F18" i="15"/>
  <c r="G18" i="15"/>
  <c r="H18" i="15"/>
  <c r="F19" i="15"/>
  <c r="G19" i="15"/>
  <c r="H19" i="15"/>
  <c r="F20" i="15"/>
  <c r="G20" i="15"/>
  <c r="H20" i="15"/>
  <c r="F21" i="15"/>
  <c r="G21" i="15"/>
  <c r="H21" i="15"/>
  <c r="F22" i="15"/>
  <c r="G22" i="15"/>
  <c r="H22" i="15"/>
  <c r="F23" i="15"/>
  <c r="G23" i="15"/>
  <c r="H23" i="15"/>
  <c r="F24" i="15"/>
  <c r="G24" i="15"/>
  <c r="H24" i="15"/>
  <c r="F25" i="15"/>
  <c r="G25" i="15"/>
  <c r="H25" i="15"/>
  <c r="F27" i="15"/>
  <c r="G27" i="15"/>
  <c r="H27" i="15"/>
  <c r="F28" i="15"/>
  <c r="G28" i="15"/>
  <c r="H28" i="15"/>
  <c r="F29" i="15"/>
  <c r="G29" i="15"/>
  <c r="H29" i="15"/>
  <c r="F30" i="15"/>
  <c r="G30" i="15"/>
  <c r="H30" i="15"/>
  <c r="F31" i="15"/>
  <c r="G31" i="15"/>
  <c r="H31" i="15"/>
  <c r="F32" i="15"/>
  <c r="G32" i="15"/>
  <c r="H32" i="15"/>
  <c r="F33" i="15"/>
  <c r="G33" i="15"/>
  <c r="H33" i="15"/>
  <c r="F34" i="15"/>
  <c r="G34" i="15"/>
  <c r="H34" i="15"/>
  <c r="F35" i="15"/>
  <c r="G35" i="15"/>
  <c r="H35" i="15"/>
  <c r="F36" i="15"/>
  <c r="G36" i="15"/>
  <c r="H36" i="15"/>
  <c r="F37" i="15"/>
  <c r="G37" i="15"/>
  <c r="H37" i="15"/>
  <c r="F38" i="15"/>
  <c r="G38" i="15"/>
  <c r="H38" i="15"/>
  <c r="F39" i="15"/>
  <c r="G39" i="15"/>
  <c r="H39" i="15"/>
  <c r="F40" i="15"/>
  <c r="G40" i="15"/>
  <c r="H40" i="15"/>
  <c r="F41" i="15"/>
  <c r="G41" i="15"/>
  <c r="H41" i="15"/>
  <c r="F42" i="15"/>
  <c r="G42" i="15"/>
  <c r="H42" i="15"/>
  <c r="F43" i="15"/>
  <c r="G43" i="15"/>
  <c r="H43" i="15"/>
  <c r="F44" i="15"/>
  <c r="G44" i="15"/>
  <c r="H44" i="15"/>
  <c r="F45" i="15"/>
  <c r="G45" i="15"/>
  <c r="H45" i="15"/>
  <c r="F46" i="15"/>
  <c r="G46" i="15"/>
  <c r="H46" i="15"/>
  <c r="F47" i="15"/>
  <c r="G47" i="15"/>
  <c r="H47" i="15"/>
  <c r="F48" i="15"/>
  <c r="G48" i="15"/>
  <c r="H48" i="15"/>
  <c r="F49" i="15"/>
  <c r="G49" i="15"/>
  <c r="H49" i="15"/>
  <c r="F50" i="15"/>
  <c r="G50" i="15"/>
  <c r="H50" i="15"/>
  <c r="F51" i="15"/>
  <c r="G51" i="15"/>
  <c r="H51" i="15"/>
  <c r="F52" i="15"/>
  <c r="G52" i="15"/>
  <c r="H52" i="15"/>
  <c r="F53" i="15"/>
  <c r="G53" i="15"/>
  <c r="H53" i="15"/>
  <c r="F54" i="15"/>
  <c r="G54" i="15"/>
  <c r="H54" i="15"/>
  <c r="F55" i="15"/>
  <c r="G55" i="15"/>
  <c r="H55" i="15"/>
  <c r="F56" i="15"/>
  <c r="G56" i="15"/>
  <c r="H56" i="15"/>
  <c r="F57" i="15"/>
  <c r="G57" i="15"/>
  <c r="H57" i="15"/>
  <c r="F58" i="15"/>
  <c r="G58" i="15"/>
  <c r="H58" i="15"/>
  <c r="F59" i="15"/>
  <c r="G59" i="15"/>
  <c r="H59" i="15"/>
  <c r="F60" i="15"/>
  <c r="G60" i="15"/>
  <c r="H60" i="15"/>
  <c r="F61" i="15"/>
  <c r="G61" i="15"/>
  <c r="H61" i="15"/>
  <c r="F62" i="15"/>
  <c r="G62" i="15"/>
  <c r="H62" i="15"/>
  <c r="F63" i="15"/>
  <c r="G63" i="15"/>
  <c r="H63" i="15"/>
  <c r="F64" i="15"/>
  <c r="G64" i="15"/>
  <c r="H64" i="15"/>
  <c r="F65" i="15"/>
  <c r="G65" i="15"/>
  <c r="H65" i="15"/>
</calcChain>
</file>

<file path=xl/sharedStrings.xml><?xml version="1.0" encoding="utf-8"?>
<sst xmlns="http://schemas.openxmlformats.org/spreadsheetml/2006/main" count="98" uniqueCount="97">
  <si>
    <t>State</t>
  </si>
  <si>
    <t>Criteria for Defining Available Windy Land (numbered in the order they are applied):</t>
  </si>
  <si>
    <t>Environmental Criteria</t>
  </si>
  <si>
    <t>Data/Comments:</t>
  </si>
  <si>
    <t>2) 100% exclusion of National Park Service and Fish and Wildlife Service managed lands</t>
  </si>
  <si>
    <t>USGS Federal Lands shapefile, Dec 2005</t>
  </si>
  <si>
    <t>3) 100% exclusion of federal lands designated as park, wilderness, wilderness study area, national monument, national battlefield, recreation area, national conservation area, wildlife refuge, wildlife area, wild and scenic river or inventoried roadless area.</t>
  </si>
  <si>
    <t>USGS Federal Lands shapefile, Dec 2005; Inventoried Roadless Areas, 2004; BLM Areas of Critical Environmental Concern (2008)</t>
  </si>
  <si>
    <t>4) 100% exclusion of state and private lands equivalent to criteria 2 and 3, where GIS data is available.</t>
  </si>
  <si>
    <t>State/GAP land stewardship data management status 1, from Conservation Biology Institute Protected Lands database, 2004</t>
  </si>
  <si>
    <t>State/GAP land stewardship data management status 2, from Conservation Biology Institute Protected Lands database, 2004</t>
  </si>
  <si>
    <t>Land Use Criteria</t>
  </si>
  <si>
    <t>5) 100% exclusion of airfields, urban, wetland and water areas.</t>
  </si>
  <si>
    <t>USGS North America Land Use Land Cover (LULC), version 2.0, 1993; ESRI airports and airfields (2006); U.S. Census Urbanized Areas (2000 and 2003)</t>
  </si>
  <si>
    <t>Ridge-crest areas defined using a terrain definition script, overlaid with USGS LULC data screened for the forest categories.</t>
  </si>
  <si>
    <t>Other Criteria</t>
  </si>
  <si>
    <t>1) Exclude areas of slope &gt; 20%</t>
  </si>
  <si>
    <t>Derived from 90 m national elevation dataset.</t>
  </si>
  <si>
    <t>6) 100% exclude 3 km surrounding criteria 2-5 (except water)</t>
  </si>
  <si>
    <t>Merged datasets and buffer 3 km</t>
  </si>
  <si>
    <t>Note - 50% exclusions are not cumulative.  If an area is non-ridgecrest forest on FS land, it is just excluded at the 50% level one time.</t>
  </si>
  <si>
    <t>Wind Resource Exclusions</t>
  </si>
  <si>
    <t>7) 50% exclusion of remaining USDA Forest Service (FS) lands (incl. National Grasslands) except ridgecrests</t>
  </si>
  <si>
    <t>8) 50% exclusion of remaining Dept. of Defense lands except ridgecrests</t>
  </si>
  <si>
    <t>9) 50% exclusion of state forest land, where GIS data is available</t>
  </si>
  <si>
    <t>10) 50% exclusion of non-ridgecrest forest</t>
  </si>
  <si>
    <t>Military Lands boundary files, internal dataset (2007)</t>
  </si>
  <si>
    <t>Land Area &gt;= 35% Gross Capacity Factor</t>
  </si>
  <si>
    <r>
      <t>Total area &gt;= 35% GCF 80m hub height, circa 2008 turbine technology
(km</t>
    </r>
    <r>
      <rPr>
        <vertAlign val="superscript"/>
        <sz val="11"/>
        <color theme="1"/>
        <rFont val="Calibri"/>
        <family val="2"/>
        <scheme val="minor"/>
      </rPr>
      <t>2</t>
    </r>
    <r>
      <rPr>
        <sz val="11"/>
        <color theme="1"/>
        <rFont val="Calibri"/>
        <family val="2"/>
        <scheme val="minor"/>
      </rPr>
      <t>)</t>
    </r>
  </si>
  <si>
    <t>AL</t>
  </si>
  <si>
    <t>AR</t>
  </si>
  <si>
    <t>AZ</t>
  </si>
  <si>
    <t>CA</t>
  </si>
  <si>
    <t>CO</t>
  </si>
  <si>
    <t>CT</t>
  </si>
  <si>
    <t>DE</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</si>
  <si>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</si>
  <si>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</si>
  <si>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</si>
  <si>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</si>
  <si>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</si>
  <si>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</si>
  <si>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</si>
  <si>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</si>
  <si>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</si>
  <si>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</si>
  <si>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</si>
  <si>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</si>
  <si>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</si>
  <si>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</si>
  <si>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</si>
  <si>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</si>
  <si>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</si>
  <si>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</si>
  <si>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</si>
  <si>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</si>
  <si>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</si>
  <si>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</si>
  <si>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</si>
  <si>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</si>
  <si>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</si>
  <si>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</si>
  <si>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</si>
  <si>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</si>
  <si>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</si>
  <si>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</si>
  <si>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</si>
  <si>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</si>
  <si>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</si>
  <si>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</si>
  <si>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</si>
  <si>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</si>
  <si>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</si>
  <si>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</si>
  <si>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</si>
  <si>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</si>
  <si>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</si>
  <si>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r>
      <t>Estimates of Land Area</t>
    </r>
    <r>
      <rPr>
        <b/>
        <vertAlign val="superscript"/>
        <sz val="10"/>
        <color theme="1"/>
        <rFont val="Arial"/>
        <family val="2"/>
      </rPr>
      <t>1</t>
    </r>
    <r>
      <rPr>
        <b/>
        <sz val="10"/>
        <color theme="1"/>
        <rFont val="Arial"/>
        <family val="2"/>
      </rPr>
      <t xml:space="preserve"> and Wind Energy Potential, by State, for areas &gt;= 35% Capacity Factor at 80, 110, and 140m </t>
    </r>
  </si>
  <si>
    <r>
      <t>Total area &gt;= 35% GCF 110m hub height, current 2014 turbine technology
(km</t>
    </r>
    <r>
      <rPr>
        <vertAlign val="superscript"/>
        <sz val="11"/>
        <color theme="1"/>
        <rFont val="Calibri"/>
        <family val="2"/>
        <scheme val="minor"/>
      </rPr>
      <t>2</t>
    </r>
    <r>
      <rPr>
        <sz val="11"/>
        <color theme="1"/>
        <rFont val="Calibri"/>
        <family val="2"/>
        <scheme val="minor"/>
      </rPr>
      <t>)</t>
    </r>
  </si>
  <si>
    <t>Contiguous US</t>
  </si>
  <si>
    <r>
      <rPr>
        <vertAlign val="superscript"/>
        <sz val="11"/>
        <color theme="1"/>
        <rFont val="Calibri"/>
        <family val="2"/>
        <scheme val="minor"/>
      </rPr>
      <t>2</t>
    </r>
    <r>
      <rPr>
        <sz val="11"/>
        <color theme="1"/>
        <rFont val="Calibri"/>
        <family val="2"/>
        <scheme val="minor"/>
      </rPr>
      <t xml:space="preserve">  Excluded lands include protected lands (national parks, wilderness, etc.), incompatible land use (urban, airports, wetland, and water features), and other considerations.  See Exclusion Table within this workbook for full listing.</t>
    </r>
  </si>
  <si>
    <r>
      <t>Potential installed capacity (MW) &gt;= 35% GCF 80m hub height, circa 2008 turbine technology</t>
    </r>
    <r>
      <rPr>
        <vertAlign val="superscript"/>
        <sz val="11"/>
        <color theme="1"/>
        <rFont val="Calibri"/>
        <family val="2"/>
        <scheme val="minor"/>
      </rPr>
      <t>4</t>
    </r>
    <r>
      <rPr>
        <sz val="11"/>
        <color theme="1"/>
        <rFont val="Calibri"/>
        <family val="2"/>
        <scheme val="minor"/>
      </rPr>
      <t xml:space="preserve">
(MW)</t>
    </r>
  </si>
  <si>
    <r>
      <t>Potential installed capacity (MW) &gt;= 35% GCF 110m hub height, current 2014  turbine technology</t>
    </r>
    <r>
      <rPr>
        <vertAlign val="superscript"/>
        <sz val="11"/>
        <color theme="1"/>
        <rFont val="Calibri"/>
        <family val="2"/>
        <scheme val="minor"/>
      </rPr>
      <t>5</t>
    </r>
    <r>
      <rPr>
        <sz val="11"/>
        <color theme="1"/>
        <rFont val="Calibri"/>
        <family val="2"/>
        <scheme val="minor"/>
      </rPr>
      <t xml:space="preserve">
(MW)</t>
    </r>
  </si>
  <si>
    <r>
      <t>Wind Capacity Potential</t>
    </r>
    <r>
      <rPr>
        <vertAlign val="superscript"/>
        <sz val="11"/>
        <color theme="1"/>
        <rFont val="Calibri"/>
        <family val="2"/>
        <scheme val="minor"/>
      </rPr>
      <t>3</t>
    </r>
  </si>
  <si>
    <r>
      <rPr>
        <vertAlign val="superscript"/>
        <sz val="11"/>
        <color theme="1"/>
        <rFont val="Calibri"/>
        <family val="2"/>
        <scheme val="minor"/>
      </rPr>
      <t>4</t>
    </r>
    <r>
      <rPr>
        <sz val="11"/>
        <color theme="1"/>
        <rFont val="Calibri"/>
        <family val="2"/>
        <scheme val="minor"/>
      </rPr>
      <t>Assumes 4.88 MW/km</t>
    </r>
    <r>
      <rPr>
        <vertAlign val="superscript"/>
        <sz val="11"/>
        <color theme="1"/>
        <rFont val="Calibri"/>
        <family val="2"/>
        <scheme val="minor"/>
      </rPr>
      <t>2</t>
    </r>
    <r>
      <rPr>
        <sz val="11"/>
        <color theme="1"/>
        <rFont val="Calibri"/>
        <family val="2"/>
        <scheme val="minor"/>
      </rPr>
      <t xml:space="preserve"> of installed nameplate capacity. </t>
    </r>
  </si>
  <si>
    <t>Created February 2015</t>
  </si>
  <si>
    <r>
      <t>6</t>
    </r>
    <r>
      <rPr>
        <sz val="11"/>
        <color rgb="FF000000"/>
        <rFont val="Calibri"/>
        <family val="2"/>
        <scheme val="minor"/>
      </rPr>
      <t xml:space="preserve"> Assumes 1.83 MW/km</t>
    </r>
    <r>
      <rPr>
        <vertAlign val="superscript"/>
        <sz val="11"/>
        <color rgb="FF000000"/>
        <rFont val="Calibri"/>
        <family val="2"/>
        <scheme val="minor"/>
      </rPr>
      <t>2</t>
    </r>
    <r>
      <rPr>
        <sz val="11"/>
        <color rgb="FF000000"/>
        <rFont val="Calibri"/>
        <family val="2"/>
        <scheme val="minor"/>
      </rPr>
      <t xml:space="preserve"> of installed nameplate capacity. </t>
    </r>
  </si>
  <si>
    <r>
      <t>5</t>
    </r>
    <r>
      <rPr>
        <sz val="11"/>
        <color rgb="FF000000"/>
        <rFont val="Calibri"/>
        <family val="2"/>
        <scheme val="minor"/>
      </rPr>
      <t xml:space="preserve"> Assumes  2.53 MW/km</t>
    </r>
    <r>
      <rPr>
        <vertAlign val="superscript"/>
        <sz val="11"/>
        <color rgb="FF000000"/>
        <rFont val="Calibri"/>
        <family val="2"/>
        <scheme val="minor"/>
      </rPr>
      <t>2</t>
    </r>
    <r>
      <rPr>
        <sz val="11"/>
        <color rgb="FF000000"/>
        <rFont val="Calibri"/>
        <family val="2"/>
        <scheme val="minor"/>
      </rPr>
      <t xml:space="preserve"> of installed nameplate capacity  </t>
    </r>
  </si>
  <si>
    <t>50 US States</t>
  </si>
  <si>
    <r>
      <t>7</t>
    </r>
    <r>
      <rPr>
        <sz val="11"/>
        <color rgb="FF000000"/>
        <rFont val="Calibri"/>
        <family val="2"/>
        <scheme val="minor"/>
      </rPr>
      <t xml:space="preserve"> Values for AK and HI future scenarios are modeled at 110m above ground</t>
    </r>
  </si>
  <si>
    <r>
      <t>HI</t>
    </r>
    <r>
      <rPr>
        <vertAlign val="superscript"/>
        <sz val="11"/>
        <color theme="1"/>
        <rFont val="Calibri"/>
        <family val="2"/>
        <scheme val="minor"/>
      </rPr>
      <t>7</t>
    </r>
  </si>
  <si>
    <r>
      <t>AK</t>
    </r>
    <r>
      <rPr>
        <vertAlign val="superscript"/>
        <sz val="11"/>
        <color theme="1"/>
        <rFont val="Calibri"/>
        <family val="2"/>
        <scheme val="minor"/>
      </rPr>
      <t>7</t>
    </r>
  </si>
  <si>
    <r>
      <t>Total area &gt;= 35% GCF 140m</t>
    </r>
    <r>
      <rPr>
        <i/>
        <sz val="11"/>
        <color theme="1"/>
        <rFont val="Calibri"/>
        <family val="2"/>
        <scheme val="minor"/>
      </rPr>
      <t xml:space="preserve"> (110m) </t>
    </r>
    <r>
      <rPr>
        <sz val="11"/>
        <color theme="1"/>
        <rFont val="Calibri"/>
        <family val="2"/>
        <scheme val="minor"/>
      </rPr>
      <t>hub height, near future turbine technology 
(km</t>
    </r>
    <r>
      <rPr>
        <vertAlign val="superscript"/>
        <sz val="11"/>
        <color theme="1"/>
        <rFont val="Calibri"/>
        <family val="2"/>
        <scheme val="minor"/>
      </rPr>
      <t>2</t>
    </r>
    <r>
      <rPr>
        <sz val="11"/>
        <color theme="1"/>
        <rFont val="Calibri"/>
        <family val="2"/>
        <scheme val="minor"/>
      </rPr>
      <t>)</t>
    </r>
  </si>
  <si>
    <r>
      <t>Potential installed capacity (MW) &gt;= 35% GCF 140m</t>
    </r>
    <r>
      <rPr>
        <i/>
        <sz val="11"/>
        <color theme="1"/>
        <rFont val="Calibri"/>
        <family val="2"/>
        <scheme val="minor"/>
      </rPr>
      <t xml:space="preserve"> (110m)</t>
    </r>
    <r>
      <rPr>
        <sz val="11"/>
        <color theme="1"/>
        <rFont val="Calibri"/>
        <family val="2"/>
        <scheme val="minor"/>
      </rPr>
      <t xml:space="preserve"> hub height, near future turbine technology</t>
    </r>
    <r>
      <rPr>
        <vertAlign val="superscript"/>
        <sz val="11"/>
        <color theme="1"/>
        <rFont val="Calibri"/>
        <family val="2"/>
        <scheme val="minor"/>
      </rPr>
      <t>6</t>
    </r>
    <r>
      <rPr>
        <sz val="11"/>
        <color theme="1"/>
        <rFont val="Calibri"/>
        <family val="2"/>
        <scheme val="minor"/>
      </rPr>
      <t xml:space="preserve">
(MW)</t>
    </r>
  </si>
  <si>
    <r>
      <t>These estimates show, for each of the 50 states and the contiguous U.S., the land area with a gross capacity factor (GCF) of 35% and greater. The calculated area illustrates wind energy potential that could be possible from development of the “available” land area after exclusions. The “Potential Installed Capacity” shows the potential megawatts (MW) of rated capacity that could be installed on the available land area, and the “Annual Generation” shows annual wind energy generation in gigawatt-hours (GWh) that could be produced from the installed capacity. AWS Truepower, LLC developed the wind resource data for windNavigator® (http://navigator.awstruewind.com) with a spatial resolution of 200 m. NREL produced the estimates of land area and energy potential, including filtering the estimates to exclude areas unlikely to be developed such as wilderness areas, parks, urban areas, and water features</t>
    </r>
    <r>
      <rPr>
        <vertAlign val="superscript"/>
        <sz val="10"/>
        <color theme="1"/>
        <rFont val="Arial"/>
        <family val="2"/>
      </rPr>
      <t>2</t>
    </r>
    <r>
      <rPr>
        <sz val="10"/>
        <color theme="1"/>
        <rFont val="Arial"/>
        <family val="2"/>
      </rPr>
      <t xml:space="preserve"> (see Wind Resource Exclusion Table for more detail). Additional data including varying combinations of hub height and turbine technology as well as GCF thresholds of 30 and 40% are available for download at the NREL WindProspector website. https://maps.nrel.gov/wind-prospector </t>
    </r>
  </si>
  <si>
    <r>
      <rPr>
        <vertAlign val="superscript"/>
        <sz val="11"/>
        <color theme="1"/>
        <rFont val="Calibri"/>
        <family val="2"/>
        <scheme val="minor"/>
      </rPr>
      <t xml:space="preserve">3 </t>
    </r>
    <r>
      <rPr>
        <sz val="11"/>
        <color theme="1"/>
        <rFont val="Calibri"/>
        <family val="2"/>
        <scheme val="minor"/>
      </rPr>
      <t xml:space="preserve">Turbine capacity densities (MW/km2) were calculated for each turbine technology assuming a horizontal grid measuring 8 rotor diameters by 8 rotor diameters between turbines. The capacity density  is proportional to the specific power (nameplate electrical generator rating / rotor swept area) of the assumed turbine. Thus, capacity density decreases as specific power decreases. Assuming an 8 by 8 rotor diameter spacing, the three different turbine technologies assumed here have the resulting capacity densities.  The 2008 turbine technology of 2.0MW and 80m rotor diameter with an 8 by 8 rotor spacing produces a capacity density of 4.88MW/km^2. The 2014 turbine technology of 1.6MW and 100m rotor diameter with an 8 by 8 rotor spacing produces a capacity density of 2.53MW/km^2. The near future turbine technology of 1.8MW and 124m rotor diameter with an 8 by 8 rotor spacing produces a capacity density of 1.83MW/km^2. </t>
    </r>
  </si>
  <si>
    <r>
      <rPr>
        <vertAlign val="superscript"/>
        <sz val="11"/>
        <color theme="1"/>
        <rFont val="Calibri"/>
        <family val="2"/>
        <scheme val="minor"/>
      </rPr>
      <t>1</t>
    </r>
    <r>
      <rPr>
        <sz val="11"/>
        <color theme="1"/>
        <rFont val="Calibri"/>
        <family val="2"/>
        <scheme val="minor"/>
      </rPr>
      <t xml:space="preserve">  NREL's wind potential estimates were based on maps produced by AWS Truepower using their MesoMap® system.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</si>
</sst>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vertAlign val="superscript"/>
      <sz val="11"/>
      <color theme="1"/>
      <name val="Calibri"/>
      <family val="2"/>
      <scheme val="minor"/>
    </font>
    <font>
      <sz val="10"/>
      <name val="Arial"/>
      <family val="2"/>
    </font>
    <font>
      <sz val="10"/>
      <name val="Arial"/>
      <family val="2"/>
    </font>
    <font>
      <b/>
      <sz val="10"/>
      <name val="Arial"/>
      <family val="2"/>
    </font>
    <font>
      <sz val="9"/>
      <name val="Arial"/>
      <family val="2"/>
    </font>
    <font>
      <sz val="8"/>
      <name val="Arial"/>
      <family val="2"/>
    </font>
    <font>
      <b/>
      <i/>
      <sz val="9"/>
      <name val="Arial"/>
      <family val="2"/>
    </font>
    <font>
      <i/>
      <sz val="9"/>
      <name val="Arial"/>
      <family val="2"/>
    </font>
    <font>
      <sz val="10"/>
      <color theme="1"/>
      <name val="Arial"/>
      <family val="2"/>
    </font>
    <font>
      <b/>
      <sz val="10"/>
      <color theme="1"/>
      <name val="Arial"/>
      <family val="2"/>
    </font>
    <font>
      <i/>
      <sz val="10"/>
      <color theme="1"/>
      <name val="Arial"/>
      <family val="2"/>
    </font>
    <font>
      <b/>
      <vertAlign val="superscript"/>
      <sz val="10"/>
      <color theme="1"/>
      <name val="Arial"/>
      <family val="2"/>
    </font>
    <font>
      <vertAlign val="superscript"/>
      <sz val="11"/>
      <color rgb="FF000000"/>
      <name val="Calibri"/>
      <family val="2"/>
      <scheme val="minor"/>
    </font>
    <font>
      <sz val="11"/>
      <color rgb="FF000000"/>
      <name val="Calibri"/>
      <family val="2"/>
      <scheme val="minor"/>
    </font>
    <font>
      <vertAlign val="superscript"/>
      <sz val="10"/>
      <color theme="1"/>
      <name val="Arial"/>
      <family val="2"/>
    </font>
    <font>
      <i/>
      <sz val="11"/>
      <color theme="1"/>
      <name val="Calibri"/>
      <family val="2"/>
      <scheme val="minor"/>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style="medium">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style="medium">
        <color auto="1"/>
      </right>
      <top/>
      <bottom style="thin">
        <color auto="1"/>
      </bottom>
      <diagonal/>
    </border>
  </borders>
  <cellStyleXfs count="4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0" fontId="19" fillId="0" borderId="0"/>
    <xf numFmtId="0" fontId="21" fillId="0" borderId="10" applyFont="0" applyAlignment="0">
      <alignment horizontal="center"/>
    </xf>
  </cellStyleXfs>
  <cellXfs count="61">
    <xf numFmtId="0" fontId="0" fillId="0" borderId="0" xfId="0"/>
    <xf numFmtId="164" fontId="0" fillId="0" borderId="0" xfId="0" applyNumberFormat="1"/>
    <xf numFmtId="0" fontId="0" fillId="0" borderId="10" xfId="0" applyBorder="1"/>
    <xf numFmtId="3" fontId="0" fillId="0" borderId="12" xfId="0" applyNumberFormat="1" applyBorder="1"/>
    <xf numFmtId="0" fontId="0" fillId="0" borderId="11" xfId="0" applyBorder="1"/>
    <xf numFmtId="0" fontId="0" fillId="0" borderId="11" xfId="0" applyBorder="1" applyAlignment="1">
      <alignment horizontal="center" wrapText="1"/>
    </xf>
    <xf numFmtId="0" fontId="0" fillId="0" borderId="13" xfId="0" applyBorder="1" applyAlignment="1">
      <alignment horizontal="center" wrapText="1"/>
    </xf>
    <xf numFmtId="0" fontId="0" fillId="0" borderId="14" xfId="0" applyBorder="1"/>
    <xf numFmtId="0" fontId="0" fillId="0" borderId="17" xfId="0" applyBorder="1"/>
    <xf numFmtId="0" fontId="19" fillId="0" borderId="0" xfId="42"/>
    <xf numFmtId="0" fontId="23" fillId="0" borderId="0" xfId="42" applyFont="1" applyAlignment="1">
      <alignment wrapText="1"/>
    </xf>
    <xf numFmtId="0" fontId="26" fillId="0" borderId="0" xfId="0" applyFont="1" applyAlignment="1">
      <alignment wrapText="1"/>
    </xf>
    <xf numFmtId="0" fontId="26" fillId="0" borderId="0" xfId="0" applyFont="1" applyAlignment="1"/>
    <xf numFmtId="0" fontId="16" fillId="0" borderId="0" xfId="0" applyFont="1" applyAlignment="1">
      <alignment wrapText="1"/>
    </xf>
    <xf numFmtId="0" fontId="0" fillId="0" borderId="0" xfId="0"/>
    <xf numFmtId="0" fontId="30" fillId="0" borderId="0" xfId="0" applyFont="1" applyAlignment="1">
      <alignment vertical="center"/>
    </xf>
    <xf numFmtId="0" fontId="0" fillId="0" borderId="0" xfId="0" applyAlignment="1"/>
    <xf numFmtId="3" fontId="0" fillId="0" borderId="15" xfId="0" applyNumberFormat="1" applyBorder="1"/>
    <xf numFmtId="3" fontId="0" fillId="0" borderId="16" xfId="0" applyNumberFormat="1" applyBorder="1"/>
    <xf numFmtId="3" fontId="0" fillId="0" borderId="10" xfId="0" applyNumberFormat="1" applyBorder="1"/>
    <xf numFmtId="3" fontId="0" fillId="0" borderId="0" xfId="0" applyNumberFormat="1"/>
    <xf numFmtId="0" fontId="0" fillId="0" borderId="23" xfId="0" applyBorder="1"/>
    <xf numFmtId="0" fontId="0" fillId="0" borderId="17" xfId="0" applyFill="1" applyBorder="1"/>
    <xf numFmtId="3" fontId="0" fillId="0" borderId="16" xfId="0" applyNumberFormat="1" applyFill="1" applyBorder="1"/>
    <xf numFmtId="3" fontId="0" fillId="0" borderId="10" xfId="0" applyNumberFormat="1" applyFill="1" applyBorder="1"/>
    <xf numFmtId="3" fontId="0" fillId="0" borderId="12" xfId="0" applyNumberFormat="1" applyFill="1" applyBorder="1"/>
    <xf numFmtId="0" fontId="0" fillId="0" borderId="0" xfId="0" applyFill="1"/>
    <xf numFmtId="3" fontId="33" fillId="0" borderId="12" xfId="0" applyNumberFormat="1" applyFont="1" applyBorder="1"/>
    <xf numFmtId="3" fontId="33" fillId="0" borderId="10" xfId="0" applyNumberFormat="1" applyFont="1" applyFill="1" applyBorder="1"/>
    <xf numFmtId="15" fontId="27" fillId="0" borderId="0" xfId="0" applyNumberFormat="1" applyFont="1" applyAlignment="1">
      <alignment horizontal="center" wrapText="1"/>
    </xf>
    <xf numFmtId="0" fontId="0" fillId="0" borderId="0" xfId="0" applyAlignment="1"/>
    <xf numFmtId="0" fontId="0" fillId="0" borderId="0" xfId="0" applyAlignment="1">
      <alignment horizontal="left" wrapText="1"/>
    </xf>
    <xf numFmtId="0" fontId="0" fillId="0" borderId="0" xfId="0" applyAlignment="1">
      <alignment wrapText="1"/>
    </xf>
    <xf numFmtId="0" fontId="0" fillId="0" borderId="20" xfId="0" applyBorder="1" applyAlignment="1">
      <alignment horizontal="center"/>
    </xf>
    <xf numFmtId="0" fontId="0" fillId="0" borderId="22" xfId="0" applyBorder="1" applyAlignment="1">
      <alignment horizontal="center"/>
    </xf>
    <xf numFmtId="0" fontId="0" fillId="0" borderId="21" xfId="0" applyBorder="1" applyAlignment="1">
      <alignment horizontal="center"/>
    </xf>
    <xf numFmtId="0" fontId="30" fillId="0" borderId="0" xfId="0" applyFont="1" applyAlignment="1">
      <alignment vertical="center" wrapText="1"/>
    </xf>
    <xf numFmtId="0" fontId="26" fillId="0" borderId="0" xfId="0" applyFont="1" applyAlignment="1">
      <alignment horizontal="left" wrapText="1"/>
    </xf>
    <xf numFmtId="15" fontId="28" fillId="0" borderId="0" xfId="0" quotePrefix="1" applyNumberFormat="1" applyFont="1" applyAlignment="1">
      <alignment horizontal="center"/>
    </xf>
    <xf numFmtId="0" fontId="27" fillId="0" borderId="0" xfId="0" applyFont="1" applyAlignment="1">
      <alignment horizontal="center"/>
    </xf>
    <xf numFmtId="164" fontId="27" fillId="0" borderId="0" xfId="0" applyNumberFormat="1" applyFont="1" applyAlignment="1">
      <alignment horizontal="center"/>
    </xf>
    <xf numFmtId="0" fontId="0" fillId="0" borderId="11" xfId="0" applyBorder="1" applyAlignment="1">
      <alignment horizontal="center"/>
    </xf>
    <xf numFmtId="0" fontId="20" fillId="0" borderId="0" xfId="42" applyFont="1" applyAlignment="1"/>
    <xf numFmtId="0" fontId="19" fillId="0" borderId="0" xfId="42" applyAlignment="1"/>
    <xf numFmtId="0" fontId="21" fillId="0" borderId="17" xfId="42" applyFont="1" applyBorder="1" applyAlignment="1"/>
    <xf numFmtId="0" fontId="19" fillId="0" borderId="18" xfId="42" applyBorder="1" applyAlignment="1"/>
    <xf numFmtId="0" fontId="19" fillId="0" borderId="19" xfId="42" applyBorder="1" applyAlignment="1"/>
    <xf numFmtId="0" fontId="24" fillId="0" borderId="17" xfId="42" applyFont="1" applyBorder="1" applyAlignment="1">
      <alignment horizontal="center"/>
    </xf>
    <xf numFmtId="0" fontId="19" fillId="0" borderId="18" xfId="42" applyBorder="1" applyAlignment="1">
      <alignment horizontal="center"/>
    </xf>
    <xf numFmtId="0" fontId="25" fillId="0" borderId="18" xfId="42" applyFont="1" applyBorder="1" applyAlignment="1"/>
    <xf numFmtId="0" fontId="22" fillId="0" borderId="17" xfId="42" applyFont="1" applyBorder="1" applyAlignment="1">
      <alignment vertical="top" wrapText="1"/>
    </xf>
    <xf numFmtId="0" fontId="22" fillId="0" borderId="18" xfId="42" applyFont="1" applyBorder="1" applyAlignment="1">
      <alignment vertical="top" wrapText="1"/>
    </xf>
    <xf numFmtId="0" fontId="22" fillId="0" borderId="18" xfId="42" applyFont="1" applyBorder="1" applyAlignment="1">
      <alignment vertical="top"/>
    </xf>
    <xf numFmtId="0" fontId="22" fillId="0" borderId="19" xfId="42" applyFont="1" applyBorder="1" applyAlignment="1">
      <alignment vertical="top" wrapText="1"/>
    </xf>
    <xf numFmtId="0" fontId="22" fillId="0" borderId="18" xfId="42" applyFont="1" applyBorder="1" applyAlignment="1"/>
    <xf numFmtId="0" fontId="22" fillId="0" borderId="19" xfId="42" applyFont="1" applyBorder="1" applyAlignment="1"/>
    <xf numFmtId="0" fontId="22" fillId="0" borderId="18" xfId="42" applyFont="1" applyBorder="1" applyAlignment="1">
      <alignment wrapText="1"/>
    </xf>
    <xf numFmtId="0" fontId="22" fillId="0" borderId="19" xfId="42" applyFont="1" applyBorder="1" applyAlignment="1">
      <alignment wrapText="1"/>
    </xf>
    <xf numFmtId="0" fontId="22" fillId="0" borderId="0" xfId="42" applyFont="1" applyAlignment="1">
      <alignment vertical="top" wrapText="1"/>
    </xf>
    <xf numFmtId="0" fontId="22" fillId="0" borderId="0" xfId="42" applyFont="1" applyAlignment="1"/>
    <xf numFmtId="0" fontId="22" fillId="0" borderId="17" xfId="42" applyFont="1" applyBorder="1" applyAlignment="1"/>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xr:uid="{00000000-0005-0000-0000-000025000000}"/>
    <cellStyle name="Note" xfId="37" builtinId="10" customBuiltin="1"/>
    <cellStyle name="Other" xfId="43" xr:uid="{00000000-0005-0000-0000-000027000000}"/>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57150</xdr:rowOff>
    </xdr:from>
    <xdr:to>
      <xdr:col>1</xdr:col>
      <xdr:colOff>1067191</xdr:colOff>
      <xdr:row>1</xdr:row>
      <xdr:rowOff>302895</xdr:rowOff>
    </xdr:to>
    <xdr:pic>
      <xdr:nvPicPr>
        <xdr:cNvPr id="2" name="Picture 1" descr="NREL_Logo2010blue_clip.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14300" y="57150"/>
          <a:ext cx="1914916" cy="502920"/>
        </a:xfrm>
        <a:prstGeom prst="rect">
          <a:avLst/>
        </a:prstGeom>
      </xdr:spPr>
    </xdr:pic>
    <xdr:clientData/>
  </xdr:twoCellAnchor>
  <xdr:twoCellAnchor editAs="oneCell">
    <xdr:from>
      <xdr:col>6</xdr:col>
      <xdr:colOff>9524</xdr:colOff>
      <xdr:row>0</xdr:row>
      <xdr:rowOff>31750</xdr:rowOff>
    </xdr:from>
    <xdr:to>
      <xdr:col>8</xdr:col>
      <xdr:colOff>19050</xdr:colOff>
      <xdr:row>2</xdr:row>
      <xdr:rowOff>0</xdr:rowOff>
    </xdr:to>
    <xdr:pic>
      <xdr:nvPicPr>
        <xdr:cNvPr id="4" name="Picture 3" descr="C:\Users\jrobert\AppData\Local\Microsoft\Windows\Temporary Internet Files\Content.Word\AWS LogoColor 3.5 inch 300 dpi.jp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264274" y="31750"/>
          <a:ext cx="2714626" cy="5334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7"/>
  <sheetViews>
    <sheetView tabSelected="1" zoomScaleNormal="100" workbookViewId="0">
      <selection activeCell="J15" sqref="J15"/>
    </sheetView>
  </sheetViews>
  <sheetFormatPr baseColWidth="10" defaultColWidth="8.83203125" defaultRowHeight="15" x14ac:dyDescent="0.2"/>
  <cols>
    <col min="1" max="1" width="14.5" style="14" customWidth="1"/>
    <col min="2" max="4" width="18.5" style="14" customWidth="1"/>
    <col min="5" max="5" width="3.33203125" style="14" customWidth="1"/>
    <col min="6" max="6" width="20.33203125" style="1" customWidth="1"/>
    <col min="7" max="8" width="20.33203125" style="14" customWidth="1"/>
    <col min="11" max="12" width="10.1640625" bestFit="1" customWidth="1"/>
  </cols>
  <sheetData>
    <row r="1" spans="1:8" ht="20.25" customHeight="1" x14ac:dyDescent="0.2">
      <c r="A1" s="11"/>
      <c r="B1" s="11"/>
      <c r="C1" s="29" t="s">
        <v>77</v>
      </c>
      <c r="D1" s="30"/>
      <c r="E1" s="30"/>
      <c r="F1" s="30"/>
      <c r="G1" s="12"/>
      <c r="H1" s="12"/>
    </row>
    <row r="2" spans="1:8" ht="24" customHeight="1" x14ac:dyDescent="0.2">
      <c r="A2" s="11"/>
      <c r="B2" s="11"/>
      <c r="C2" s="30"/>
      <c r="D2" s="30"/>
      <c r="E2" s="30"/>
      <c r="F2" s="30"/>
      <c r="G2" s="12"/>
      <c r="H2" s="12"/>
    </row>
    <row r="3" spans="1:8" ht="20.25" customHeight="1" x14ac:dyDescent="0.2">
      <c r="A3" s="11"/>
      <c r="B3" s="11"/>
      <c r="C3" s="13"/>
      <c r="D3" s="13"/>
      <c r="E3" s="16"/>
      <c r="F3" s="16"/>
      <c r="G3" s="12"/>
      <c r="H3" s="12"/>
    </row>
    <row r="4" spans="1:8" x14ac:dyDescent="0.2">
      <c r="A4" s="11"/>
      <c r="B4" s="11"/>
      <c r="C4" s="38" t="s">
        <v>85</v>
      </c>
      <c r="D4" s="30"/>
      <c r="E4" s="30"/>
      <c r="F4" s="30"/>
      <c r="G4" s="12"/>
      <c r="H4" s="12"/>
    </row>
    <row r="5" spans="1:8" x14ac:dyDescent="0.2">
      <c r="A5" s="39"/>
      <c r="B5" s="39"/>
      <c r="C5" s="39"/>
      <c r="D5" s="39"/>
      <c r="E5" s="39"/>
      <c r="F5" s="40"/>
      <c r="G5" s="39"/>
      <c r="H5" s="30"/>
    </row>
    <row r="6" spans="1:8" ht="14.25" customHeight="1" x14ac:dyDescent="0.2">
      <c r="A6" s="37" t="s">
        <v>94</v>
      </c>
      <c r="B6" s="30"/>
      <c r="C6" s="30"/>
      <c r="D6" s="30"/>
      <c r="E6" s="30"/>
      <c r="F6" s="30"/>
      <c r="G6" s="30"/>
      <c r="H6" s="30"/>
    </row>
    <row r="7" spans="1:8" ht="14.25" customHeight="1" x14ac:dyDescent="0.2">
      <c r="A7" s="30"/>
      <c r="B7" s="30"/>
      <c r="C7" s="30"/>
      <c r="D7" s="30"/>
      <c r="E7" s="30"/>
      <c r="F7" s="30"/>
      <c r="G7" s="30"/>
      <c r="H7" s="30"/>
    </row>
    <row r="8" spans="1:8" ht="14.25" customHeight="1" x14ac:dyDescent="0.2">
      <c r="A8" s="30"/>
      <c r="B8" s="30"/>
      <c r="C8" s="30"/>
      <c r="D8" s="30"/>
      <c r="E8" s="30"/>
      <c r="F8" s="30"/>
      <c r="G8" s="30"/>
      <c r="H8" s="30"/>
    </row>
    <row r="9" spans="1:8" ht="14.25" customHeight="1" x14ac:dyDescent="0.2">
      <c r="A9" s="30"/>
      <c r="B9" s="30"/>
      <c r="C9" s="30"/>
      <c r="D9" s="30"/>
      <c r="E9" s="30"/>
      <c r="F9" s="30"/>
      <c r="G9" s="30"/>
      <c r="H9" s="30"/>
    </row>
    <row r="10" spans="1:8" ht="14.25" customHeight="1" x14ac:dyDescent="0.2">
      <c r="A10" s="30"/>
      <c r="B10" s="30"/>
      <c r="C10" s="30"/>
      <c r="D10" s="30"/>
      <c r="E10" s="30"/>
      <c r="F10" s="30"/>
      <c r="G10" s="30"/>
      <c r="H10" s="30"/>
    </row>
    <row r="11" spans="1:8" ht="14.25" customHeight="1" x14ac:dyDescent="0.2">
      <c r="A11" s="30"/>
      <c r="B11" s="30"/>
      <c r="C11" s="30"/>
      <c r="D11" s="30"/>
      <c r="E11" s="30"/>
      <c r="F11" s="30"/>
      <c r="G11" s="30"/>
      <c r="H11" s="30"/>
    </row>
    <row r="12" spans="1:8" ht="17.25" customHeight="1" x14ac:dyDescent="0.2">
      <c r="A12" s="30"/>
      <c r="B12" s="30"/>
      <c r="C12" s="30"/>
      <c r="D12" s="30"/>
      <c r="E12" s="30"/>
      <c r="F12" s="30"/>
      <c r="G12" s="30"/>
      <c r="H12" s="30"/>
    </row>
    <row r="14" spans="1:8" ht="18" thickBot="1" x14ac:dyDescent="0.25">
      <c r="A14" s="2"/>
      <c r="B14" s="41" t="s">
        <v>27</v>
      </c>
      <c r="C14" s="41"/>
      <c r="D14" s="41"/>
      <c r="E14" s="2"/>
      <c r="F14" s="33" t="s">
        <v>83</v>
      </c>
      <c r="G14" s="34"/>
      <c r="H14" s="35"/>
    </row>
    <row r="15" spans="1:8" ht="99" thickBot="1" x14ac:dyDescent="0.25">
      <c r="A15" s="4" t="s">
        <v>0</v>
      </c>
      <c r="B15" s="6" t="s">
        <v>28</v>
      </c>
      <c r="C15" s="6" t="s">
        <v>78</v>
      </c>
      <c r="D15" s="6" t="s">
        <v>92</v>
      </c>
      <c r="E15" s="5"/>
      <c r="F15" s="6" t="s">
        <v>81</v>
      </c>
      <c r="G15" s="6" t="s">
        <v>82</v>
      </c>
      <c r="H15" s="6" t="s">
        <v>93</v>
      </c>
    </row>
    <row r="16" spans="1:8" s="14" customFormat="1" ht="17" x14ac:dyDescent="0.2">
      <c r="A16" s="7" t="s">
        <v>91</v>
      </c>
      <c r="B16" s="17">
        <v>222107</v>
      </c>
      <c r="C16" s="3">
        <v>654847</v>
      </c>
      <c r="D16" s="27">
        <v>872964</v>
      </c>
      <c r="E16" s="3"/>
      <c r="F16" s="3">
        <v>1083882.1599999999</v>
      </c>
      <c r="G16" s="3">
        <v>1656762.91</v>
      </c>
      <c r="H16" s="27">
        <f t="shared" ref="H16:H65" si="0">D16*1.83</f>
        <v>1597524.12</v>
      </c>
    </row>
    <row r="17" spans="1:8" x14ac:dyDescent="0.2">
      <c r="A17" s="21" t="s">
        <v>29</v>
      </c>
      <c r="B17" s="17">
        <v>5.0999999999999996</v>
      </c>
      <c r="C17" s="3">
        <v>6645.7</v>
      </c>
      <c r="D17" s="3">
        <v>105670</v>
      </c>
      <c r="E17" s="3"/>
      <c r="F17" s="3">
        <v>24.887999999999998</v>
      </c>
      <c r="G17" s="3">
        <v>16813.620999999999</v>
      </c>
      <c r="H17" s="3">
        <f t="shared" si="0"/>
        <v>193376.1</v>
      </c>
    </row>
    <row r="18" spans="1:8" x14ac:dyDescent="0.2">
      <c r="A18" s="8" t="s">
        <v>30</v>
      </c>
      <c r="B18" s="18">
        <v>435.7</v>
      </c>
      <c r="C18" s="19">
        <v>71532.899999999994</v>
      </c>
      <c r="D18" s="19">
        <v>101482.4</v>
      </c>
      <c r="E18" s="19"/>
      <c r="F18" s="3">
        <f t="shared" ref="F18:F65" si="1">B18*4.88</f>
        <v>2126.2159999999999</v>
      </c>
      <c r="G18" s="3">
        <f t="shared" ref="G18:G65" si="2">C18*2.53</f>
        <v>180978.23699999996</v>
      </c>
      <c r="H18" s="3">
        <f t="shared" si="0"/>
        <v>185712.79199999999</v>
      </c>
    </row>
    <row r="19" spans="1:8" x14ac:dyDescent="0.2">
      <c r="A19" s="8" t="s">
        <v>31</v>
      </c>
      <c r="B19" s="18">
        <v>349</v>
      </c>
      <c r="C19" s="19">
        <v>29412.799999999999</v>
      </c>
      <c r="D19" s="19">
        <v>104351.8</v>
      </c>
      <c r="E19" s="19"/>
      <c r="F19" s="3">
        <f t="shared" si="1"/>
        <v>1703.12</v>
      </c>
      <c r="G19" s="3">
        <f t="shared" si="2"/>
        <v>74414.383999999991</v>
      </c>
      <c r="H19" s="3">
        <f t="shared" si="0"/>
        <v>190963.79400000002</v>
      </c>
    </row>
    <row r="20" spans="1:8" x14ac:dyDescent="0.2">
      <c r="A20" s="8" t="s">
        <v>32</v>
      </c>
      <c r="B20" s="18">
        <v>3282.6</v>
      </c>
      <c r="C20" s="19">
        <v>25988.799999999999</v>
      </c>
      <c r="D20" s="19">
        <v>57626</v>
      </c>
      <c r="E20" s="19"/>
      <c r="F20" s="3">
        <f t="shared" si="1"/>
        <v>16019.088</v>
      </c>
      <c r="G20" s="3">
        <f t="shared" si="2"/>
        <v>65751.66399999999</v>
      </c>
      <c r="H20" s="3">
        <f t="shared" si="0"/>
        <v>105455.58</v>
      </c>
    </row>
    <row r="21" spans="1:8" x14ac:dyDescent="0.2">
      <c r="A21" s="8" t="s">
        <v>33</v>
      </c>
      <c r="B21" s="18">
        <v>56219.8</v>
      </c>
      <c r="C21" s="19">
        <v>103904.3</v>
      </c>
      <c r="D21" s="19">
        <v>125845.3</v>
      </c>
      <c r="E21" s="19"/>
      <c r="F21" s="3">
        <f t="shared" si="1"/>
        <v>274352.62400000001</v>
      </c>
      <c r="G21" s="3">
        <f t="shared" si="2"/>
        <v>262877.87900000002</v>
      </c>
      <c r="H21" s="3">
        <f t="shared" si="0"/>
        <v>230296.899</v>
      </c>
    </row>
    <row r="22" spans="1:8" x14ac:dyDescent="0.2">
      <c r="A22" s="8" t="s">
        <v>34</v>
      </c>
      <c r="B22" s="18">
        <v>11.1</v>
      </c>
      <c r="C22" s="19">
        <v>1694.5</v>
      </c>
      <c r="D22" s="19">
        <v>2723.3</v>
      </c>
      <c r="E22" s="19"/>
      <c r="F22" s="3">
        <f t="shared" si="1"/>
        <v>54.167999999999999</v>
      </c>
      <c r="G22" s="3">
        <f t="shared" si="2"/>
        <v>4287.085</v>
      </c>
      <c r="H22" s="3">
        <f t="shared" si="0"/>
        <v>4983.6390000000001</v>
      </c>
    </row>
    <row r="23" spans="1:8" x14ac:dyDescent="0.2">
      <c r="A23" s="8" t="s">
        <v>35</v>
      </c>
      <c r="B23" s="18">
        <v>29.5</v>
      </c>
      <c r="C23" s="19">
        <v>811.6</v>
      </c>
      <c r="D23" s="19">
        <v>2388.8000000000002</v>
      </c>
      <c r="E23" s="19"/>
      <c r="F23" s="3">
        <f t="shared" si="1"/>
        <v>143.96</v>
      </c>
      <c r="G23" s="3">
        <f t="shared" si="2"/>
        <v>2053.348</v>
      </c>
      <c r="H23" s="3">
        <f t="shared" si="0"/>
        <v>4371.5040000000008</v>
      </c>
    </row>
    <row r="24" spans="1:8" x14ac:dyDescent="0.2">
      <c r="A24" s="8" t="s">
        <v>36</v>
      </c>
      <c r="B24" s="18">
        <v>0</v>
      </c>
      <c r="C24" s="19">
        <v>4412.8</v>
      </c>
      <c r="D24" s="19">
        <v>83871.8</v>
      </c>
      <c r="E24" s="19"/>
      <c r="F24" s="3">
        <f t="shared" si="1"/>
        <v>0</v>
      </c>
      <c r="G24" s="3">
        <f t="shared" si="2"/>
        <v>11164.384</v>
      </c>
      <c r="H24" s="3">
        <f t="shared" si="0"/>
        <v>153485.394</v>
      </c>
    </row>
    <row r="25" spans="1:8" x14ac:dyDescent="0.2">
      <c r="A25" s="8" t="s">
        <v>37</v>
      </c>
      <c r="B25" s="18">
        <v>7.2</v>
      </c>
      <c r="C25" s="19">
        <v>2682.2</v>
      </c>
      <c r="D25" s="19">
        <v>103091.1</v>
      </c>
      <c r="E25" s="19"/>
      <c r="F25" s="3">
        <f t="shared" si="1"/>
        <v>35.136000000000003</v>
      </c>
      <c r="G25" s="3">
        <f t="shared" si="2"/>
        <v>6785.9659999999994</v>
      </c>
      <c r="H25" s="3">
        <f t="shared" si="0"/>
        <v>188656.71300000002</v>
      </c>
    </row>
    <row r="26" spans="1:8" s="26" customFormat="1" ht="17" x14ac:dyDescent="0.2">
      <c r="A26" s="22" t="s">
        <v>90</v>
      </c>
      <c r="B26" s="23">
        <v>3057</v>
      </c>
      <c r="C26" s="24">
        <v>6169</v>
      </c>
      <c r="D26" s="28">
        <v>7383</v>
      </c>
      <c r="E26" s="24"/>
      <c r="F26" s="25">
        <v>14918.16</v>
      </c>
      <c r="G26" s="25">
        <v>15607.569999999998</v>
      </c>
      <c r="H26" s="27">
        <f t="shared" si="0"/>
        <v>13510.890000000001</v>
      </c>
    </row>
    <row r="27" spans="1:8" x14ac:dyDescent="0.2">
      <c r="A27" s="8" t="s">
        <v>38</v>
      </c>
      <c r="B27" s="18">
        <v>95243.3</v>
      </c>
      <c r="C27" s="19">
        <v>121713.60000000001</v>
      </c>
      <c r="D27" s="19">
        <v>121718.2</v>
      </c>
      <c r="E27" s="19"/>
      <c r="F27" s="3">
        <f t="shared" si="1"/>
        <v>464787.304</v>
      </c>
      <c r="G27" s="3">
        <f t="shared" si="2"/>
        <v>307935.408</v>
      </c>
      <c r="H27" s="3">
        <f t="shared" si="0"/>
        <v>222744.30600000001</v>
      </c>
    </row>
    <row r="28" spans="1:8" x14ac:dyDescent="0.2">
      <c r="A28" s="8" t="s">
        <v>39</v>
      </c>
      <c r="B28" s="18">
        <v>690.1</v>
      </c>
      <c r="C28" s="19">
        <v>29194.9</v>
      </c>
      <c r="D28" s="19">
        <v>50819.8</v>
      </c>
      <c r="E28" s="19"/>
      <c r="F28" s="3">
        <f t="shared" si="1"/>
        <v>3367.6880000000001</v>
      </c>
      <c r="G28" s="3">
        <f t="shared" si="2"/>
        <v>73863.096999999994</v>
      </c>
      <c r="H28" s="3">
        <f t="shared" si="0"/>
        <v>93000.234000000011</v>
      </c>
    </row>
    <row r="29" spans="1:8" x14ac:dyDescent="0.2">
      <c r="A29" s="8" t="s">
        <v>40</v>
      </c>
      <c r="B29" s="18">
        <v>26785</v>
      </c>
      <c r="C29" s="19">
        <v>95897.3</v>
      </c>
      <c r="D29" s="19">
        <v>97614.5</v>
      </c>
      <c r="E29" s="19"/>
      <c r="F29" s="3">
        <f t="shared" si="1"/>
        <v>130710.8</v>
      </c>
      <c r="G29" s="3">
        <f t="shared" si="2"/>
        <v>242620.16899999999</v>
      </c>
      <c r="H29" s="3">
        <f t="shared" si="0"/>
        <v>178634.535</v>
      </c>
    </row>
    <row r="30" spans="1:8" x14ac:dyDescent="0.2">
      <c r="A30" s="8" t="s">
        <v>41</v>
      </c>
      <c r="B30" s="18">
        <v>8249.7000000000007</v>
      </c>
      <c r="C30" s="19">
        <v>52915.1</v>
      </c>
      <c r="D30" s="19">
        <v>59894.400000000001</v>
      </c>
      <c r="E30" s="19"/>
      <c r="F30" s="3">
        <f t="shared" si="1"/>
        <v>40258.536</v>
      </c>
      <c r="G30" s="3">
        <f t="shared" si="2"/>
        <v>133875.20299999998</v>
      </c>
      <c r="H30" s="3">
        <f t="shared" si="0"/>
        <v>109606.75200000001</v>
      </c>
    </row>
    <row r="31" spans="1:8" x14ac:dyDescent="0.2">
      <c r="A31" s="8" t="s">
        <v>42</v>
      </c>
      <c r="B31" s="18">
        <v>181221.2</v>
      </c>
      <c r="C31" s="19">
        <v>192050.8</v>
      </c>
      <c r="D31" s="19">
        <v>192050.8</v>
      </c>
      <c r="E31" s="19"/>
      <c r="F31" s="3">
        <f t="shared" si="1"/>
        <v>884359.45600000001</v>
      </c>
      <c r="G31" s="3">
        <f t="shared" si="2"/>
        <v>485888.52399999992</v>
      </c>
      <c r="H31" s="3">
        <f t="shared" si="0"/>
        <v>351452.96399999998</v>
      </c>
    </row>
    <row r="32" spans="1:8" x14ac:dyDescent="0.2">
      <c r="A32" s="8" t="s">
        <v>43</v>
      </c>
      <c r="B32" s="18">
        <v>0</v>
      </c>
      <c r="C32" s="19">
        <v>30279.1</v>
      </c>
      <c r="D32" s="19">
        <v>70012.399999999994</v>
      </c>
      <c r="E32" s="19"/>
      <c r="F32" s="3">
        <f t="shared" si="1"/>
        <v>0</v>
      </c>
      <c r="G32" s="3">
        <f t="shared" si="2"/>
        <v>76606.122999999992</v>
      </c>
      <c r="H32" s="3">
        <f t="shared" si="0"/>
        <v>128122.692</v>
      </c>
    </row>
    <row r="33" spans="1:8" x14ac:dyDescent="0.2">
      <c r="A33" s="8" t="s">
        <v>44</v>
      </c>
      <c r="B33" s="18">
        <v>0</v>
      </c>
      <c r="C33" s="19">
        <v>36689</v>
      </c>
      <c r="D33" s="19">
        <v>90399.7</v>
      </c>
      <c r="E33" s="19"/>
      <c r="F33" s="3">
        <f t="shared" si="1"/>
        <v>0</v>
      </c>
      <c r="G33" s="3">
        <f t="shared" si="2"/>
        <v>92823.17</v>
      </c>
      <c r="H33" s="3">
        <f t="shared" si="0"/>
        <v>165431.451</v>
      </c>
    </row>
    <row r="34" spans="1:8" x14ac:dyDescent="0.2">
      <c r="A34" s="8" t="s">
        <v>45</v>
      </c>
      <c r="B34" s="18">
        <v>324.39999999999998</v>
      </c>
      <c r="C34" s="19">
        <v>3189.5</v>
      </c>
      <c r="D34" s="19">
        <v>4287.2</v>
      </c>
      <c r="E34" s="19"/>
      <c r="F34" s="3">
        <f t="shared" si="1"/>
        <v>1583.0719999999999</v>
      </c>
      <c r="G34" s="3">
        <f t="shared" si="2"/>
        <v>8069.4349999999995</v>
      </c>
      <c r="H34" s="3">
        <f t="shared" si="0"/>
        <v>7845.576</v>
      </c>
    </row>
    <row r="35" spans="1:8" x14ac:dyDescent="0.2">
      <c r="A35" s="8" t="s">
        <v>46</v>
      </c>
      <c r="B35" s="18">
        <v>122.5</v>
      </c>
      <c r="C35" s="19">
        <v>4054.5</v>
      </c>
      <c r="D35" s="19">
        <v>9854.6</v>
      </c>
      <c r="E35" s="19"/>
      <c r="F35" s="3">
        <f t="shared" si="1"/>
        <v>597.79999999999995</v>
      </c>
      <c r="G35" s="3">
        <f t="shared" si="2"/>
        <v>10257.884999999998</v>
      </c>
      <c r="H35" s="3">
        <f t="shared" si="0"/>
        <v>18033.918000000001</v>
      </c>
    </row>
    <row r="36" spans="1:8" x14ac:dyDescent="0.2">
      <c r="A36" s="8" t="s">
        <v>47</v>
      </c>
      <c r="B36" s="18">
        <v>1001.9</v>
      </c>
      <c r="C36" s="19">
        <v>51060.9</v>
      </c>
      <c r="D36" s="19">
        <v>62914.400000000001</v>
      </c>
      <c r="E36" s="19"/>
      <c r="F36" s="3">
        <f t="shared" si="1"/>
        <v>4889.2719999999999</v>
      </c>
      <c r="G36" s="3">
        <f t="shared" si="2"/>
        <v>129184.07699999999</v>
      </c>
      <c r="H36" s="3">
        <f t="shared" si="0"/>
        <v>115133.35200000001</v>
      </c>
    </row>
    <row r="37" spans="1:8" x14ac:dyDescent="0.2">
      <c r="A37" s="8" t="s">
        <v>48</v>
      </c>
      <c r="B37" s="18">
        <v>1778.1</v>
      </c>
      <c r="C37" s="19">
        <v>100668.1</v>
      </c>
      <c r="D37" s="19">
        <v>109241.3</v>
      </c>
      <c r="E37" s="19"/>
      <c r="F37" s="3">
        <f t="shared" si="1"/>
        <v>8677.1279999999988</v>
      </c>
      <c r="G37" s="3">
        <f t="shared" si="2"/>
        <v>254690.29300000001</v>
      </c>
      <c r="H37" s="3">
        <f t="shared" si="0"/>
        <v>199911.57900000003</v>
      </c>
    </row>
    <row r="38" spans="1:8" x14ac:dyDescent="0.2">
      <c r="A38" s="8" t="s">
        <v>49</v>
      </c>
      <c r="B38" s="18">
        <v>72745.5</v>
      </c>
      <c r="C38" s="19">
        <v>168312.7</v>
      </c>
      <c r="D38" s="19">
        <v>168472.5</v>
      </c>
      <c r="E38" s="19"/>
      <c r="F38" s="3">
        <f t="shared" si="1"/>
        <v>354998.04</v>
      </c>
      <c r="G38" s="3">
        <f t="shared" si="2"/>
        <v>425831.13099999999</v>
      </c>
      <c r="H38" s="3">
        <f t="shared" si="0"/>
        <v>308304.67499999999</v>
      </c>
    </row>
    <row r="39" spans="1:8" x14ac:dyDescent="0.2">
      <c r="A39" s="8" t="s">
        <v>50</v>
      </c>
      <c r="B39" s="18">
        <v>11889.3</v>
      </c>
      <c r="C39" s="19">
        <v>134742.1</v>
      </c>
      <c r="D39" s="19">
        <v>140787.4</v>
      </c>
      <c r="E39" s="19"/>
      <c r="F39" s="3">
        <f t="shared" si="1"/>
        <v>58019.783999999992</v>
      </c>
      <c r="G39" s="3">
        <f t="shared" si="2"/>
        <v>340897.51299999998</v>
      </c>
      <c r="H39" s="3">
        <f t="shared" si="0"/>
        <v>257640.94200000001</v>
      </c>
    </row>
    <row r="40" spans="1:8" x14ac:dyDescent="0.2">
      <c r="A40" s="8" t="s">
        <v>51</v>
      </c>
      <c r="B40" s="18">
        <v>0</v>
      </c>
      <c r="C40" s="19">
        <v>17224.7</v>
      </c>
      <c r="D40" s="19">
        <v>102882.7</v>
      </c>
      <c r="E40" s="19"/>
      <c r="F40" s="3">
        <f t="shared" si="1"/>
        <v>0</v>
      </c>
      <c r="G40" s="3">
        <f t="shared" si="2"/>
        <v>43578.491000000002</v>
      </c>
      <c r="H40" s="3">
        <f t="shared" si="0"/>
        <v>188275.34100000001</v>
      </c>
    </row>
    <row r="41" spans="1:8" x14ac:dyDescent="0.2">
      <c r="A41" s="8" t="s">
        <v>52</v>
      </c>
      <c r="B41" s="18">
        <v>140943.29999999999</v>
      </c>
      <c r="C41" s="19">
        <v>224101.6</v>
      </c>
      <c r="D41" s="19">
        <v>235095.5</v>
      </c>
      <c r="E41" s="19"/>
      <c r="F41" s="3">
        <f t="shared" si="1"/>
        <v>687803.30399999989</v>
      </c>
      <c r="G41" s="3">
        <f t="shared" si="2"/>
        <v>566977.04799999995</v>
      </c>
      <c r="H41" s="3">
        <f t="shared" si="0"/>
        <v>430224.76500000001</v>
      </c>
    </row>
    <row r="42" spans="1:8" x14ac:dyDescent="0.2">
      <c r="A42" s="8" t="s">
        <v>53</v>
      </c>
      <c r="B42" s="18">
        <v>451</v>
      </c>
      <c r="C42" s="19">
        <v>2835.4</v>
      </c>
      <c r="D42" s="19">
        <v>56136.800000000003</v>
      </c>
      <c r="E42" s="19"/>
      <c r="F42" s="3">
        <f t="shared" si="1"/>
        <v>2200.88</v>
      </c>
      <c r="G42" s="3">
        <f t="shared" si="2"/>
        <v>7173.5619999999999</v>
      </c>
      <c r="H42" s="3">
        <f t="shared" si="0"/>
        <v>102730.34400000001</v>
      </c>
    </row>
    <row r="43" spans="1:8" x14ac:dyDescent="0.2">
      <c r="A43" s="8" t="s">
        <v>54</v>
      </c>
      <c r="B43" s="18">
        <v>152105.70000000001</v>
      </c>
      <c r="C43" s="19">
        <v>155936.5</v>
      </c>
      <c r="D43" s="19">
        <v>155936.5</v>
      </c>
      <c r="E43" s="19"/>
      <c r="F43" s="3">
        <f t="shared" si="1"/>
        <v>742275.81599999999</v>
      </c>
      <c r="G43" s="3">
        <f t="shared" si="2"/>
        <v>394519.34499999997</v>
      </c>
      <c r="H43" s="3">
        <f t="shared" si="0"/>
        <v>285363.79499999998</v>
      </c>
    </row>
    <row r="44" spans="1:8" x14ac:dyDescent="0.2">
      <c r="A44" s="8" t="s">
        <v>55</v>
      </c>
      <c r="B44" s="18">
        <v>180608.3</v>
      </c>
      <c r="C44" s="19">
        <v>186415.8</v>
      </c>
      <c r="D44" s="19">
        <v>186415.8</v>
      </c>
      <c r="E44" s="19"/>
      <c r="F44" s="3">
        <f t="shared" si="1"/>
        <v>881368.50399999996</v>
      </c>
      <c r="G44" s="3">
        <f t="shared" si="2"/>
        <v>471631.97399999993</v>
      </c>
      <c r="H44" s="3">
        <f t="shared" si="0"/>
        <v>341140.91399999999</v>
      </c>
    </row>
    <row r="45" spans="1:8" x14ac:dyDescent="0.2">
      <c r="A45" s="8" t="s">
        <v>56</v>
      </c>
      <c r="B45" s="18">
        <v>202.8</v>
      </c>
      <c r="C45" s="19">
        <v>4951.6000000000004</v>
      </c>
      <c r="D45" s="19">
        <v>9043.1</v>
      </c>
      <c r="E45" s="19"/>
      <c r="F45" s="3">
        <f t="shared" si="1"/>
        <v>989.66399999999999</v>
      </c>
      <c r="G45" s="3">
        <f t="shared" si="2"/>
        <v>12527.548000000001</v>
      </c>
      <c r="H45" s="3">
        <f t="shared" si="0"/>
        <v>16548.873</v>
      </c>
    </row>
    <row r="46" spans="1:8" x14ac:dyDescent="0.2">
      <c r="A46" s="8" t="s">
        <v>57</v>
      </c>
      <c r="B46" s="18">
        <v>175.3</v>
      </c>
      <c r="C46" s="19">
        <v>1416.7</v>
      </c>
      <c r="D46" s="19">
        <v>3563</v>
      </c>
      <c r="E46" s="19"/>
      <c r="F46" s="3">
        <f t="shared" si="1"/>
        <v>855.46400000000006</v>
      </c>
      <c r="G46" s="3">
        <f t="shared" si="2"/>
        <v>3584.2509999999997</v>
      </c>
      <c r="H46" s="3">
        <f t="shared" si="0"/>
        <v>6520.29</v>
      </c>
    </row>
    <row r="47" spans="1:8" x14ac:dyDescent="0.2">
      <c r="A47" s="8" t="s">
        <v>58</v>
      </c>
      <c r="B47" s="18">
        <v>69695.899999999994</v>
      </c>
      <c r="C47" s="19">
        <v>166798.5</v>
      </c>
      <c r="D47" s="19">
        <v>221024.4</v>
      </c>
      <c r="E47" s="19"/>
      <c r="F47" s="3">
        <f t="shared" si="1"/>
        <v>340115.99199999997</v>
      </c>
      <c r="G47" s="3">
        <f t="shared" si="2"/>
        <v>422000.20499999996</v>
      </c>
      <c r="H47" s="3">
        <f t="shared" si="0"/>
        <v>404474.652</v>
      </c>
    </row>
    <row r="48" spans="1:8" x14ac:dyDescent="0.2">
      <c r="A48" s="8" t="s">
        <v>59</v>
      </c>
      <c r="B48" s="18">
        <v>312.7</v>
      </c>
      <c r="C48" s="19">
        <v>16996</v>
      </c>
      <c r="D48" s="19">
        <v>68351.100000000006</v>
      </c>
      <c r="E48" s="19"/>
      <c r="F48" s="3">
        <f t="shared" si="1"/>
        <v>1525.9759999999999</v>
      </c>
      <c r="G48" s="3">
        <f t="shared" si="2"/>
        <v>42999.88</v>
      </c>
      <c r="H48" s="3">
        <f t="shared" si="0"/>
        <v>125082.51300000002</v>
      </c>
    </row>
    <row r="49" spans="1:8" x14ac:dyDescent="0.2">
      <c r="A49" s="8" t="s">
        <v>60</v>
      </c>
      <c r="B49" s="18">
        <v>1333.6</v>
      </c>
      <c r="C49" s="19">
        <v>55145.4</v>
      </c>
      <c r="D49" s="19">
        <v>69942.7</v>
      </c>
      <c r="E49" s="19"/>
      <c r="F49" s="3">
        <f t="shared" si="1"/>
        <v>6507.9679999999998</v>
      </c>
      <c r="G49" s="3">
        <f t="shared" si="2"/>
        <v>139517.86199999999</v>
      </c>
      <c r="H49" s="3">
        <f t="shared" si="0"/>
        <v>127995.141</v>
      </c>
    </row>
    <row r="50" spans="1:8" x14ac:dyDescent="0.2">
      <c r="A50" s="8" t="s">
        <v>61</v>
      </c>
      <c r="B50" s="18">
        <v>73.5</v>
      </c>
      <c r="C50" s="19">
        <v>43651.7</v>
      </c>
      <c r="D50" s="19">
        <v>65089.4</v>
      </c>
      <c r="E50" s="19"/>
      <c r="F50" s="3">
        <f t="shared" si="1"/>
        <v>358.68</v>
      </c>
      <c r="G50" s="3">
        <f t="shared" si="2"/>
        <v>110438.80099999998</v>
      </c>
      <c r="H50" s="3">
        <f t="shared" si="0"/>
        <v>119113.60200000001</v>
      </c>
    </row>
    <row r="51" spans="1:8" x14ac:dyDescent="0.2">
      <c r="A51" s="8" t="s">
        <v>62</v>
      </c>
      <c r="B51" s="18">
        <v>80039.399999999994</v>
      </c>
      <c r="C51" s="19">
        <v>145448.1</v>
      </c>
      <c r="D51" s="19">
        <v>151692.4</v>
      </c>
      <c r="E51" s="19"/>
      <c r="F51" s="3">
        <f t="shared" si="1"/>
        <v>390592.27199999994</v>
      </c>
      <c r="G51" s="3">
        <f t="shared" si="2"/>
        <v>367983.69299999997</v>
      </c>
      <c r="H51" s="3">
        <f t="shared" si="0"/>
        <v>277597.092</v>
      </c>
    </row>
    <row r="52" spans="1:8" x14ac:dyDescent="0.2">
      <c r="A52" s="8" t="s">
        <v>63</v>
      </c>
      <c r="B52" s="18">
        <v>1299.9000000000001</v>
      </c>
      <c r="C52" s="19">
        <v>26273.4</v>
      </c>
      <c r="D52" s="19">
        <v>63877.7</v>
      </c>
      <c r="E52" s="19"/>
      <c r="F52" s="3">
        <f t="shared" si="1"/>
        <v>6343.5120000000006</v>
      </c>
      <c r="G52" s="3">
        <f t="shared" si="2"/>
        <v>66471.702000000005</v>
      </c>
      <c r="H52" s="3">
        <f t="shared" si="0"/>
        <v>116896.19100000001</v>
      </c>
    </row>
    <row r="53" spans="1:8" x14ac:dyDescent="0.2">
      <c r="A53" s="8" t="s">
        <v>64</v>
      </c>
      <c r="B53" s="18">
        <v>180</v>
      </c>
      <c r="C53" s="19">
        <v>17219.2</v>
      </c>
      <c r="D53" s="19">
        <v>50440.6</v>
      </c>
      <c r="E53" s="19"/>
      <c r="F53" s="3">
        <f t="shared" si="1"/>
        <v>878.4</v>
      </c>
      <c r="G53" s="3">
        <f t="shared" si="2"/>
        <v>43564.576000000001</v>
      </c>
      <c r="H53" s="3">
        <f t="shared" si="0"/>
        <v>92306.297999999995</v>
      </c>
    </row>
    <row r="54" spans="1:8" x14ac:dyDescent="0.2">
      <c r="A54" s="8" t="s">
        <v>65</v>
      </c>
      <c r="B54" s="18">
        <v>26.4</v>
      </c>
      <c r="C54" s="19">
        <v>573.4</v>
      </c>
      <c r="D54" s="19">
        <v>604.70000000000005</v>
      </c>
      <c r="E54" s="19"/>
      <c r="F54" s="3">
        <f t="shared" si="1"/>
        <v>128.83199999999999</v>
      </c>
      <c r="G54" s="3">
        <f t="shared" si="2"/>
        <v>1450.7019999999998</v>
      </c>
      <c r="H54" s="3">
        <f t="shared" si="0"/>
        <v>1106.6010000000001</v>
      </c>
    </row>
    <row r="55" spans="1:8" x14ac:dyDescent="0.2">
      <c r="A55" s="8" t="s">
        <v>66</v>
      </c>
      <c r="B55" s="18">
        <v>114.1</v>
      </c>
      <c r="C55" s="19">
        <v>4070.9</v>
      </c>
      <c r="D55" s="19">
        <v>53900.6</v>
      </c>
      <c r="E55" s="19"/>
      <c r="F55" s="3">
        <f t="shared" si="1"/>
        <v>556.80799999999999</v>
      </c>
      <c r="G55" s="3">
        <f t="shared" si="2"/>
        <v>10299.376999999999</v>
      </c>
      <c r="H55" s="3">
        <f t="shared" si="0"/>
        <v>98638.097999999998</v>
      </c>
    </row>
    <row r="56" spans="1:8" x14ac:dyDescent="0.2">
      <c r="A56" s="8" t="s">
        <v>67</v>
      </c>
      <c r="B56" s="18">
        <v>172954.7</v>
      </c>
      <c r="C56" s="19">
        <v>184507</v>
      </c>
      <c r="D56" s="19">
        <v>184791.4</v>
      </c>
      <c r="E56" s="19"/>
      <c r="F56" s="3">
        <f t="shared" si="1"/>
        <v>844018.93599999999</v>
      </c>
      <c r="G56" s="3">
        <f t="shared" si="2"/>
        <v>466802.70999999996</v>
      </c>
      <c r="H56" s="3">
        <f t="shared" si="0"/>
        <v>338168.26199999999</v>
      </c>
    </row>
    <row r="57" spans="1:8" x14ac:dyDescent="0.2">
      <c r="A57" s="8" t="s">
        <v>68</v>
      </c>
      <c r="B57" s="18">
        <v>20.2</v>
      </c>
      <c r="C57" s="19">
        <v>23845.5</v>
      </c>
      <c r="D57" s="19">
        <v>60501.2</v>
      </c>
      <c r="E57" s="19"/>
      <c r="F57" s="3">
        <f t="shared" si="1"/>
        <v>98.575999999999993</v>
      </c>
      <c r="G57" s="3">
        <f t="shared" si="2"/>
        <v>60329.114999999998</v>
      </c>
      <c r="H57" s="3">
        <f t="shared" si="0"/>
        <v>110717.196</v>
      </c>
    </row>
    <row r="58" spans="1:8" x14ac:dyDescent="0.2">
      <c r="A58" s="8" t="s">
        <v>69</v>
      </c>
      <c r="B58" s="18">
        <v>290663.8</v>
      </c>
      <c r="C58" s="19">
        <v>565117.30000000005</v>
      </c>
      <c r="D58" s="19">
        <v>579593.69999999995</v>
      </c>
      <c r="E58" s="19"/>
      <c r="F58" s="3">
        <f t="shared" si="1"/>
        <v>1418439.3439999998</v>
      </c>
      <c r="G58" s="3">
        <f t="shared" si="2"/>
        <v>1429746.7690000001</v>
      </c>
      <c r="H58" s="3">
        <f t="shared" si="0"/>
        <v>1060656.4709999999</v>
      </c>
    </row>
    <row r="59" spans="1:8" x14ac:dyDescent="0.2">
      <c r="A59" s="8" t="s">
        <v>70</v>
      </c>
      <c r="B59" s="18">
        <v>367.2</v>
      </c>
      <c r="C59" s="19">
        <v>22880.1</v>
      </c>
      <c r="D59" s="19">
        <v>51230.7</v>
      </c>
      <c r="E59" s="19"/>
      <c r="F59" s="3">
        <f t="shared" si="1"/>
        <v>1791.9359999999999</v>
      </c>
      <c r="G59" s="3">
        <f t="shared" si="2"/>
        <v>57886.652999999991</v>
      </c>
      <c r="H59" s="3">
        <f t="shared" si="0"/>
        <v>93752.180999999997</v>
      </c>
    </row>
    <row r="60" spans="1:8" x14ac:dyDescent="0.2">
      <c r="A60" s="8" t="s">
        <v>71</v>
      </c>
      <c r="B60" s="18">
        <v>465.8</v>
      </c>
      <c r="C60" s="19">
        <v>3770.4</v>
      </c>
      <c r="D60" s="19">
        <v>39405.5</v>
      </c>
      <c r="E60" s="19"/>
      <c r="F60" s="3">
        <f t="shared" si="1"/>
        <v>2273.1039999999998</v>
      </c>
      <c r="G60" s="3">
        <f t="shared" si="2"/>
        <v>9539.1119999999992</v>
      </c>
      <c r="H60" s="3">
        <f t="shared" si="0"/>
        <v>72112.065000000002</v>
      </c>
    </row>
    <row r="61" spans="1:8" x14ac:dyDescent="0.2">
      <c r="A61" s="8" t="s">
        <v>72</v>
      </c>
      <c r="B61" s="18">
        <v>264.8</v>
      </c>
      <c r="C61" s="19">
        <v>6812.7</v>
      </c>
      <c r="D61" s="19">
        <v>12536</v>
      </c>
      <c r="E61" s="19"/>
      <c r="F61" s="3">
        <f t="shared" si="1"/>
        <v>1292.2239999999999</v>
      </c>
      <c r="G61" s="3">
        <f t="shared" si="2"/>
        <v>17236.130999999998</v>
      </c>
      <c r="H61" s="3">
        <f t="shared" si="0"/>
        <v>22940.880000000001</v>
      </c>
    </row>
    <row r="62" spans="1:8" x14ac:dyDescent="0.2">
      <c r="A62" s="8" t="s">
        <v>73</v>
      </c>
      <c r="B62" s="18">
        <v>1308.7</v>
      </c>
      <c r="C62" s="19">
        <v>26699.9</v>
      </c>
      <c r="D62" s="19">
        <v>53137.2</v>
      </c>
      <c r="E62" s="19"/>
      <c r="F62" s="3">
        <f t="shared" si="1"/>
        <v>6386.4560000000001</v>
      </c>
      <c r="G62" s="3">
        <f t="shared" si="2"/>
        <v>67550.747000000003</v>
      </c>
      <c r="H62" s="3">
        <f t="shared" si="0"/>
        <v>97241.076000000001</v>
      </c>
    </row>
    <row r="63" spans="1:8" x14ac:dyDescent="0.2">
      <c r="A63" s="8" t="s">
        <v>74</v>
      </c>
      <c r="B63" s="18">
        <v>2501.6</v>
      </c>
      <c r="C63" s="19">
        <v>107770.7</v>
      </c>
      <c r="D63" s="19">
        <v>111879</v>
      </c>
      <c r="E63" s="19"/>
      <c r="F63" s="3">
        <f t="shared" si="1"/>
        <v>12207.807999999999</v>
      </c>
      <c r="G63" s="3">
        <f t="shared" si="2"/>
        <v>272659.87099999998</v>
      </c>
      <c r="H63" s="3">
        <f t="shared" si="0"/>
        <v>204738.57</v>
      </c>
    </row>
    <row r="64" spans="1:8" x14ac:dyDescent="0.2">
      <c r="A64" s="8" t="s">
        <v>75</v>
      </c>
      <c r="B64" s="18">
        <v>165.1</v>
      </c>
      <c r="C64" s="19">
        <v>2747.2</v>
      </c>
      <c r="D64" s="19">
        <v>21506.3</v>
      </c>
      <c r="E64" s="19"/>
      <c r="F64" s="3">
        <f t="shared" si="1"/>
        <v>805.68799999999999</v>
      </c>
      <c r="G64" s="3">
        <f t="shared" si="2"/>
        <v>6950.4159999999993</v>
      </c>
      <c r="H64" s="3">
        <f t="shared" si="0"/>
        <v>39356.529000000002</v>
      </c>
    </row>
    <row r="65" spans="1:8" x14ac:dyDescent="0.2">
      <c r="A65" s="8" t="s">
        <v>76</v>
      </c>
      <c r="B65" s="18">
        <v>86621.6</v>
      </c>
      <c r="C65" s="19">
        <v>139341.70000000001</v>
      </c>
      <c r="D65" s="19">
        <v>155015.6</v>
      </c>
      <c r="E65" s="19"/>
      <c r="F65" s="3">
        <f t="shared" si="1"/>
        <v>422713.408</v>
      </c>
      <c r="G65" s="3">
        <f t="shared" si="2"/>
        <v>352534.50099999999</v>
      </c>
      <c r="H65" s="3">
        <f t="shared" si="0"/>
        <v>283678.54800000001</v>
      </c>
    </row>
    <row r="66" spans="1:8" s="14" customFormat="1" x14ac:dyDescent="0.2">
      <c r="A66" s="8"/>
      <c r="B66" s="18"/>
      <c r="C66" s="19"/>
      <c r="D66" s="19"/>
      <c r="E66" s="19"/>
      <c r="F66" s="3"/>
      <c r="G66" s="3"/>
      <c r="H66" s="3"/>
    </row>
    <row r="67" spans="1:8" x14ac:dyDescent="0.2">
      <c r="A67" s="8" t="s">
        <v>79</v>
      </c>
      <c r="B67" s="18">
        <v>1643286.4</v>
      </c>
      <c r="C67" s="19">
        <v>3420404.3</v>
      </c>
      <c r="D67" s="19">
        <v>4628711.4000000004</v>
      </c>
      <c r="E67" s="19"/>
      <c r="F67" s="3">
        <f>B67*4.88</f>
        <v>8019237.6319999993</v>
      </c>
      <c r="G67" s="3">
        <f>C67*2.53</f>
        <v>8653622.8789999988</v>
      </c>
      <c r="H67" s="3">
        <f>D67*1.83</f>
        <v>8470541.8620000016</v>
      </c>
    </row>
    <row r="68" spans="1:8" s="14" customFormat="1" x14ac:dyDescent="0.2">
      <c r="A68" s="8" t="s">
        <v>88</v>
      </c>
      <c r="B68" s="18">
        <v>1868450.4000000001</v>
      </c>
      <c r="C68" s="19">
        <v>4081420.600000001</v>
      </c>
      <c r="D68" s="19">
        <v>5509058.3000000007</v>
      </c>
      <c r="E68" s="19"/>
      <c r="F68" s="3">
        <f>B68*4.88</f>
        <v>9118037.9519999996</v>
      </c>
      <c r="G68" s="3">
        <f>C68*2.53</f>
        <v>10325994.118000003</v>
      </c>
      <c r="H68" s="3">
        <f>D68*1.83</f>
        <v>10081576.689000001</v>
      </c>
    </row>
    <row r="69" spans="1:8" x14ac:dyDescent="0.2">
      <c r="D69" s="20"/>
      <c r="F69" s="3"/>
      <c r="G69" s="3"/>
      <c r="H69" s="3"/>
    </row>
    <row r="70" spans="1:8" s="14" customFormat="1" x14ac:dyDescent="0.2">
      <c r="D70" s="20"/>
      <c r="F70" s="1"/>
    </row>
    <row r="71" spans="1:8" ht="28.5" customHeight="1" x14ac:dyDescent="0.2">
      <c r="A71" s="32" t="s">
        <v>96</v>
      </c>
      <c r="B71" s="32"/>
      <c r="C71" s="32"/>
      <c r="D71" s="32"/>
      <c r="E71" s="32"/>
      <c r="F71" s="32"/>
      <c r="G71" s="32"/>
    </row>
    <row r="72" spans="1:8" ht="33.75" customHeight="1" x14ac:dyDescent="0.2">
      <c r="A72" s="32" t="s">
        <v>80</v>
      </c>
      <c r="B72" s="32"/>
      <c r="C72" s="32"/>
      <c r="D72" s="32"/>
      <c r="E72" s="32"/>
      <c r="F72" s="32"/>
      <c r="G72" s="32"/>
    </row>
    <row r="73" spans="1:8" s="14" customFormat="1" ht="135.75" customHeight="1" x14ac:dyDescent="0.2">
      <c r="A73" s="31" t="s">
        <v>95</v>
      </c>
      <c r="B73" s="31"/>
      <c r="C73" s="31"/>
      <c r="D73" s="31"/>
      <c r="E73" s="31"/>
      <c r="F73" s="31"/>
      <c r="G73" s="31"/>
    </row>
    <row r="74" spans="1:8" ht="17" x14ac:dyDescent="0.2">
      <c r="A74" s="14" t="s">
        <v>84</v>
      </c>
    </row>
    <row r="75" spans="1:8" ht="37.5" customHeight="1" x14ac:dyDescent="0.2">
      <c r="A75" s="36" t="s">
        <v>87</v>
      </c>
      <c r="B75" s="30"/>
      <c r="C75" s="30"/>
      <c r="D75" s="30"/>
      <c r="E75" s="30"/>
      <c r="F75" s="30"/>
      <c r="G75" s="30"/>
      <c r="H75" s="30"/>
    </row>
    <row r="76" spans="1:8" ht="17" x14ac:dyDescent="0.2">
      <c r="A76" s="15" t="s">
        <v>86</v>
      </c>
    </row>
    <row r="77" spans="1:8" ht="17" x14ac:dyDescent="0.2">
      <c r="A77" s="15" t="s">
        <v>89</v>
      </c>
    </row>
  </sheetData>
  <sheetProtection password="CB51" sheet="1" objects="1" scenarios="1"/>
  <mergeCells count="10">
    <mergeCell ref="C1:F2"/>
    <mergeCell ref="A73:G73"/>
    <mergeCell ref="A72:G72"/>
    <mergeCell ref="F14:H14"/>
    <mergeCell ref="A75:H75"/>
    <mergeCell ref="A6:H12"/>
    <mergeCell ref="C4:F4"/>
    <mergeCell ref="A5:H5"/>
    <mergeCell ref="B14:D14"/>
    <mergeCell ref="A71:G7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8"/>
  <sheetViews>
    <sheetView workbookViewId="0">
      <selection activeCell="E9" sqref="E9:H9"/>
    </sheetView>
  </sheetViews>
  <sheetFormatPr baseColWidth="10" defaultColWidth="9.1640625" defaultRowHeight="13" x14ac:dyDescent="0.15"/>
  <cols>
    <col min="1" max="1" width="14.5" style="9" customWidth="1"/>
    <col min="2" max="2" width="13.6640625" style="9" customWidth="1"/>
    <col min="3" max="3" width="4.33203125" style="9" customWidth="1"/>
    <col min="4" max="4" width="14.6640625" style="9" customWidth="1"/>
    <col min="5" max="5" width="13.6640625" style="9" customWidth="1"/>
    <col min="6" max="6" width="4.33203125" style="9" customWidth="1"/>
    <col min="7" max="7" width="13.6640625" style="9" customWidth="1"/>
    <col min="8" max="8" width="19" style="9" customWidth="1"/>
    <col min="9" max="16384" width="9.1640625" style="9"/>
  </cols>
  <sheetData>
    <row r="1" spans="1:11" x14ac:dyDescent="0.15">
      <c r="A1" s="42" t="s">
        <v>21</v>
      </c>
      <c r="B1" s="43"/>
      <c r="C1" s="43"/>
      <c r="D1" s="43"/>
      <c r="E1" s="43"/>
      <c r="F1" s="43"/>
      <c r="G1" s="43"/>
      <c r="H1" s="43"/>
    </row>
    <row r="2" spans="1:11" x14ac:dyDescent="0.15">
      <c r="A2" s="44" t="s">
        <v>1</v>
      </c>
      <c r="B2" s="45"/>
      <c r="C2" s="45"/>
      <c r="D2" s="45"/>
      <c r="E2" s="45"/>
      <c r="F2" s="45"/>
      <c r="G2" s="45"/>
      <c r="H2" s="46"/>
    </row>
    <row r="3" spans="1:11" x14ac:dyDescent="0.15">
      <c r="A3" s="47" t="s">
        <v>2</v>
      </c>
      <c r="B3" s="48"/>
      <c r="C3" s="48"/>
      <c r="D3" s="48"/>
      <c r="E3" s="49" t="s">
        <v>3</v>
      </c>
      <c r="F3" s="45"/>
      <c r="G3" s="45"/>
      <c r="H3" s="46"/>
    </row>
    <row r="4" spans="1:11" ht="25" customHeight="1" x14ac:dyDescent="0.15">
      <c r="A4" s="50" t="s">
        <v>4</v>
      </c>
      <c r="B4" s="51"/>
      <c r="C4" s="51"/>
      <c r="D4" s="52"/>
      <c r="E4" s="51" t="s">
        <v>5</v>
      </c>
      <c r="F4" s="51"/>
      <c r="G4" s="51"/>
      <c r="H4" s="53"/>
      <c r="I4" s="10"/>
      <c r="J4" s="10"/>
      <c r="K4" s="10"/>
    </row>
    <row r="5" spans="1:11" ht="63" customHeight="1" x14ac:dyDescent="0.15">
      <c r="A5" s="50" t="s">
        <v>6</v>
      </c>
      <c r="B5" s="51"/>
      <c r="C5" s="51"/>
      <c r="D5" s="52"/>
      <c r="E5" s="51" t="s">
        <v>7</v>
      </c>
      <c r="F5" s="51"/>
      <c r="G5" s="51"/>
      <c r="H5" s="53"/>
      <c r="I5" s="10"/>
      <c r="J5" s="10"/>
      <c r="K5" s="10"/>
    </row>
    <row r="6" spans="1:11" ht="38.5" customHeight="1" x14ac:dyDescent="0.15">
      <c r="A6" s="50" t="s">
        <v>8</v>
      </c>
      <c r="B6" s="51"/>
      <c r="C6" s="51"/>
      <c r="D6" s="52"/>
      <c r="E6" s="51" t="s">
        <v>9</v>
      </c>
      <c r="F6" s="51"/>
      <c r="G6" s="51"/>
      <c r="H6" s="53"/>
      <c r="I6" s="10"/>
      <c r="J6" s="10"/>
      <c r="K6" s="10"/>
    </row>
    <row r="7" spans="1:11" ht="26.25" customHeight="1" x14ac:dyDescent="0.15">
      <c r="A7" s="50" t="s">
        <v>22</v>
      </c>
      <c r="B7" s="51"/>
      <c r="C7" s="51"/>
      <c r="D7" s="52"/>
      <c r="E7" s="51" t="s">
        <v>5</v>
      </c>
      <c r="F7" s="51"/>
      <c r="G7" s="51"/>
      <c r="H7" s="53"/>
    </row>
    <row r="8" spans="1:11" ht="24.75" customHeight="1" x14ac:dyDescent="0.15">
      <c r="A8" s="50" t="s">
        <v>23</v>
      </c>
      <c r="B8" s="51"/>
      <c r="C8" s="51"/>
      <c r="D8" s="52"/>
      <c r="E8" s="51" t="s">
        <v>26</v>
      </c>
      <c r="F8" s="51"/>
      <c r="G8" s="51"/>
      <c r="H8" s="53"/>
    </row>
    <row r="9" spans="1:11" ht="38.5" customHeight="1" x14ac:dyDescent="0.15">
      <c r="A9" s="50" t="s">
        <v>24</v>
      </c>
      <c r="B9" s="51"/>
      <c r="C9" s="51"/>
      <c r="D9" s="52"/>
      <c r="E9" s="51" t="s">
        <v>10</v>
      </c>
      <c r="F9" s="51"/>
      <c r="G9" s="51"/>
      <c r="H9" s="53"/>
    </row>
    <row r="10" spans="1:11" x14ac:dyDescent="0.15">
      <c r="A10" s="47" t="s">
        <v>11</v>
      </c>
      <c r="B10" s="48"/>
      <c r="C10" s="48"/>
      <c r="D10" s="48"/>
      <c r="E10" s="54"/>
      <c r="F10" s="54"/>
      <c r="G10" s="54"/>
      <c r="H10" s="55"/>
      <c r="I10" s="10"/>
      <c r="J10" s="10"/>
      <c r="K10" s="10"/>
    </row>
    <row r="11" spans="1:11" ht="41.25" customHeight="1" x14ac:dyDescent="0.15">
      <c r="A11" s="50" t="s">
        <v>12</v>
      </c>
      <c r="B11" s="51"/>
      <c r="C11" s="51"/>
      <c r="D11" s="52"/>
      <c r="E11" s="51" t="s">
        <v>13</v>
      </c>
      <c r="F11" s="51"/>
      <c r="G11" s="51"/>
      <c r="H11" s="53"/>
    </row>
    <row r="12" spans="1:11" ht="38" customHeight="1" x14ac:dyDescent="0.15">
      <c r="A12" s="50" t="s">
        <v>25</v>
      </c>
      <c r="B12" s="51"/>
      <c r="C12" s="51"/>
      <c r="D12" s="52"/>
      <c r="E12" s="56" t="s">
        <v>14</v>
      </c>
      <c r="F12" s="56"/>
      <c r="G12" s="56"/>
      <c r="H12" s="57"/>
    </row>
    <row r="13" spans="1:11" x14ac:dyDescent="0.15">
      <c r="A13" s="47" t="s">
        <v>15</v>
      </c>
      <c r="B13" s="48"/>
      <c r="C13" s="48"/>
      <c r="D13" s="48"/>
      <c r="E13" s="54"/>
      <c r="F13" s="54"/>
      <c r="G13" s="54"/>
      <c r="H13" s="55"/>
      <c r="I13" s="10"/>
      <c r="J13" s="10"/>
      <c r="K13" s="10"/>
    </row>
    <row r="14" spans="1:11" x14ac:dyDescent="0.15">
      <c r="A14" s="60" t="s">
        <v>16</v>
      </c>
      <c r="B14" s="45"/>
      <c r="C14" s="45"/>
      <c r="D14" s="45"/>
      <c r="E14" s="51" t="s">
        <v>17</v>
      </c>
      <c r="F14" s="51"/>
      <c r="G14" s="51"/>
      <c r="H14" s="53"/>
      <c r="I14" s="10"/>
      <c r="J14" s="10"/>
      <c r="K14" s="10"/>
    </row>
    <row r="15" spans="1:11" ht="25.5" customHeight="1" x14ac:dyDescent="0.15">
      <c r="A15" s="50" t="s">
        <v>18</v>
      </c>
      <c r="B15" s="51"/>
      <c r="C15" s="51"/>
      <c r="D15" s="52"/>
      <c r="E15" s="51" t="s">
        <v>19</v>
      </c>
      <c r="F15" s="51"/>
      <c r="G15" s="51"/>
      <c r="H15" s="53"/>
    </row>
    <row r="16" spans="1:11" x14ac:dyDescent="0.15">
      <c r="A16" s="58" t="s">
        <v>20</v>
      </c>
      <c r="B16" s="58"/>
      <c r="C16" s="59"/>
      <c r="D16" s="59"/>
      <c r="E16" s="59"/>
      <c r="F16" s="59"/>
      <c r="G16" s="59"/>
      <c r="H16" s="59"/>
    </row>
    <row r="17" spans="1:4" x14ac:dyDescent="0.15">
      <c r="A17" s="10"/>
      <c r="B17" s="10"/>
      <c r="C17" s="10"/>
      <c r="D17" s="10"/>
    </row>
    <row r="18" spans="1:4" x14ac:dyDescent="0.15">
      <c r="A18" s="10"/>
      <c r="B18" s="10"/>
      <c r="C18" s="10"/>
      <c r="D18" s="10"/>
    </row>
  </sheetData>
  <sheetProtection password="B788" sheet="1" objects="1" scenarios="1"/>
  <mergeCells count="29">
    <mergeCell ref="A16:H16"/>
    <mergeCell ref="A14:D14"/>
    <mergeCell ref="E14:H14"/>
    <mergeCell ref="A15:D15"/>
    <mergeCell ref="E15:H15"/>
    <mergeCell ref="A11:D11"/>
    <mergeCell ref="E11:H11"/>
    <mergeCell ref="A12:D12"/>
    <mergeCell ref="E12:H12"/>
    <mergeCell ref="A13:D13"/>
    <mergeCell ref="E13:H13"/>
    <mergeCell ref="A8:D8"/>
    <mergeCell ref="E8:H8"/>
    <mergeCell ref="A9:D9"/>
    <mergeCell ref="E9:H9"/>
    <mergeCell ref="A10:D10"/>
    <mergeCell ref="E10:H10"/>
    <mergeCell ref="A5:D5"/>
    <mergeCell ref="E5:H5"/>
    <mergeCell ref="A6:D6"/>
    <mergeCell ref="E6:H6"/>
    <mergeCell ref="A7:D7"/>
    <mergeCell ref="E7:H7"/>
    <mergeCell ref="A1:H1"/>
    <mergeCell ref="A2:H2"/>
    <mergeCell ref="A3:D3"/>
    <mergeCell ref="E3:H3"/>
    <mergeCell ref="A4:D4"/>
    <mergeCell ref="E4:H4"/>
  </mergeCells>
  <printOptions gridLines="1"/>
  <pageMargins left="0.625" right="0.625" top="0.5" bottom="0.5" header="0" footer="0"/>
  <pageSetup scale="9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new</vt:lpstr>
      <vt:lpstr>Exclusion Table</vt:lpstr>
      <vt:lpstr>'Exclusion Table'!Print_Area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State and National Wind Resource Potential 30 Percent Capacity Factor at 80 Meters</dc:title>
  <dc:subject>The table lists the estimates of windy land area with a gross capacity of 30% and greater at 80-meter height and the wind energy potential from development of the "available" windy land area after exclusions.</dc:subject>
  <dc:creator>Roberts, Joseph</dc:creator>
  <cp:lastModifiedBy>Microsoft Office User</cp:lastModifiedBy>
  <cp:lastPrinted>2010-02-04T19:25:41Z</cp:lastPrinted>
  <dcterms:created xsi:type="dcterms:W3CDTF">2009-09-25T17:08:32Z</dcterms:created>
  <dcterms:modified xsi:type="dcterms:W3CDTF">2022-04-08T19:50:16Z</dcterms:modified>
</cp:coreProperties>
</file>