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wdyy\Box\HTMLMaking\変動費\"/>
    </mc:Choice>
  </mc:AlternateContent>
  <xr:revisionPtr revIDLastSave="0" documentId="13_ncr:1_{759520C6-D21F-4DE9-89C4-53CA76FD380B}" xr6:coauthVersionLast="47" xr6:coauthVersionMax="47" xr10:uidLastSave="{00000000-0000-0000-0000-000000000000}"/>
  <bookViews>
    <workbookView xWindow="-120" yWindow="-120" windowWidth="29040" windowHeight="15720" xr2:uid="{62CE55E0-DC45-4FE0-AE40-F1312BA184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K33" i="1" s="1"/>
  <c r="K37" i="1"/>
  <c r="L35" i="1"/>
  <c r="K34" i="1"/>
  <c r="K31" i="1"/>
  <c r="K29" i="1"/>
  <c r="F29" i="1"/>
  <c r="L23" i="1"/>
  <c r="M23" i="1"/>
  <c r="K23" i="1"/>
  <c r="L22" i="1"/>
  <c r="M22" i="1"/>
  <c r="K22" i="1"/>
  <c r="L21" i="1"/>
  <c r="M21" i="1"/>
  <c r="K21" i="1"/>
  <c r="L20" i="1"/>
  <c r="M20" i="1"/>
  <c r="K20" i="1"/>
  <c r="L17" i="1"/>
  <c r="M17" i="1"/>
  <c r="K17" i="1"/>
  <c r="L16" i="1"/>
  <c r="M16" i="1"/>
  <c r="K16" i="1"/>
  <c r="K15" i="1"/>
  <c r="L10" i="1"/>
  <c r="M10" i="1"/>
  <c r="K10" i="1"/>
  <c r="L8" i="1"/>
  <c r="M8" i="1"/>
  <c r="K8" i="1"/>
  <c r="K38" i="1" l="1"/>
  <c r="K35" i="1"/>
  <c r="K36" i="1" s="1"/>
  <c r="K39" i="1" s="1"/>
</calcChain>
</file>

<file path=xl/sharedStrings.xml><?xml version="1.0" encoding="utf-8"?>
<sst xmlns="http://schemas.openxmlformats.org/spreadsheetml/2006/main" count="81" uniqueCount="40">
  <si>
    <t>作目別収入</t>
  </si>
  <si>
    <t>作目</t>
  </si>
  <si>
    <t>10a収量(kg)</t>
  </si>
  <si>
    <t>kg単価（円）</t>
  </si>
  <si>
    <t>10a販売額（円）</t>
  </si>
  <si>
    <t>10aその他収入（円）</t>
  </si>
  <si>
    <t>10a収入計</t>
  </si>
  <si>
    <t>10aあたり変動費、限界利益</t>
  </si>
  <si>
    <t>10a資材費（円）</t>
  </si>
  <si>
    <t>10a作業委託費（円）</t>
  </si>
  <si>
    <t>10aその他変動費（円）</t>
  </si>
  <si>
    <t>10a変動費計（円）</t>
  </si>
  <si>
    <t>10a限界利益（円）</t>
  </si>
  <si>
    <t>限界利益率</t>
  </si>
  <si>
    <t>面積との関係</t>
  </si>
  <si>
    <t>面積（a）</t>
  </si>
  <si>
    <t>収入</t>
  </si>
  <si>
    <t>変動費計（円）</t>
  </si>
  <si>
    <t>限界利益（円）</t>
  </si>
  <si>
    <t>限界利益率(再掲)</t>
  </si>
  <si>
    <t>固定費</t>
  </si>
  <si>
    <t>人件費（円）</t>
  </si>
  <si>
    <t>減価償却費（円）</t>
  </si>
  <si>
    <t>支払地代（円）</t>
  </si>
  <si>
    <t>その他固定費（円）</t>
  </si>
  <si>
    <t>固定費計（円）</t>
  </si>
  <si>
    <t>経営全体</t>
  </si>
  <si>
    <t>販売額（円）</t>
  </si>
  <si>
    <t>その他収入（円）</t>
  </si>
  <si>
    <t>収入（円）</t>
  </si>
  <si>
    <t>変動費（円）</t>
  </si>
  <si>
    <t>費用（円）</t>
  </si>
  <si>
    <t>利益（円）</t>
  </si>
  <si>
    <t>損益分岐点の収入</t>
  </si>
  <si>
    <t>トウモロコシ</t>
  </si>
  <si>
    <t>大麦</t>
  </si>
  <si>
    <t>水稲</t>
  </si>
  <si>
    <t>変動損益計算書</t>
  </si>
  <si>
    <t>作目を追加 入力データ保存 </t>
  </si>
  <si>
    <t>限界利益率</t>
    <rPh sb="4" eb="5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</si>
</sst>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0" formatCode="0.00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1"/>
      <color rgb="FF2C3E50"/>
      <name val="Segoe UI"/>
      <family val="2"/>
    </font>
    <font>
      <sz val="14"/>
      <color rgb="FF333333"/>
      <name val="Segoe UI"/>
      <family val="2"/>
    </font>
    <font>
      <sz val="11"/>
      <color rgb="FF333333"/>
      <name val="Segoe UI"/>
      <family val="2"/>
    </font>
    <font>
      <sz val="11"/>
      <color rgb="FF2C3E50"/>
      <name val="Segoe UI"/>
      <family val="2"/>
    </font>
    <font>
      <sz val="11"/>
      <color rgb="FF333333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3" fillId="0" borderId="0" xfId="0" applyNumberFormat="1" applyFont="1" applyAlignment="1">
      <alignment horizontal="right" vertical="center" wrapText="1"/>
    </xf>
    <xf numFmtId="0" fontId="0" fillId="0" borderId="0" xfId="0" applyNumberFormat="1" applyAlignment="1">
      <alignment horizontal="right" vertical="center"/>
    </xf>
    <xf numFmtId="0" fontId="4" fillId="0" borderId="0" xfId="0" applyNumberFormat="1" applyFont="1" applyAlignment="1">
      <alignment horizontal="right" vertical="center" wrapText="1"/>
    </xf>
    <xf numFmtId="0" fontId="0" fillId="0" borderId="0" xfId="0" applyNumberFormat="1" applyFont="1" applyBorder="1" applyAlignment="1">
      <alignment horizontal="right" vertical="center" indent="1"/>
    </xf>
    <xf numFmtId="0" fontId="0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 wrapText="1"/>
    </xf>
    <xf numFmtId="0" fontId="5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 wrapText="1"/>
    </xf>
    <xf numFmtId="190" fontId="5" fillId="0" borderId="0" xfId="0" applyNumberFormat="1" applyFont="1" applyBorder="1" applyAlignment="1">
      <alignment horizontal="right" vertical="center" wrapText="1"/>
    </xf>
    <xf numFmtId="190" fontId="5" fillId="0" borderId="0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right" vertical="center" wrapText="1"/>
    </xf>
    <xf numFmtId="38" fontId="5" fillId="0" borderId="0" xfId="1" applyFont="1" applyBorder="1" applyAlignment="1">
      <alignment horizontal="righ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8D1D-CA1D-40DC-9EBD-B51F98F9BA65}">
  <sheetPr codeName="Sheet1"/>
  <dimension ref="E2:M66"/>
  <sheetViews>
    <sheetView tabSelected="1" topLeftCell="D5" workbookViewId="0">
      <selection activeCell="M25" sqref="M25"/>
    </sheetView>
  </sheetViews>
  <sheetFormatPr defaultRowHeight="18.75" x14ac:dyDescent="0.4"/>
  <cols>
    <col min="4" max="4" width="12.5" customWidth="1"/>
    <col min="5" max="5" width="29.25" bestFit="1" customWidth="1"/>
    <col min="6" max="9" width="16.75" customWidth="1"/>
    <col min="10" max="10" width="29.25" bestFit="1" customWidth="1"/>
    <col min="11" max="13" width="16.75" customWidth="1"/>
  </cols>
  <sheetData>
    <row r="2" spans="5:13" ht="31.5" x14ac:dyDescent="0.4">
      <c r="E2" s="4" t="s">
        <v>37</v>
      </c>
      <c r="F2" s="5"/>
      <c r="G2" s="5"/>
      <c r="H2" s="5"/>
      <c r="J2" s="4" t="s">
        <v>37</v>
      </c>
      <c r="K2" s="5"/>
      <c r="L2" s="5"/>
      <c r="M2" s="5"/>
    </row>
    <row r="3" spans="5:13" ht="40.5" x14ac:dyDescent="0.4">
      <c r="E3" s="6" t="s">
        <v>38</v>
      </c>
      <c r="F3" s="5"/>
      <c r="G3" s="5"/>
      <c r="H3" s="5"/>
      <c r="J3" s="6" t="s">
        <v>38</v>
      </c>
      <c r="K3" s="5"/>
      <c r="L3" s="5"/>
      <c r="M3" s="5"/>
    </row>
    <row r="4" spans="5:13" x14ac:dyDescent="0.4">
      <c r="E4" s="7" t="s">
        <v>0</v>
      </c>
      <c r="F4" s="7"/>
      <c r="G4" s="7"/>
      <c r="H4" s="7"/>
      <c r="J4" s="7" t="s">
        <v>0</v>
      </c>
      <c r="K4" s="7"/>
      <c r="L4" s="7"/>
      <c r="M4" s="7"/>
    </row>
    <row r="5" spans="5:13" x14ac:dyDescent="0.4">
      <c r="E5" s="8" t="s">
        <v>1</v>
      </c>
      <c r="F5" s="8" t="s">
        <v>34</v>
      </c>
      <c r="G5" s="8" t="s">
        <v>35</v>
      </c>
      <c r="H5" s="8" t="s">
        <v>36</v>
      </c>
      <c r="J5" s="8" t="s">
        <v>1</v>
      </c>
      <c r="K5" s="8" t="s">
        <v>34</v>
      </c>
      <c r="L5" s="8" t="s">
        <v>35</v>
      </c>
      <c r="M5" s="8" t="s">
        <v>36</v>
      </c>
    </row>
    <row r="6" spans="5:13" x14ac:dyDescent="0.4">
      <c r="E6" s="8" t="s">
        <v>2</v>
      </c>
      <c r="F6" s="8">
        <v>4000</v>
      </c>
      <c r="G6" s="8">
        <v>450</v>
      </c>
      <c r="H6" s="8">
        <v>520</v>
      </c>
      <c r="J6" s="8" t="s">
        <v>2</v>
      </c>
      <c r="K6" s="8">
        <v>4000</v>
      </c>
      <c r="L6" s="8">
        <v>450</v>
      </c>
      <c r="M6" s="8">
        <v>520</v>
      </c>
    </row>
    <row r="7" spans="5:13" x14ac:dyDescent="0.4">
      <c r="E7" s="8" t="s">
        <v>3</v>
      </c>
      <c r="F7" s="8">
        <v>21</v>
      </c>
      <c r="G7" s="8">
        <v>150</v>
      </c>
      <c r="H7" s="8">
        <v>333</v>
      </c>
      <c r="J7" s="8" t="s">
        <v>3</v>
      </c>
      <c r="K7" s="8">
        <v>21</v>
      </c>
      <c r="L7" s="8">
        <v>150</v>
      </c>
      <c r="M7" s="8">
        <v>333</v>
      </c>
    </row>
    <row r="8" spans="5:13" x14ac:dyDescent="0.4">
      <c r="E8" s="9" t="s">
        <v>4</v>
      </c>
      <c r="F8" s="9">
        <v>8400</v>
      </c>
      <c r="G8" s="9">
        <v>6750</v>
      </c>
      <c r="H8" s="9">
        <v>17316</v>
      </c>
      <c r="J8" s="9" t="s">
        <v>4</v>
      </c>
      <c r="K8" s="9">
        <f>K7*K6</f>
        <v>84000</v>
      </c>
      <c r="L8" s="9">
        <f t="shared" ref="L8:M8" si="0">L7*L6</f>
        <v>67500</v>
      </c>
      <c r="M8" s="9">
        <f t="shared" si="0"/>
        <v>173160</v>
      </c>
    </row>
    <row r="9" spans="5:13" x14ac:dyDescent="0.4">
      <c r="E9" s="9" t="s">
        <v>5</v>
      </c>
      <c r="F9" s="9"/>
      <c r="G9" s="9"/>
      <c r="H9" s="9"/>
      <c r="J9" s="9" t="s">
        <v>5</v>
      </c>
      <c r="K9" s="9">
        <v>3500</v>
      </c>
      <c r="L9" s="9">
        <v>3500</v>
      </c>
      <c r="M9" s="9">
        <v>0</v>
      </c>
    </row>
    <row r="10" spans="5:13" x14ac:dyDescent="0.4">
      <c r="E10" s="9" t="s">
        <v>6</v>
      </c>
      <c r="F10" s="9">
        <v>11900</v>
      </c>
      <c r="G10" s="9">
        <v>10250</v>
      </c>
      <c r="H10" s="9">
        <v>17316</v>
      </c>
      <c r="J10" s="9" t="s">
        <v>6</v>
      </c>
      <c r="K10" s="9">
        <f>K9+K8</f>
        <v>87500</v>
      </c>
      <c r="L10" s="9">
        <f t="shared" ref="L10:M10" si="1">L9+L8</f>
        <v>71000</v>
      </c>
      <c r="M10" s="9">
        <f t="shared" si="1"/>
        <v>173160</v>
      </c>
    </row>
    <row r="11" spans="5:13" x14ac:dyDescent="0.4">
      <c r="E11" s="7" t="s">
        <v>7</v>
      </c>
      <c r="F11" s="7"/>
      <c r="G11" s="7"/>
      <c r="H11" s="7"/>
      <c r="J11" s="7" t="s">
        <v>7</v>
      </c>
      <c r="K11" s="7"/>
      <c r="L11" s="7"/>
      <c r="M11" s="7"/>
    </row>
    <row r="12" spans="5:13" x14ac:dyDescent="0.4">
      <c r="E12" t="s">
        <v>8</v>
      </c>
      <c r="F12">
        <v>6500</v>
      </c>
      <c r="G12">
        <v>5891</v>
      </c>
      <c r="H12">
        <v>7850</v>
      </c>
      <c r="J12" s="9" t="s">
        <v>8</v>
      </c>
      <c r="K12">
        <v>6500</v>
      </c>
      <c r="L12">
        <v>5891</v>
      </c>
      <c r="M12">
        <v>7850</v>
      </c>
    </row>
    <row r="13" spans="5:13" x14ac:dyDescent="0.4">
      <c r="E13" t="s">
        <v>9</v>
      </c>
      <c r="F13">
        <v>0</v>
      </c>
      <c r="H13">
        <v>2350</v>
      </c>
      <c r="J13" s="9" t="s">
        <v>9</v>
      </c>
      <c r="K13">
        <v>0</v>
      </c>
      <c r="M13">
        <v>2350</v>
      </c>
    </row>
    <row r="14" spans="5:13" x14ac:dyDescent="0.4">
      <c r="E14" t="s">
        <v>10</v>
      </c>
      <c r="F14">
        <v>0</v>
      </c>
      <c r="H14">
        <v>10</v>
      </c>
      <c r="J14" s="9" t="s">
        <v>10</v>
      </c>
      <c r="K14">
        <v>0</v>
      </c>
      <c r="M14">
        <v>10</v>
      </c>
    </row>
    <row r="15" spans="5:13" x14ac:dyDescent="0.4">
      <c r="E15" s="9" t="s">
        <v>11</v>
      </c>
      <c r="F15" s="9">
        <v>6500</v>
      </c>
      <c r="G15" s="9">
        <v>5891</v>
      </c>
      <c r="H15" s="9">
        <v>10210</v>
      </c>
      <c r="J15" s="9" t="s">
        <v>11</v>
      </c>
      <c r="K15" s="9">
        <f>SUM(K12:K14)</f>
        <v>6500</v>
      </c>
      <c r="L15" s="9">
        <v>5891</v>
      </c>
      <c r="M15" s="9">
        <v>10210</v>
      </c>
    </row>
    <row r="16" spans="5:13" x14ac:dyDescent="0.4">
      <c r="E16" s="9" t="s">
        <v>12</v>
      </c>
      <c r="F16" s="9">
        <v>5400</v>
      </c>
      <c r="G16" s="9">
        <v>4359</v>
      </c>
      <c r="H16" s="9">
        <v>7106</v>
      </c>
      <c r="J16" s="9" t="s">
        <v>12</v>
      </c>
      <c r="K16" s="9">
        <f>K10-K15</f>
        <v>81000</v>
      </c>
      <c r="L16" s="9">
        <f t="shared" ref="L16:M16" si="2">L10-L15</f>
        <v>65109</v>
      </c>
      <c r="M16" s="9">
        <f t="shared" si="2"/>
        <v>162950</v>
      </c>
    </row>
    <row r="17" spans="5:13" x14ac:dyDescent="0.4">
      <c r="E17" s="9" t="s">
        <v>13</v>
      </c>
      <c r="F17" s="9">
        <v>0.45400000000000001</v>
      </c>
      <c r="G17" s="9">
        <v>0.42499999999999999</v>
      </c>
      <c r="H17" s="9">
        <v>0.41</v>
      </c>
      <c r="J17" s="9" t="s">
        <v>13</v>
      </c>
      <c r="K17" s="12">
        <f>K16/K10</f>
        <v>0.92571428571428571</v>
      </c>
      <c r="L17" s="12">
        <f t="shared" ref="L17:M17" si="3">L16/L10</f>
        <v>0.91702816901408446</v>
      </c>
      <c r="M17" s="12">
        <f t="shared" si="3"/>
        <v>0.94103719103719108</v>
      </c>
    </row>
    <row r="18" spans="5:13" x14ac:dyDescent="0.4">
      <c r="E18" s="7" t="s">
        <v>14</v>
      </c>
      <c r="F18" s="7"/>
      <c r="G18" s="7"/>
      <c r="H18" s="7"/>
      <c r="J18" s="7" t="s">
        <v>14</v>
      </c>
      <c r="K18" s="7"/>
      <c r="L18" s="7"/>
      <c r="M18" s="7"/>
    </row>
    <row r="19" spans="5:13" x14ac:dyDescent="0.4">
      <c r="E19" s="10" t="s">
        <v>15</v>
      </c>
      <c r="F19" s="10">
        <v>20</v>
      </c>
      <c r="G19" s="10">
        <v>20</v>
      </c>
      <c r="H19" s="10">
        <v>200</v>
      </c>
      <c r="J19" s="10" t="s">
        <v>15</v>
      </c>
      <c r="K19" s="10">
        <v>20</v>
      </c>
      <c r="L19" s="10">
        <v>20</v>
      </c>
      <c r="M19" s="10">
        <v>200</v>
      </c>
    </row>
    <row r="20" spans="5:13" x14ac:dyDescent="0.4">
      <c r="E20" s="10" t="s">
        <v>16</v>
      </c>
      <c r="F20" s="10">
        <v>23800</v>
      </c>
      <c r="G20" s="10">
        <v>20500</v>
      </c>
      <c r="H20" s="10">
        <v>346320</v>
      </c>
      <c r="J20" s="10" t="s">
        <v>16</v>
      </c>
      <c r="K20" s="10">
        <f>K19*K10/10</f>
        <v>175000</v>
      </c>
      <c r="L20" s="10">
        <f t="shared" ref="L20:M20" si="4">L19*L10/10</f>
        <v>142000</v>
      </c>
      <c r="M20" s="10">
        <f t="shared" si="4"/>
        <v>3463200</v>
      </c>
    </row>
    <row r="21" spans="5:13" x14ac:dyDescent="0.4">
      <c r="E21" s="10" t="s">
        <v>17</v>
      </c>
      <c r="F21" s="10">
        <v>13000</v>
      </c>
      <c r="G21" s="10">
        <v>11782</v>
      </c>
      <c r="H21" s="10">
        <v>204200</v>
      </c>
      <c r="J21" s="10" t="s">
        <v>17</v>
      </c>
      <c r="K21" s="10">
        <f>K19*K15/10</f>
        <v>13000</v>
      </c>
      <c r="L21" s="10">
        <f t="shared" ref="L21:M21" si="5">L19*L15/10</f>
        <v>11782</v>
      </c>
      <c r="M21" s="10">
        <f t="shared" si="5"/>
        <v>204200</v>
      </c>
    </row>
    <row r="22" spans="5:13" x14ac:dyDescent="0.4">
      <c r="E22" s="10" t="s">
        <v>18</v>
      </c>
      <c r="F22" s="10">
        <v>10800</v>
      </c>
      <c r="G22" s="10">
        <v>8718</v>
      </c>
      <c r="H22" s="10">
        <v>142120</v>
      </c>
      <c r="J22" s="10" t="s">
        <v>18</v>
      </c>
      <c r="K22" s="10">
        <f>K20-K21</f>
        <v>162000</v>
      </c>
      <c r="L22" s="10">
        <f t="shared" ref="L22:M22" si="6">L20-L21</f>
        <v>130218</v>
      </c>
      <c r="M22" s="10">
        <f t="shared" si="6"/>
        <v>3259000</v>
      </c>
    </row>
    <row r="23" spans="5:13" x14ac:dyDescent="0.4">
      <c r="E23" s="10" t="s">
        <v>19</v>
      </c>
      <c r="F23" s="10">
        <v>0.45400000000000001</v>
      </c>
      <c r="G23" s="10">
        <v>0.42499999999999999</v>
      </c>
      <c r="H23" s="10">
        <v>0.41</v>
      </c>
      <c r="J23" s="10" t="s">
        <v>19</v>
      </c>
      <c r="K23" s="13">
        <f>K22/K20</f>
        <v>0.92571428571428571</v>
      </c>
      <c r="L23" s="13">
        <f t="shared" ref="L23:M23" si="7">L22/L20</f>
        <v>0.91702816901408446</v>
      </c>
      <c r="M23" s="13">
        <f t="shared" si="7"/>
        <v>0.94103719103719108</v>
      </c>
    </row>
    <row r="24" spans="5:13" x14ac:dyDescent="0.4">
      <c r="E24" s="7" t="s">
        <v>20</v>
      </c>
      <c r="F24" s="7"/>
      <c r="G24" s="8"/>
      <c r="H24" s="8"/>
      <c r="J24" s="7" t="s">
        <v>20</v>
      </c>
      <c r="K24" s="7"/>
      <c r="L24" s="8"/>
      <c r="M24" s="8"/>
    </row>
    <row r="25" spans="5:13" x14ac:dyDescent="0.4">
      <c r="E25" s="9" t="s">
        <v>21</v>
      </c>
      <c r="F25" s="9">
        <v>56200</v>
      </c>
      <c r="G25" s="8"/>
      <c r="H25" s="8"/>
      <c r="J25" s="9" t="s">
        <v>21</v>
      </c>
      <c r="K25" s="9">
        <v>56200</v>
      </c>
      <c r="L25" s="8"/>
      <c r="M25" s="8"/>
    </row>
    <row r="26" spans="5:13" x14ac:dyDescent="0.4">
      <c r="E26" s="9" t="s">
        <v>22</v>
      </c>
      <c r="F26" s="9">
        <v>103669</v>
      </c>
      <c r="G26" s="8"/>
      <c r="H26" s="8"/>
      <c r="J26" s="9" t="s">
        <v>22</v>
      </c>
      <c r="K26" s="9">
        <v>103669</v>
      </c>
      <c r="L26" s="8"/>
      <c r="M26" s="8"/>
    </row>
    <row r="27" spans="5:13" x14ac:dyDescent="0.4">
      <c r="E27" s="9" t="s">
        <v>23</v>
      </c>
      <c r="F27" s="9"/>
      <c r="G27" s="8"/>
      <c r="H27" s="8"/>
      <c r="J27" s="9" t="s">
        <v>23</v>
      </c>
      <c r="K27" s="9"/>
      <c r="L27" s="8"/>
      <c r="M27" s="8"/>
    </row>
    <row r="28" spans="5:13" x14ac:dyDescent="0.4">
      <c r="E28" s="9" t="s">
        <v>24</v>
      </c>
      <c r="F28" s="9"/>
      <c r="G28" s="8"/>
      <c r="H28" s="8"/>
      <c r="J28" s="9" t="s">
        <v>24</v>
      </c>
      <c r="K28" s="9"/>
      <c r="L28" s="8"/>
      <c r="M28" s="8"/>
    </row>
    <row r="29" spans="5:13" x14ac:dyDescent="0.4">
      <c r="E29" s="9" t="s">
        <v>25</v>
      </c>
      <c r="F29" s="11">
        <f>SUM(F25:F28)</f>
        <v>159869</v>
      </c>
      <c r="G29" s="8"/>
      <c r="H29" s="8"/>
      <c r="J29" s="9" t="s">
        <v>25</v>
      </c>
      <c r="K29" s="11">
        <f>SUM(K25:K28)</f>
        <v>159869</v>
      </c>
      <c r="L29" s="8"/>
      <c r="M29" s="8"/>
    </row>
    <row r="30" spans="5:13" x14ac:dyDescent="0.4">
      <c r="E30" s="7" t="s">
        <v>26</v>
      </c>
      <c r="F30" s="7"/>
      <c r="G30" s="8"/>
      <c r="H30" s="8"/>
      <c r="J30" s="7" t="s">
        <v>26</v>
      </c>
      <c r="K30" s="7"/>
      <c r="L30" s="8"/>
      <c r="M30" s="8"/>
    </row>
    <row r="31" spans="5:13" x14ac:dyDescent="0.4">
      <c r="E31" s="9" t="s">
        <v>27</v>
      </c>
      <c r="F31" s="9">
        <v>376620</v>
      </c>
      <c r="G31" s="8"/>
      <c r="H31" s="8"/>
      <c r="J31" s="9" t="s">
        <v>27</v>
      </c>
      <c r="K31" s="9">
        <f>SUMPRODUCT(K8:M8,K19:M19)/10</f>
        <v>3766200</v>
      </c>
      <c r="L31" s="8"/>
      <c r="M31" s="8"/>
    </row>
    <row r="32" spans="5:13" x14ac:dyDescent="0.4">
      <c r="E32" s="9" t="s">
        <v>28</v>
      </c>
      <c r="F32" s="9">
        <v>14000</v>
      </c>
      <c r="G32" s="8"/>
      <c r="H32" s="8"/>
      <c r="J32" s="9" t="s">
        <v>28</v>
      </c>
      <c r="K32" s="9">
        <f>SUMPRODUCT(K9:M9,K19:M19)/10</f>
        <v>14000</v>
      </c>
      <c r="L32" s="8"/>
      <c r="M32" s="8"/>
    </row>
    <row r="33" spans="5:13" x14ac:dyDescent="0.4">
      <c r="E33" s="9" t="s">
        <v>29</v>
      </c>
      <c r="F33" s="9">
        <v>390620</v>
      </c>
      <c r="G33" s="8"/>
      <c r="H33" s="8"/>
      <c r="J33" s="9" t="s">
        <v>29</v>
      </c>
      <c r="K33" s="9">
        <f>K31+K32</f>
        <v>3780200</v>
      </c>
      <c r="L33" s="8"/>
      <c r="M33" s="8"/>
    </row>
    <row r="34" spans="5:13" x14ac:dyDescent="0.4">
      <c r="E34" s="9" t="s">
        <v>30</v>
      </c>
      <c r="F34" s="9">
        <v>228982</v>
      </c>
      <c r="G34" s="8"/>
      <c r="H34" s="8"/>
      <c r="J34" s="9" t="s">
        <v>30</v>
      </c>
      <c r="K34" s="9">
        <f>SUMPRODUCT(K15:M15,K19:M19)/10</f>
        <v>228982</v>
      </c>
      <c r="L34" s="8"/>
      <c r="M34" s="8"/>
    </row>
    <row r="35" spans="5:13" x14ac:dyDescent="0.4">
      <c r="E35" s="9" t="s">
        <v>18</v>
      </c>
      <c r="F35" s="9">
        <v>161638</v>
      </c>
      <c r="G35" s="8"/>
      <c r="H35" s="8"/>
      <c r="J35" s="9" t="s">
        <v>18</v>
      </c>
      <c r="K35" s="9">
        <f>K33-K34</f>
        <v>3551218</v>
      </c>
      <c r="L35" s="8">
        <f>SUMPRODUCT(K16:M16,K19:M19)/10</f>
        <v>3551218</v>
      </c>
      <c r="M35" s="8"/>
    </row>
    <row r="36" spans="5:13" x14ac:dyDescent="0.4">
      <c r="E36" s="9" t="s">
        <v>31</v>
      </c>
      <c r="F36" s="9">
        <v>388851</v>
      </c>
      <c r="G36" s="8"/>
      <c r="H36" s="8"/>
      <c r="J36" s="14" t="s">
        <v>39</v>
      </c>
      <c r="K36">
        <f>K35/K33</f>
        <v>0.93942595629860859</v>
      </c>
      <c r="M36" s="8"/>
    </row>
    <row r="37" spans="5:13" x14ac:dyDescent="0.4">
      <c r="E37" s="9" t="s">
        <v>32</v>
      </c>
      <c r="F37" s="9">
        <v>1769</v>
      </c>
      <c r="G37" s="8"/>
      <c r="H37" s="8"/>
      <c r="J37" s="9" t="s">
        <v>31</v>
      </c>
      <c r="K37" s="9">
        <f>K29+K34</f>
        <v>388851</v>
      </c>
      <c r="L37" s="8"/>
      <c r="M37" s="8"/>
    </row>
    <row r="38" spans="5:13" x14ac:dyDescent="0.4">
      <c r="E38" s="9" t="s">
        <v>33</v>
      </c>
      <c r="F38" s="15">
        <v>386344.973</v>
      </c>
      <c r="G38" s="8"/>
      <c r="H38" s="8"/>
      <c r="J38" s="9" t="s">
        <v>32</v>
      </c>
      <c r="K38" s="9">
        <f>K33-K37</f>
        <v>3391349</v>
      </c>
      <c r="L38" s="8"/>
      <c r="M38" s="8"/>
    </row>
    <row r="39" spans="5:13" x14ac:dyDescent="0.4">
      <c r="J39" s="9" t="s">
        <v>33</v>
      </c>
      <c r="K39" s="15">
        <f>K29/K36</f>
        <v>170177.32896149997</v>
      </c>
      <c r="L39" s="8"/>
    </row>
    <row r="44" spans="5:13" x14ac:dyDescent="0.4">
      <c r="F44" s="2"/>
      <c r="G44" s="2"/>
      <c r="H44" s="2"/>
      <c r="K44" s="2"/>
      <c r="L44" s="2"/>
      <c r="M44" s="2"/>
    </row>
    <row r="45" spans="5:13" x14ac:dyDescent="0.4">
      <c r="F45" s="2"/>
      <c r="G45" s="2"/>
      <c r="H45" s="2"/>
      <c r="K45" s="2"/>
      <c r="L45" s="2"/>
      <c r="M45" s="2"/>
    </row>
    <row r="46" spans="5:13" x14ac:dyDescent="0.4">
      <c r="F46" s="2"/>
      <c r="G46" s="2"/>
      <c r="H46" s="2"/>
      <c r="K46" s="2"/>
      <c r="L46" s="2"/>
      <c r="M46" s="2"/>
    </row>
    <row r="47" spans="5:13" x14ac:dyDescent="0.4">
      <c r="F47" s="1"/>
      <c r="G47" s="1"/>
      <c r="H47" s="1"/>
      <c r="K47" s="1"/>
      <c r="L47" s="1"/>
      <c r="M47" s="1"/>
    </row>
    <row r="57" spans="6:11" x14ac:dyDescent="0.4">
      <c r="F57" s="2"/>
      <c r="K57" s="2"/>
    </row>
    <row r="59" spans="6:11" x14ac:dyDescent="0.4">
      <c r="F59" s="2"/>
      <c r="K59" s="2"/>
    </row>
    <row r="60" spans="6:11" x14ac:dyDescent="0.4">
      <c r="F60" s="2"/>
      <c r="K60" s="2"/>
    </row>
    <row r="61" spans="6:11" x14ac:dyDescent="0.4">
      <c r="F61" s="2"/>
      <c r="K61" s="2"/>
    </row>
    <row r="62" spans="6:11" x14ac:dyDescent="0.4">
      <c r="F62" s="2"/>
      <c r="K62" s="2"/>
    </row>
    <row r="63" spans="6:11" x14ac:dyDescent="0.4">
      <c r="F63" s="2"/>
      <c r="K63" s="2"/>
    </row>
    <row r="64" spans="6:11" x14ac:dyDescent="0.4">
      <c r="F64" s="2"/>
      <c r="K64" s="2"/>
    </row>
    <row r="65" spans="6:11" x14ac:dyDescent="0.4">
      <c r="F65" s="2"/>
      <c r="K65" s="2"/>
    </row>
    <row r="66" spans="6:11" x14ac:dyDescent="0.4">
      <c r="F66" s="3"/>
      <c r="K66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Yasuto Sawada</dc:creator>
  <cp:lastModifiedBy>Yasuto Sawada</cp:lastModifiedBy>
  <dcterms:created xsi:type="dcterms:W3CDTF">2025-08-14T00:58:01Z</dcterms:created>
  <dcterms:modified xsi:type="dcterms:W3CDTF">2025-08-14T02:38:36Z</dcterms:modified>
</cp:coreProperties>
</file>