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ruby\"/>
    </mc:Choice>
  </mc:AlternateContent>
  <bookViews>
    <workbookView xWindow="0" yWindow="0" windowWidth="21600" windowHeight="9360"/>
  </bookViews>
  <sheets>
    <sheet name="name_id_count.csv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<sst xmlns="http://schemas.openxmlformats.org/spreadsheetml/2006/main" count="919" uniqueCount="739">
  <si>
    <t>Surname</t>
  </si>
  <si>
    <t>Firstname</t>
  </si>
  <si>
    <t>Middlename</t>
  </si>
  <si>
    <t>Suffix</t>
  </si>
  <si>
    <t>Sobriquet</t>
  </si>
  <si>
    <t>PEN</t>
  </si>
  <si>
    <t>Entry Type</t>
  </si>
  <si>
    <t>Last Volume</t>
  </si>
  <si>
    <t>Birth</t>
  </si>
  <si>
    <t>Nationality</t>
  </si>
  <si>
    <t>Work Title</t>
  </si>
  <si>
    <t>Notes</t>
  </si>
  <si>
    <t>Comments</t>
  </si>
  <si>
    <t>Website</t>
  </si>
  <si>
    <t>Email</t>
  </si>
  <si>
    <t>City</t>
  </si>
  <si>
    <t>Code</t>
  </si>
  <si>
    <t>Country</t>
  </si>
  <si>
    <t>Variants</t>
  </si>
  <si>
    <t>Date Delivered</t>
  </si>
  <si>
    <t>Abu-Jaber</t>
  </si>
  <si>
    <t>Diana</t>
  </si>
  <si>
    <t>CANR 237</t>
  </si>
  <si>
    <t>American</t>
  </si>
  <si>
    <t>Life without a Recipe</t>
  </si>
  <si>
    <t>http://www.dianaabujaber.com/</t>
  </si>
  <si>
    <t>Portland, OR and Miami, FL</t>
  </si>
  <si>
    <t>Abu Jaber, Diana</t>
  </si>
  <si>
    <t>Anastasiu</t>
  </si>
  <si>
    <t>Heather</t>
  </si>
  <si>
    <t>CA 345</t>
  </si>
  <si>
    <t>Girl Last Seen</t>
  </si>
  <si>
    <t>http://heatheranastasiu.blogspot.com/ http://cynthialeitichsmith.blogspot.com/2012/08/new-voice-heather-anastasiu-on-glitch.html</t>
  </si>
  <si>
    <t>http://www.heatheranastasiu.com/</t>
  </si>
  <si>
    <t>heatheranastasiu@live.com</t>
  </si>
  <si>
    <t>Minneapolis</t>
  </si>
  <si>
    <t>MN</t>
  </si>
  <si>
    <t>Andrews</t>
  </si>
  <si>
    <t>Brian</t>
  </si>
  <si>
    <t>CA 343</t>
  </si>
  <si>
    <t>Beijing Red</t>
  </si>
  <si>
    <t>with Jeffrey Wilson, under joint pseud Alex Ryan</t>
  </si>
  <si>
    <t>Married with one daughter * http://www.crookedlanebooks.com/authors/alex-ryan/ * http://www.andrews-wilson.com/</t>
  </si>
  <si>
    <t>http://brianandrewsauthor.com/</t>
  </si>
  <si>
    <t>brian@brianandrewsauthor.com</t>
  </si>
  <si>
    <t>KS</t>
  </si>
  <si>
    <t>Hittle, Brian Andrew; Ryan, Alex</t>
  </si>
  <si>
    <t>Barbery</t>
  </si>
  <si>
    <t>Muriel</t>
  </si>
  <si>
    <t>CA 289</t>
  </si>
  <si>
    <t>French</t>
  </si>
  <si>
    <t>The Life of Elves</t>
  </si>
  <si>
    <t>http://www.independent.co.uk/news/people/muriel-barbery-reclusive-writer-of-the-elegance-of-the-hedgehog-returns-after-eight-year-hibernation-10114581.html * http://www.publishersweekly.com/pw/by-topic/authors/interviews/article/3973-the-elegance-of-muriel-an-author-profile-of-muriel-barbery.html</t>
  </si>
  <si>
    <t>http://muriel.barbery.net/</t>
  </si>
  <si>
    <t>France</t>
  </si>
  <si>
    <t>Barrett</t>
  </si>
  <si>
    <t>A.</t>
  </si>
  <si>
    <t>Igoni</t>
  </si>
  <si>
    <t>CA 350</t>
  </si>
  <si>
    <t>Blackass</t>
  </si>
  <si>
    <t>https://www.graywolfpress.org/author-list/igoni-barrett http://www.granta.com/New-Writing/Interview-A.-Igoni-Barrett</t>
  </si>
  <si>
    <t>Lagos</t>
  </si>
  <si>
    <t>Nigeria</t>
  </si>
  <si>
    <t>Bartels</t>
  </si>
  <si>
    <t>Larry</t>
  </si>
  <si>
    <t>M.</t>
  </si>
  <si>
    <t>CA 302</t>
  </si>
  <si>
    <t>Democracy for Realists</t>
  </si>
  <si>
    <t>with Christopher H. Achen</t>
  </si>
  <si>
    <t>https://my.vanderbilt.edu/larrybartels/ * http://www.vanderbilt.edu/political-science/bio/larry-bartels * http://www.vanderbilt.edu/political-science/people/bios/cvs/bartels-larry.pdf * http://www.tulsaworld.com/scene/books/book-review-of-democracy-for-realists-why-elections-do-not/article_6782b0bd-0caa-5be0-9817-3d882174f803.html * http://historynewsnetwork.org/article/163402 * https://www.ft.com/content/2f282c30-f65f-11e5-803c-d27c7117d132</t>
  </si>
  <si>
    <t>larry.bartels@vanderbilt.edu</t>
  </si>
  <si>
    <t>Bass</t>
  </si>
  <si>
    <t>Rick</t>
  </si>
  <si>
    <t>CANR 267</t>
  </si>
  <si>
    <t>For a Little While: New and Selected Stories</t>
  </si>
  <si>
    <t>http://www.thedailybeast.com/articles/2013/08/22/faulkner-of-oil-country-rick-bass-talks-new-novel.html http://www.bustle.com/articles/4217-rick-bass-all-the-land-to-hold-us-grapples-with-history-west-texas-landscape</t>
  </si>
  <si>
    <t>MT</t>
  </si>
  <si>
    <t>Bedford</t>
  </si>
  <si>
    <t>Martyn</t>
  </si>
  <si>
    <t>CANR 280</t>
  </si>
  <si>
    <t>British</t>
  </si>
  <si>
    <t>Twenty Questions for Gloria</t>
  </si>
  <si>
    <t>http://www.curtisbrown.co.uk/martyn-bedford/never-ending/</t>
  </si>
  <si>
    <t>http://martynbedford.com/</t>
  </si>
  <si>
    <t>London, England</t>
  </si>
  <si>
    <t>United Kingdom</t>
  </si>
  <si>
    <t>Bernard</t>
  </si>
  <si>
    <t>Romily</t>
  </si>
  <si>
    <t>CA 353</t>
  </si>
  <si>
    <t>Trust Me</t>
  </si>
  <si>
    <t>http://www.harperteen.com/books/Find-Me-Romily-Bernard/?isbn=9780062229038</t>
  </si>
  <si>
    <t>http://www.romilybernard.com/</t>
  </si>
  <si>
    <t>Atlanta</t>
  </si>
  <si>
    <t>GA</t>
  </si>
  <si>
    <t>Berry</t>
  </si>
  <si>
    <t>Steve</t>
  </si>
  <si>
    <t>CANR 284</t>
  </si>
  <si>
    <t>The 14th Colony</t>
  </si>
  <si>
    <t>http://www.georgiacenterforthebook.org/Georgia-Literary-Map/Georgia-Author-Detail.php?record_id=214 http://about.mercer.edu/notable-alumni/</t>
  </si>
  <si>
    <t>http://steveberry.org/</t>
  </si>
  <si>
    <t>Bissell</t>
  </si>
  <si>
    <t>Tom</t>
  </si>
  <si>
    <t>CANR 252</t>
  </si>
  <si>
    <t>Apostle</t>
  </si>
  <si>
    <t>http://www.bookforum.com/interview/9447 http://therumpus.net/2012/04/the-rumpus-interview-with-tom-bissell/</t>
  </si>
  <si>
    <t>Los Angeles</t>
  </si>
  <si>
    <t>CA</t>
  </si>
  <si>
    <t>Box</t>
  </si>
  <si>
    <t>C.</t>
  </si>
  <si>
    <t>J.</t>
  </si>
  <si>
    <t>CANR 282</t>
  </si>
  <si>
    <t>Off the Grid</t>
  </si>
  <si>
    <t>http://www.penguin.com/book/stone-cold-by-c-j-box/9780399160769</t>
  </si>
  <si>
    <t>http://www.cjbox.net/</t>
  </si>
  <si>
    <t>WY</t>
  </si>
  <si>
    <t>Box, Charles James Jr.</t>
  </si>
  <si>
    <t>Brendan</t>
  </si>
  <si>
    <t>Maggie</t>
  </si>
  <si>
    <t>CA 324</t>
  </si>
  <si>
    <t>A Sweet Misfortune</t>
  </si>
  <si>
    <t>http://faithfulreader.com/authors/au-brendan-maggie.asp http://www.linkedin.com/in/brendajlottakamaggiebrendan http://www.familyfiction.com/authors/maggie-brendan/books/deeply-devoted-the-blue-willow-brides-series-1/ http://southernbellewriter.blogspot.com/2011/02/deeply-devoted.html http://mybookaddictionandmore.wordpress.com/2010/07/06/a-love-of-her-own-by-maggie-brendan-a-review/ http://christianreviewofbooks.com/index.php?page=view/article/564/A-Love-Of-Her-Own-by-Maggie-Brendan http://www.book-club-queen.com/the-jewel-of-his-heart-by-maggie-brendan.html</t>
  </si>
  <si>
    <t>http://www.maggiebrendan.com/</t>
  </si>
  <si>
    <t>MaggieBrendan@gmail.com</t>
  </si>
  <si>
    <t>Marietta</t>
  </si>
  <si>
    <t>Lott, Brenda</t>
  </si>
  <si>
    <t>Brinkley</t>
  </si>
  <si>
    <t>Douglas</t>
  </si>
  <si>
    <t>CANR 255</t>
  </si>
  <si>
    <t>Rightful Heritage</t>
  </si>
  <si>
    <t>http://en.wikipedia.org/wiki/Douglas_Brinkley http://history.rice.edu/Brinkley/ http://www.bostonglobe.com/arts/books/2012/06/30/review-cronkite-douglas-brinkley/IYTsmFArBgYETFOJ8d6ljN/story.html http://articles.latimes.com/2012/jun/24/entertainment/la-ca-walter-cronkite-20120624</t>
  </si>
  <si>
    <t>Douglas.Brinkley@rice.edu</t>
  </si>
  <si>
    <t>Bruen</t>
  </si>
  <si>
    <t>Ken</t>
  </si>
  <si>
    <t>CANR 227</t>
  </si>
  <si>
    <t>Irish</t>
  </si>
  <si>
    <t>Pimp</t>
  </si>
  <si>
    <t>with Jason Starr</t>
  </si>
  <si>
    <t>http://www.kenbruen.com/</t>
  </si>
  <si>
    <t>kenbruen@hotmail.com</t>
  </si>
  <si>
    <t>Bujold</t>
  </si>
  <si>
    <t>Lois</t>
  </si>
  <si>
    <t>McMaster</t>
  </si>
  <si>
    <t>CANR 262</t>
  </si>
  <si>
    <t>Gentleman Jole and the Red Queen</t>
  </si>
  <si>
    <t>http://www.tor.com/blogs/2012/12/book-review-captain-vorpatrils-alliance-lois-mcmaster-bujold http://www.baenebooks.com/p-1698-captain-vorpatrils-alliance.aspx http://medievalbookworm.com/reviews/review-captain-vorpatrils-alliance-lois-mcmaster-bujold/</t>
  </si>
  <si>
    <t>http://www.dendarii.com/</t>
  </si>
  <si>
    <t>United States</t>
  </si>
  <si>
    <t>Cartledge</t>
  </si>
  <si>
    <t>Paul</t>
  </si>
  <si>
    <t>CANR 283</t>
  </si>
  <si>
    <t>English</t>
  </si>
  <si>
    <t>Democracy</t>
  </si>
  <si>
    <t>http://www.classics.cam.ac.uk/directory/paul-cartledge http://global.oup.com/academic/product/after-thermopylae-9780199747320;jsessionid=EFB0B14F854285AAD7CC1714285FE4E2?cc=us&amp;lang=en&amp;</t>
  </si>
  <si>
    <t>pac1001@cam.ac.uk</t>
  </si>
  <si>
    <t>Cambridge</t>
  </si>
  <si>
    <t>Cesarani</t>
  </si>
  <si>
    <t>David</t>
  </si>
  <si>
    <t>CANR 218</t>
  </si>
  <si>
    <t>11/13/1956-10/25/2015</t>
  </si>
  <si>
    <t>Disraeli</t>
  </si>
  <si>
    <t>https://www.theguardian.com/books/2016/jun/11/disraeli-the-novel-politician-by-david-cesarani-review * http://www.jewishbookcouncil.org/book/disraeli-the-novel-politician * http://www.momentmag.com/book-review-disraeli-novel-politician/ * http://jewishreviewofbooks.com/articles/2044/one-nation-two-disraelis/</t>
  </si>
  <si>
    <t>david.cesarani@rhul.ac.uk</t>
  </si>
  <si>
    <t>Chapman</t>
  </si>
  <si>
    <t>Drew</t>
  </si>
  <si>
    <t>CA 358</t>
  </si>
  <si>
    <t>The King of Fear</t>
  </si>
  <si>
    <t>http://www.regal-literary.com/clients/drew-chapman</t>
  </si>
  <si>
    <t>http://andrewdchapman.com/</t>
  </si>
  <si>
    <t>info@andrewdchapman.com</t>
  </si>
  <si>
    <t>Colt</t>
  </si>
  <si>
    <t>CA 356</t>
  </si>
  <si>
    <t>Bounty of Vengeance: Ty's Story</t>
  </si>
  <si>
    <t>http://historicalnovelsociety.org/reviews/boots-and-saddles/</t>
  </si>
  <si>
    <t>http://www.paulcolt.com/</t>
  </si>
  <si>
    <t>Contact@paulcolt.com</t>
  </si>
  <si>
    <t>Conniff</t>
  </si>
  <si>
    <t>Richard</t>
  </si>
  <si>
    <t>CANR 214</t>
  </si>
  <si>
    <t>House of Lost Worlds</t>
  </si>
  <si>
    <t>http://www.timesonline.co.uk/tol/travel/holiday_type/wildlife/article6408860.ece http://www.leighbureau.com/speaker.asp?id=321</t>
  </si>
  <si>
    <t>Deep  River</t>
  </si>
  <si>
    <t>CT</t>
  </si>
  <si>
    <t>Crane</t>
  </si>
  <si>
    <t>Elizabeth</t>
  </si>
  <si>
    <t>CANR 256</t>
  </si>
  <si>
    <t>The History of Great Things</t>
  </si>
  <si>
    <t>http://redroom.com/member/elizabeth-crane/bio http://www.zingmagazine.com/drupal/node/3259 http://www.redividerjournal.org/interview-with-elizabeth-crane/</t>
  </si>
  <si>
    <t>http://www.elizabethcrane.com/</t>
  </si>
  <si>
    <t>mabyers18@aol.com</t>
  </si>
  <si>
    <t>New York</t>
  </si>
  <si>
    <t>NY</t>
  </si>
  <si>
    <t>Cumming</t>
  </si>
  <si>
    <t>Laura</t>
  </si>
  <si>
    <t>CA 332</t>
  </si>
  <si>
    <t>The Vanishing Velazquez</t>
  </si>
  <si>
    <t>http://www.telegraph.co.uk/culture/books/bookreviews/5893547/A-Face-to-the-World-On-Self-Portraits-by-Laura-Cumming-review.html http://www.independent.co.uk/arts-entertainment/books/reviews/a-face-to-the-world-by-laura-cumming-2087680.html * http://www.telegraph.co.uk/books/what-to-read/in-pursuit-of-velzquez-by-laura-cumming-review-intriguing/ * https://en.wikipedia.org/wiki/Laura_Cumming</t>
  </si>
  <si>
    <t>Darling</t>
  </si>
  <si>
    <t>Ron</t>
  </si>
  <si>
    <t>CA 295</t>
  </si>
  <si>
    <t>Game 7, 1986</t>
  </si>
  <si>
    <t>http://en.wikipedia.org/wiki/Ron_Darling</t>
  </si>
  <si>
    <t>Darling, Ronald Maurice</t>
  </si>
  <si>
    <t>de la Cruz</t>
  </si>
  <si>
    <t>Melissa</t>
  </si>
  <si>
    <t>CANR 271</t>
  </si>
  <si>
    <t>Surviving High School</t>
  </si>
  <si>
    <t>with Lele Pons</t>
  </si>
  <si>
    <t>http://www.risingshadow.net/library?action=book&amp;book_id=41123 http://freshfiction.com/review.php?id=38763</t>
  </si>
  <si>
    <t>http://www.melissa-delacruz.com/</t>
  </si>
  <si>
    <t>melissa@melissa-delacruz.com</t>
  </si>
  <si>
    <t>Hollywood</t>
  </si>
  <si>
    <t>Deriso</t>
  </si>
  <si>
    <t>Christine</t>
  </si>
  <si>
    <t>Hurley</t>
  </si>
  <si>
    <t>CA 297</t>
  </si>
  <si>
    <t>Tragedy Girl</t>
  </si>
  <si>
    <t>http://www.christinehurleyderiso.com/</t>
  </si>
  <si>
    <t>christine@christinehurleyderiso.com</t>
  </si>
  <si>
    <t>Donlay</t>
  </si>
  <si>
    <t>Philip</t>
  </si>
  <si>
    <t>Pegasus Down</t>
  </si>
  <si>
    <t>http://www.thebigthrill.org/2013/02/zero-separation-by-philip-donlay/</t>
  </si>
  <si>
    <t>www.philipdonlay.com/</t>
  </si>
  <si>
    <t>phil@philipdonlay.com</t>
  </si>
  <si>
    <t>Draut</t>
  </si>
  <si>
    <t>Tamara</t>
  </si>
  <si>
    <t>CA 249</t>
  </si>
  <si>
    <t>Sleeping Giant</t>
  </si>
  <si>
    <t>http://www.strappedthebook.com/</t>
  </si>
  <si>
    <t>tdraut@demos.org</t>
  </si>
  <si>
    <t>Dufresne</t>
  </si>
  <si>
    <t>John</t>
  </si>
  <si>
    <t>CANR 268</t>
  </si>
  <si>
    <t>I Don't Like Where This Is Going</t>
  </si>
  <si>
    <t>http://www.npr.org/2013/07/20/202964199/no-regrets-a-murder-mystery-tangled-in-lifes-troubles http://therumpus.net/2013/08/the-rumpus-interview-with-john-dufresne/</t>
  </si>
  <si>
    <t>http://johndufresne.com/</t>
  </si>
  <si>
    <t>Dania Beach</t>
  </si>
  <si>
    <t>FL</t>
  </si>
  <si>
    <t>Eickhoff</t>
  </si>
  <si>
    <t>Diane</t>
  </si>
  <si>
    <t>CA 263</t>
  </si>
  <si>
    <t>Clarina Nichols</t>
  </si>
  <si>
    <t>http://www.beaglebay.com/aboutde.htm * https://www.facebook.com/diane.e.barnhart/about</t>
  </si>
  <si>
    <t>dequindaro@gmail.com; diane@tvbarn.com</t>
  </si>
  <si>
    <t>Kansas City</t>
  </si>
  <si>
    <t>MO</t>
  </si>
  <si>
    <t>Engel</t>
  </si>
  <si>
    <t>CA 232</t>
  </si>
  <si>
    <t>And Then All Hell Broke Loose</t>
  </si>
  <si>
    <t>http://en.wikipedia.org/wiki/Richard_Engel</t>
  </si>
  <si>
    <t>Fesperman</t>
  </si>
  <si>
    <t>Dan</t>
  </si>
  <si>
    <t>CANR 263</t>
  </si>
  <si>
    <t>The Letter Writer</t>
  </si>
  <si>
    <t>http://www.georgetowner.com/articles/2012/oct/28/review-double-game-dan-fesperman/ http://clclt.com/charlotte/book-review-dan-fespermans-the-double-game/Content?oid=3017671</t>
  </si>
  <si>
    <t>http://www.danfesperman.com/</t>
  </si>
  <si>
    <t>dan@danfesperman.com</t>
  </si>
  <si>
    <t>Baltimore</t>
  </si>
  <si>
    <t>MD</t>
  </si>
  <si>
    <t>Fischer</t>
  </si>
  <si>
    <t>Rusty</t>
  </si>
  <si>
    <t>The Vampire Book of the Month Club</t>
  </si>
  <si>
    <t>Blog: http://zombiesdontblog.blogspot.com/ http://www.rushingtheseason.com/#!bio/c1ktj http://medallionmediagroup.com/author/rusty-fischer/?doing_wp_cron=1380901418.0635809898376464843750 * https://www.fantasticfiction.com/f/rusty-fischer/</t>
  </si>
  <si>
    <t>Freelancer86@aol.com</t>
  </si>
  <si>
    <t>Cape Canaveral</t>
  </si>
  <si>
    <t>Fitch</t>
  </si>
  <si>
    <t>Stona</t>
  </si>
  <si>
    <t>CA 311</t>
  </si>
  <si>
    <t>Dark Horse: An Eddy Harkness Novel</t>
  </si>
  <si>
    <t>under pseud Rory Flynn</t>
  </si>
  <si>
    <t>http://meandmybigmouth.typepad.com/scottpack/2009/06/interview-stona-fitch.html http://www.washingtonpost.com/wp-dyn/content/article/2010/08/03/AR2010080305467.html * http://www.mrroryflynn.com/about/ * https://stacyalesi.com/2016/06/30/dark-horse-by-rory-flynn/ * http://www.bookreporter.com/authors/rory-flynn</t>
  </si>
  <si>
    <t>http://www.stonafitch.com/</t>
  </si>
  <si>
    <t>stona7@aol.com</t>
  </si>
  <si>
    <t>Concord</t>
  </si>
  <si>
    <t>MA</t>
  </si>
  <si>
    <t>Flynn, Rory</t>
  </si>
  <si>
    <t>Florio</t>
  </si>
  <si>
    <t>Gwen</t>
  </si>
  <si>
    <t>CA 355</t>
  </si>
  <si>
    <t>Disgraced</t>
  </si>
  <si>
    <t>http://www.criminalelement.com/blogs/2013/10/fresh-meat-montana-by-gwen-florio-afghanistan-journalist-witness</t>
  </si>
  <si>
    <t>http://gwenflorio.net/</t>
  </si>
  <si>
    <t>gwenflorio@gmail.com</t>
  </si>
  <si>
    <t>Missoula</t>
  </si>
  <si>
    <t>Hacker</t>
  </si>
  <si>
    <t>Jacob</t>
  </si>
  <si>
    <t>S.</t>
  </si>
  <si>
    <t>CANR 239</t>
  </si>
  <si>
    <t>American Amnesia</t>
  </si>
  <si>
    <t>www.hackerpierson.com http://www.yale.edu/polisci/people/jhacker.html http://en.wikipedia.org/wiki/Jacob_Hacker</t>
  </si>
  <si>
    <t>jacob.hacker@yale.edu; hacker@newamerica.net</t>
  </si>
  <si>
    <t>New Haven</t>
  </si>
  <si>
    <t>Halberstadt</t>
  </si>
  <si>
    <t>Michele</t>
  </si>
  <si>
    <t>CA 327</t>
  </si>
  <si>
    <t>Mon Amie Americaine</t>
  </si>
  <si>
    <t>trans by Bruce Benderson</t>
  </si>
  <si>
    <t>Michéle Halberstadt is a French journalist, film producer, and author. Her previous novels include Prends soin de toi and Café Viennois. She also produced and co-wrote the movie Murderous Maids (2000). The Pianist in the Dark is her first novel to be published in English; it won the Drouot Literary Prize and was short-listed for the Lila literary prize in France.</t>
  </si>
  <si>
    <t>Hamilton</t>
  </si>
  <si>
    <t>Lee</t>
  </si>
  <si>
    <t>H.</t>
  </si>
  <si>
    <t>CA 254</t>
  </si>
  <si>
    <t>Congress, Presidents, and American Politics</t>
  </si>
  <si>
    <t>http://www.9-11commission.gov/about/bio_hamilton.htm</t>
  </si>
  <si>
    <t>lee.hamilton@wilsoncenter.org</t>
  </si>
  <si>
    <t>Washigton</t>
  </si>
  <si>
    <t>DC</t>
  </si>
  <si>
    <t>Handler</t>
  </si>
  <si>
    <t>The Lavender Lane Lothario</t>
  </si>
  <si>
    <t>http://us.macmillan.com/thecoalblackasphalttomb/DavidHandler</t>
  </si>
  <si>
    <t>http://www.davidhandlerbooks.com/</t>
  </si>
  <si>
    <t>david@davidhandlerbooks.com</t>
  </si>
  <si>
    <t>Old Lyme</t>
  </si>
  <si>
    <t>Andrews, Russell</t>
  </si>
  <si>
    <t>Hay</t>
  </si>
  <si>
    <t>Ashley</t>
  </si>
  <si>
    <t>CA 207</t>
  </si>
  <si>
    <t>Australian</t>
  </si>
  <si>
    <t>The Railwayman's Wife</t>
  </si>
  <si>
    <t>http://www.ashleyhay.com.au/about.html</t>
  </si>
  <si>
    <t>http://www.ashleyhay.com.au/</t>
  </si>
  <si>
    <t>Brisbane</t>
  </si>
  <si>
    <t>QL</t>
  </si>
  <si>
    <t>Australia</t>
  </si>
  <si>
    <t>Hazleton</t>
  </si>
  <si>
    <t>Lesley</t>
  </si>
  <si>
    <t>CANR 226</t>
  </si>
  <si>
    <t>Agnostic</t>
  </si>
  <si>
    <t>http://online.wsj.com/article/SB10001424052970203440104574399830123915184.html http://www.dallasnews.com/sharedcontent/dws/ent/stories/DN-bk_aftertheprophet_0920gd.ART.State.Edition1.4bba0c1.html</t>
  </si>
  <si>
    <t>http://www.aftertheprophet.com</t>
  </si>
  <si>
    <t>Seattle</t>
  </si>
  <si>
    <t>WA</t>
  </si>
  <si>
    <t>Higgins</t>
  </si>
  <si>
    <t>Wendy</t>
  </si>
  <si>
    <t>CA 367</t>
  </si>
  <si>
    <t>The Great Hunt</t>
  </si>
  <si>
    <t>http://www.harpercollins.com/9780062265975/sweet-reckoning</t>
  </si>
  <si>
    <t>http://www.wendyhigginswrites.com/</t>
  </si>
  <si>
    <t>wendyhigginswrites@gmail.com</t>
  </si>
  <si>
    <t>VA</t>
  </si>
  <si>
    <t>Hirshberg</t>
  </si>
  <si>
    <t>Glen</t>
  </si>
  <si>
    <t>CANR 243</t>
  </si>
  <si>
    <t>Good Girls</t>
  </si>
  <si>
    <t>http://en.wikipedia.org/wiki/Glen_Hirshberg http://www.strangehorizons.com/reviews/2011/12/the_janus_tree_.shtml</t>
  </si>
  <si>
    <t>http://www.glenhirshberg.com/</t>
  </si>
  <si>
    <t>glen@glenhirshberg.com</t>
  </si>
  <si>
    <t>Holt</t>
  </si>
  <si>
    <t>Anne</t>
  </si>
  <si>
    <t>CANR 248</t>
  </si>
  <si>
    <t>Norwegian</t>
  </si>
  <si>
    <t>The Lion's Mouth</t>
  </si>
  <si>
    <t>trans by Anne Bruce</t>
  </si>
  <si>
    <t>http://en.wikipedia.org/wiki/Anne_Holt http://authors.simonandschuster.com/Anne-Holt/80850030 http://www.washingtonpost.com/entertainment/books/anne-holts-1222-snowbound-thriller-has-a-wealth-of-personality/2011/12/02/gIQAhtAIRP_story.html</t>
  </si>
  <si>
    <t>Norway</t>
  </si>
  <si>
    <t>Hoover</t>
  </si>
  <si>
    <t>Michelle</t>
  </si>
  <si>
    <t>CA 313</t>
  </si>
  <si>
    <t>Bottomland</t>
  </si>
  <si>
    <t>http://www.bu.edu/writingprogram/people/writing-program-faculty/michelle-hoover/ http://www.nytimes.com/2010/08/01/books/review/Fay-t.html http://www.newyorker.com/arts/reviews/brieflynoted/2010/08/30/100830crbn_brieflynoted1</t>
  </si>
  <si>
    <t>http://www.michellehoover.net</t>
  </si>
  <si>
    <t>mdhoover@bu.edu</t>
  </si>
  <si>
    <t>Ilgunas</t>
  </si>
  <si>
    <t>Trespassing across America</t>
  </si>
  <si>
    <t>http://business.time.com/2013/06/22/meet-ken-ilgunas-who-lived-in-a-van-for-two-years-to-save-money-during-grad-school/ http://www.nytimes.com/2013/04/14/education/edlife/ken-ilgunas-lives-in-a-van-while-a-graduate-student-at-duke-university.html?pagewanted=all&amp;_r=0</t>
  </si>
  <si>
    <t>http://www.kenilgunas.com/</t>
  </si>
  <si>
    <t>spartanstudent@gmail.com</t>
  </si>
  <si>
    <t>Stokes County</t>
  </si>
  <si>
    <t>NC</t>
  </si>
  <si>
    <t>Isserman</t>
  </si>
  <si>
    <t>Maurice</t>
  </si>
  <si>
    <t>CANR 211</t>
  </si>
  <si>
    <t>Continental Divide</t>
  </si>
  <si>
    <t>http://www.nytimes.com/2008/09/28/books/review/Barcott-t.html</t>
  </si>
  <si>
    <t>misserma@hamilton.edu</t>
  </si>
  <si>
    <t>Clinton</t>
  </si>
  <si>
    <t>Janowitz</t>
  </si>
  <si>
    <t>Brenda</t>
  </si>
  <si>
    <t>The Dinner Party</t>
  </si>
  <si>
    <t>Home: New York, NY; http://www.mediabistro.com/courses/cache/instr354.asp</t>
  </si>
  <si>
    <t>http://www.brendajanowitz.com/</t>
  </si>
  <si>
    <t>brenda@brendajanowitz.com</t>
  </si>
  <si>
    <t>Jansma</t>
  </si>
  <si>
    <t>Kristopher</t>
  </si>
  <si>
    <t>CA 347</t>
  </si>
  <si>
    <t>Why We Came to the City</t>
  </si>
  <si>
    <t>http://www.npr.org/2013/03/26/174868572/can-this-hypercomplex-leopard-change-its-spots http://www.interviewmagazine.com/culture/kristopher-jansma-the-unchangeable-spots-of-leopards http://www.pastemagazine.com/articles/2013/04/the-unchangeable-spots-of-leopards-by-kristopher-j.html</t>
  </si>
  <si>
    <t>http://kristopherjansma.com/</t>
  </si>
  <si>
    <t>kristopher.jansma@gmail.com</t>
  </si>
  <si>
    <t>Jollimore</t>
  </si>
  <si>
    <t>Troy</t>
  </si>
  <si>
    <t>CA 326</t>
  </si>
  <si>
    <t>Canadian</t>
  </si>
  <si>
    <t>Syllabus of Errors</t>
  </si>
  <si>
    <t>http://www.csuchico.edu/~tjollimore/ http://www.csuchico.edu/fs/awards/outstanding_prof.shtml http://www.princeton.edu/arts/lewis_center/performance-central/ppf/jollimore/ * https://www.poetryfoundation.org/poems-and-poets/poets/detail/troy-jollimore</t>
  </si>
  <si>
    <t>Chico</t>
  </si>
  <si>
    <t>Jollimore, Troy Allen</t>
  </si>
  <si>
    <t>Kaehler</t>
  </si>
  <si>
    <t>Tammy</t>
  </si>
  <si>
    <t>CA 329</t>
  </si>
  <si>
    <t>Red Flags</t>
  </si>
  <si>
    <t>http://www.lamag.com/culture/books/story.aspx?ID=1524521</t>
  </si>
  <si>
    <t>http://tammykaehler.com/</t>
  </si>
  <si>
    <t>Lubar</t>
  </si>
  <si>
    <t>CANR 187</t>
  </si>
  <si>
    <t>Character, Driven</t>
  </si>
  <si>
    <t>http://www.davidlubar.com/</t>
  </si>
  <si>
    <t>david@davidlubar.com</t>
  </si>
  <si>
    <t>Nazareth</t>
  </si>
  <si>
    <t>PA</t>
  </si>
  <si>
    <t>Makiya</t>
  </si>
  <si>
    <t>Kanan</t>
  </si>
  <si>
    <t>CA 140</t>
  </si>
  <si>
    <t>The Rope</t>
  </si>
  <si>
    <t>Iraqi-British * in CA 140 under pseud Samir al-Khalil * https://en.wikipedia.org/wiki/Kanan_Makiya * http://alumni.brandeis.edu/news-publications/news-archive/makiya-rope.html * http://www.wsj.com/articles/kanan-makiya-how-iraq-went-wrong-1455312166 * https://www.bostonglobe.com/ideas/2013/03/16/kanan-makiya-regret-about-pressing-war-iraq/k6ZsBxp4sXptfXrcRAocdO/story.html</t>
  </si>
  <si>
    <t>al-Khalil, Samir</t>
  </si>
  <si>
    <t>Mandelbaum</t>
  </si>
  <si>
    <t>Michael</t>
  </si>
  <si>
    <t>Mission Failure</t>
  </si>
  <si>
    <t>https://www.sais-jhu.edu/michael-mandelbaum http://books.simonandschuster.com/Road-to-Global-Prosperity/Michael-Mandelbaum/9781476750019</t>
  </si>
  <si>
    <t>AmericanForeignPolicy@jhu.edu</t>
  </si>
  <si>
    <t>McIntosh</t>
  </si>
  <si>
    <t>Will</t>
  </si>
  <si>
    <t>Burning Midnight</t>
  </si>
  <si>
    <t>http://en.wikipedia.org/wiki/Will_McIntosh http://www.isfdb.org/cgi-bin/ea.cgi?Will_McIntosh http://spectramagazine.com/10361/hugo-awards-2010-interview-with-short-story-nominee-william-d-mcintosh/ http://class.georgiasouthern.edu/psychology/facstaff.php</t>
  </si>
  <si>
    <t>http://willmcintosh.net/</t>
  </si>
  <si>
    <t>Statesboro</t>
  </si>
  <si>
    <t>WI</t>
  </si>
  <si>
    <t>McKinney-Whetstone</t>
  </si>
  <si>
    <t>CANR 206</t>
  </si>
  <si>
    <t>1954?</t>
  </si>
  <si>
    <t>Lazaretto</t>
  </si>
  <si>
    <t>http://www.dianemckinney-whetstone.com/</t>
  </si>
  <si>
    <t>Chadds Ford</t>
  </si>
  <si>
    <t>McNeal</t>
  </si>
  <si>
    <t>CANR 185</t>
  </si>
  <si>
    <t>The Incident on the Bridge</t>
  </si>
  <si>
    <t>http://www.mcnealbooks.com/about-laura.html</t>
  </si>
  <si>
    <t>http://www.mcnealbooks.com/</t>
  </si>
  <si>
    <t>Fallbrook</t>
  </si>
  <si>
    <t>Medina</t>
  </si>
  <si>
    <t>Meg</t>
  </si>
  <si>
    <t>CANR 251</t>
  </si>
  <si>
    <t>Burn Baby Burn</t>
  </si>
  <si>
    <t>http://www.megmedina.com/</t>
  </si>
  <si>
    <t>Richmond</t>
  </si>
  <si>
    <t>Newberg</t>
  </si>
  <si>
    <t>Andrew</t>
  </si>
  <si>
    <t>B.</t>
  </si>
  <si>
    <t>CA 185</t>
  </si>
  <si>
    <t>How Enlightenment Changes Your Brain</t>
  </si>
  <si>
    <t>with Mark Robert Waldman</t>
  </si>
  <si>
    <t>http://www.whatthebleep.com/portfolio-item/andrew-newberg/ * http://www.nourfoundation.com/speakers/andrew-b-newberg-md.html *</t>
  </si>
  <si>
    <t>http://www.andrewnewberg.com/</t>
  </si>
  <si>
    <t>Nganang</t>
  </si>
  <si>
    <t>Patrice</t>
  </si>
  <si>
    <t>CA 340</t>
  </si>
  <si>
    <t>Cameroonian</t>
  </si>
  <si>
    <t>Mount Pleasant</t>
  </si>
  <si>
    <t>https://www.facebook.com/patrice.nganang http://www.stonybrook.edu/complit/new/nganang.html https://twitter.com/nganang http://www.miraclairebooks.com/1/post/2009/10/an-interview-with-patrice-nganang.html</t>
  </si>
  <si>
    <t>http://www.stonybrook.edu/complit/new/nganang.html</t>
  </si>
  <si>
    <t>patrice.nganang@stonybrook.edu</t>
  </si>
  <si>
    <t>Nocera</t>
  </si>
  <si>
    <t>Joseph</t>
  </si>
  <si>
    <t>CA 238</t>
  </si>
  <si>
    <t>Indentured</t>
  </si>
  <si>
    <t>with Ben Strauss</t>
  </si>
  <si>
    <t>http://www.nytimes.com/ref/business/bio-nocera.html * http://thedianerehmshow.org/shows/2016-02-22/joe-nocera-and-ben-strauss-indentured-the-inside-story-of-the-rebellion-against-the-ncaa * http://www.npr.org/2016/02/15/466848768/indentured-explores-efforts-to-fight-mistreatment-of-college-athletes * http://www.chicagotribune.com/lifestyles/books/ct-prj-indentured-ncaa-joe-nocera-ben-strauss-20160310-story.html</t>
  </si>
  <si>
    <t>Nocera, Joe</t>
  </si>
  <si>
    <t>Norwich</t>
  </si>
  <si>
    <t>William</t>
  </si>
  <si>
    <t>CA 157</t>
  </si>
  <si>
    <t>My Mrs. Brown</t>
  </si>
  <si>
    <t>http://www.simonandschuster.com/books/My-Mrs-Brown/William-Norwich/9781442386075 * http://observer.com/2016/04/legendary-editor-william-norwich-celebrates-his-new-novel-my-mrs-brown/</t>
  </si>
  <si>
    <t>Olen</t>
  </si>
  <si>
    <t>Helaine</t>
  </si>
  <si>
    <t>CA 348</t>
  </si>
  <si>
    <t>The Index Card</t>
  </si>
  <si>
    <t>with Harold Pollack</t>
  </si>
  <si>
    <t>http://www.businessweek.com/articles/2013-01-11/book-review-pound-foolish-by-helaine-olen http://www.deseretnews.com/article/865579176/QA-with-Helaine-Olen-author-of-Pound-Foolish.html?pg=all * http://www.npr.org/sections/alltechconsidered/2016/01/08/462250239/when-an-index-card-of-financial-tips-isnt-enough-this-book-is-there * http://www.adamchudy.com/book-review-the-index-card/</t>
  </si>
  <si>
    <t>http://helaineolen.com/</t>
  </si>
  <si>
    <t>Parker</t>
  </si>
  <si>
    <t>T.</t>
  </si>
  <si>
    <t>Jefferson</t>
  </si>
  <si>
    <t>CANR 291</t>
  </si>
  <si>
    <t>Crazy Blood</t>
  </si>
  <si>
    <t>http://www.tjeffersonparker.com/</t>
  </si>
  <si>
    <t>Parker, Thomas Jefferson</t>
  </si>
  <si>
    <t>Pastore</t>
  </si>
  <si>
    <t>Christopher</t>
  </si>
  <si>
    <t>L.</t>
  </si>
  <si>
    <t>CA 265</t>
  </si>
  <si>
    <t>Between Land and Sea</t>
  </si>
  <si>
    <t>http://www.albany.edu/history/51019.php * http://www.albany.edu/history/assets/Pastore_CV.pdf * http://www.christopherpastore.com/about.html</t>
  </si>
  <si>
    <t>http://www.christopherpastore.com/</t>
  </si>
  <si>
    <t>cpastore@albany.edu</t>
  </si>
  <si>
    <t>Delmar</t>
  </si>
  <si>
    <t>Penkov</t>
  </si>
  <si>
    <t>Miroslav</t>
  </si>
  <si>
    <t>Bulgarian</t>
  </si>
  <si>
    <t>Stork Mountain</t>
  </si>
  <si>
    <t>http://thejournalmag.org/archives/935 https://faculty.unt.edu/editprofile.php?pid=2068&amp;onlyview=1</t>
  </si>
  <si>
    <t>http://miroslavpenkov.com/</t>
  </si>
  <si>
    <t>Denton</t>
  </si>
  <si>
    <t>TX</t>
  </si>
  <si>
    <t>Pitch</t>
  </si>
  <si>
    <t>Anthony</t>
  </si>
  <si>
    <t>CA 294</t>
  </si>
  <si>
    <t>The Last Lynching</t>
  </si>
  <si>
    <t>http://mitworld.mit.edu/speaker/view/116 * Born in England, naturalized U.S. citizen.</t>
  </si>
  <si>
    <t>Quartey</t>
  </si>
  <si>
    <t>Kwei</t>
  </si>
  <si>
    <t>Gold of Our Fathers</t>
  </si>
  <si>
    <t>http://sohopress.com/get-to-know-kwei-quartey-author-of-murder-at-cape-three-points/</t>
  </si>
  <si>
    <t>http://www.kweiquartey.com/</t>
  </si>
  <si>
    <t>info@kweiquartey.com</t>
  </si>
  <si>
    <t>Pasadena</t>
  </si>
  <si>
    <t>Quinn</t>
  </si>
  <si>
    <t>Kate</t>
  </si>
  <si>
    <t>Karyus</t>
  </si>
  <si>
    <t>Down with the Shine</t>
  </si>
  <si>
    <t>http://www.harperteen.com/books/Another-Little-Piece-Kate-Karyus-Quinn/?isbn=9780062135957 http://www.mybookishways.com/2013/06/interview-kate-karyus-quinn-author-of-another-little-piece.html</t>
  </si>
  <si>
    <t>http://www.katekaryusquinn.com/</t>
  </si>
  <si>
    <t>Buffalo</t>
  </si>
  <si>
    <t>Read</t>
  </si>
  <si>
    <t>Piers</t>
  </si>
  <si>
    <t>CANR 150</t>
  </si>
  <si>
    <t>Scarpia</t>
  </si>
  <si>
    <t>Redfearn</t>
  </si>
  <si>
    <t>Suzanne</t>
  </si>
  <si>
    <t>CA 354</t>
  </si>
  <si>
    <t>No Ordinary Life</t>
  </si>
  <si>
    <t>http://www.hachettebookgroup.com/titles/suzanne-redfearn/hush-little-baby/9781455573202/</t>
  </si>
  <si>
    <t>http://www.suzanneredfearn.com/</t>
  </si>
  <si>
    <t>Suzanne@SuzanneRedfearn.com</t>
  </si>
  <si>
    <t>Laguna Beach</t>
  </si>
  <si>
    <t>Rickards</t>
  </si>
  <si>
    <t>James</t>
  </si>
  <si>
    <t>The New Case for Gold</t>
  </si>
  <si>
    <t>https://www.linkedin.com/pub/james-rickards/3/614/4b5</t>
  </si>
  <si>
    <t>http://jimrickards.blogspot.com/</t>
  </si>
  <si>
    <t>Darien</t>
  </si>
  <si>
    <t>Robotham</t>
  </si>
  <si>
    <t>CANR 278</t>
  </si>
  <si>
    <t>Close Your Eyes</t>
  </si>
  <si>
    <t>https://www.littlebrown.co.uk/Books/detail.page?isbn=9781847445261 http://www.mulhollandbooks.com/books/fallwinter-20132014/watching-you/</t>
  </si>
  <si>
    <t>http://www.michaelrobotham.com/</t>
  </si>
  <si>
    <t>michael@michaelrobotham.com</t>
  </si>
  <si>
    <t>Sydney</t>
  </si>
  <si>
    <t>Robotham, Michael Shane</t>
  </si>
  <si>
    <t>Sanders</t>
  </si>
  <si>
    <t>Tim</t>
  </si>
  <si>
    <t>CA 293</t>
  </si>
  <si>
    <t>Dealstorming</t>
  </si>
  <si>
    <t>http://www.timsanders.com/</t>
  </si>
  <si>
    <t>Sanders, Tim Steven</t>
  </si>
  <si>
    <t>Scott</t>
  </si>
  <si>
    <t>Mindi</t>
  </si>
  <si>
    <t>CA 346</t>
  </si>
  <si>
    <t>The Way Back to You</t>
  </si>
  <si>
    <t>with Michelle Andreani</t>
  </si>
  <si>
    <t>http://cleareyesfullshelves.com/blog/review-live-through-this-by-mindi-scott.html * http://agoodaddiction.blogspot.com/2012/09/book-review-live-through-this-by-mindi.html * http://mimosastimulus.blogspot.com/2012/09/author-interview-mindi-scott.html.html * https://michelleandmindi.com/</t>
  </si>
  <si>
    <t>http://mindiscott.com/</t>
  </si>
  <si>
    <t>mindirochelle@gmail.com</t>
  </si>
  <si>
    <t>Segal</t>
  </si>
  <si>
    <t>Adam</t>
  </si>
  <si>
    <t>CA 317</t>
  </si>
  <si>
    <t>The Hacked World Order</t>
  </si>
  <si>
    <t>http://www.cfr.org/experts/india-china-economics/adam-segal/b8863</t>
  </si>
  <si>
    <t>http://www.adamsegal.net/</t>
  </si>
  <si>
    <t>asegal@cfr.org</t>
  </si>
  <si>
    <t>Segal, Adam Mitchell</t>
  </si>
  <si>
    <t>Seidel</t>
  </si>
  <si>
    <t>Frederick</t>
  </si>
  <si>
    <t>CANR 180</t>
  </si>
  <si>
    <t>Widening Income Inequality</t>
  </si>
  <si>
    <t>https://www.poetryfoundation.org/poems-and-poets/poets/detail/frederick-seidel</t>
  </si>
  <si>
    <t>Seidel, Frederick Lewis</t>
  </si>
  <si>
    <t>Simone</t>
  </si>
  <si>
    <t>Alina</t>
  </si>
  <si>
    <t>CA 328</t>
  </si>
  <si>
    <t>Madonnaland</t>
  </si>
  <si>
    <t>Married (husband: Josh Knobe) with one daughter (Zoe); http://online.wsj.com/article/SB10001424052702304392704576375701336848170.html http://www.largeheartedboy.com/blog/archive/2011/06/book_notes_alin.html http://www.popmatters.com/pm/feature/145468-you-must-go-and-win http://www.imposemagazine.com/bytes/qa-with-alina-simone-author-of-iyou-must-go-and-wini</t>
  </si>
  <si>
    <t>http://www.alinasimone.com/</t>
  </si>
  <si>
    <t>simone.alina@gmail.com</t>
  </si>
  <si>
    <t>Brooklyn</t>
  </si>
  <si>
    <t>Sittenfeld</t>
  </si>
  <si>
    <t>Curtis</t>
  </si>
  <si>
    <t>CANR 265</t>
  </si>
  <si>
    <t>Eligible</t>
  </si>
  <si>
    <t>http://www.nytimes.com/2016/04/15/books/curtis-sittenfeld-is-no-jane-austen-but-shes-ok-with-that.html</t>
  </si>
  <si>
    <t>http://www.curtissittenfeld.com/</t>
  </si>
  <si>
    <t>Clayton</t>
  </si>
  <si>
    <t>Sittenfeld, Elizabeth Curtis</t>
  </si>
  <si>
    <t>Smith</t>
  </si>
  <si>
    <t>Jill</t>
  </si>
  <si>
    <t>Eileen</t>
  </si>
  <si>
    <t>CA 325</t>
  </si>
  <si>
    <t>The Prophetess: Deborah's Story</t>
  </si>
  <si>
    <t>Married (husband: Randy) with with children; http://faithfulreader.com/authors/au-smith-jill-eileen.asp http://www.amazon.com/Jill-Eileen-Smith/e/B001JS8AEA http://laurelwreathsreflections.com/lorisbookreviews/abigail-by-jill-eileen-smith/</t>
  </si>
  <si>
    <t>http://www.jilleileensmith.com/</t>
  </si>
  <si>
    <t>MI</t>
  </si>
  <si>
    <t>Sullivan</t>
  </si>
  <si>
    <t>CA 335</t>
  </si>
  <si>
    <t>Girl about Town</t>
  </si>
  <si>
    <t>with Adam Shankman</t>
  </si>
  <si>
    <t>http://readalot-rhonda1111.blogspot.com/2011/10/reviewguardian-of-green-hill-by-laura-l.html http://middlegradeninja.blogspot.com/2011/03/7-questions-for-laura-l-sullivan.html http://pidginpeasbooknook.blogspot.com/2012/01/review-guardian-of-green-hill.html * https://royalsocialmedia.com/book-reviews/book-review-girl-town-adam-shankman-laura-l-sullivan/</t>
  </si>
  <si>
    <t>http://lauralsullivan.blogspot.com/</t>
  </si>
  <si>
    <t>lauraleesullivan@hotmail.com</t>
  </si>
  <si>
    <t>Takeyh</t>
  </si>
  <si>
    <t>Ray</t>
  </si>
  <si>
    <t>CANR 215</t>
  </si>
  <si>
    <t>The Pragmatic Superpower</t>
  </si>
  <si>
    <t>Iranian-American * http://www.cfr.org/bios/9599/ray_takeyh.html http://www.nytimes.com/2009/08/06/books/06cohen.html http://www.foreignaffairs.com/articles/65381/ray-takeyh/guardians-of-the-revolution-iran-and-the-world-in-the-age-of-the http://www.historybookclub.com/pages/nm/product/productDetail.jsp?skuId=1045798233 * http://www.cfr.org/experts/bahrain-nonstate-actors-and-nongovernmental-organizations-democratization/ray-takeyh/b9599</t>
  </si>
  <si>
    <t>rtakeyh@cfr.org</t>
  </si>
  <si>
    <t>Washington</t>
  </si>
  <si>
    <t>Taylor</t>
  </si>
  <si>
    <t>Nick</t>
  </si>
  <si>
    <t>CA 281</t>
  </si>
  <si>
    <t>Double Switch</t>
  </si>
  <si>
    <t>under pseud T.T. Monday</t>
  </si>
  <si>
    <t>http://www.readthedisagreement.com/ http://www.sjsu.edu/faculty_and_staff/faculty_detail.jsp?id=2136 * http://www.paloaltoonline.com/blogs/p/2014/02/24/who-is-tt-monday--the-story-of-a-novel-part-3</t>
  </si>
  <si>
    <t>http://www.ttmonday.com/</t>
  </si>
  <si>
    <t>nick@readthedisagreement.com</t>
  </si>
  <si>
    <t>Monday, T. T.</t>
  </si>
  <si>
    <t>Teitelman</t>
  </si>
  <si>
    <t>Robert</t>
  </si>
  <si>
    <t>CA 135</t>
  </si>
  <si>
    <t>Bloodsport</t>
  </si>
  <si>
    <t>https://www.linkedin.com/in/robert-teitelman-58042158 * https://www.ft.com/content/f2364742-07db-11e6-a623-b84d06a39ec2</t>
  </si>
  <si>
    <t>http://www.robertteitelman.com/</t>
  </si>
  <si>
    <t>Tessaro</t>
  </si>
  <si>
    <t>Kathleen</t>
  </si>
  <si>
    <t>CA 226</t>
  </si>
  <si>
    <t>Rare Objects</t>
  </si>
  <si>
    <t>Home: London, England. * http://www.kathleentessaro.com/about.html</t>
  </si>
  <si>
    <t>http://www.kathleentessaro.com/</t>
  </si>
  <si>
    <t>Tucker</t>
  </si>
  <si>
    <t>K.</t>
  </si>
  <si>
    <t>CA 357</t>
  </si>
  <si>
    <t>He Will Be My Ruin</t>
  </si>
  <si>
    <t>http://dearauthor.com/book-reviews/overall-b-reviews/b-minus-reviews/review-ten-tiny-breaths-by-k-a-tucker/ * http://aestasbookblog.com/he-will-be-my-ruin-review/ * http://www.hypable.com/he-will-be-my-ruin-book-review-k-a-tucker/</t>
  </si>
  <si>
    <t>http://www.katuckerbooks.com/</t>
  </si>
  <si>
    <t>katucker@katuckerbooks.com</t>
  </si>
  <si>
    <t>ON</t>
  </si>
  <si>
    <t>Canada</t>
  </si>
  <si>
    <t>Tucker, Kathleen A.</t>
  </si>
  <si>
    <t>Unger</t>
  </si>
  <si>
    <t>CANR 87</t>
  </si>
  <si>
    <t>Guatemalan</t>
  </si>
  <si>
    <t>The Mastermind</t>
  </si>
  <si>
    <t>http://en.wikipedia.org/wiki/David_Unger * http://www.akashicbooks.com/catalog/the-mastermind/</t>
  </si>
  <si>
    <t>Upson</t>
  </si>
  <si>
    <t>Nicola</t>
  </si>
  <si>
    <t>London Rain</t>
  </si>
  <si>
    <t>http://www.harpercollins.com/9780062195456/the-death-of-lucy-kyte</t>
  </si>
  <si>
    <t>http://www.nicolaupson.com/</t>
  </si>
  <si>
    <t>info@nicolaupson.com</t>
  </si>
  <si>
    <t>Vestal</t>
  </si>
  <si>
    <t>Shawn</t>
  </si>
  <si>
    <t>CA 349</t>
  </si>
  <si>
    <t>Daredevils</t>
  </si>
  <si>
    <t>http://fourthstreetreview.com/2013/04/28/godforsaken-idaho-by-shawn-vestal/</t>
  </si>
  <si>
    <t>http://www.shawnvestal.com/</t>
  </si>
  <si>
    <t>shawnv@spokesman.com</t>
  </si>
  <si>
    <t>Spokane</t>
  </si>
  <si>
    <t>Vincent</t>
  </si>
  <si>
    <t>Isabel</t>
  </si>
  <si>
    <t>CA 247</t>
  </si>
  <si>
    <t>Dinner with Edward</t>
  </si>
  <si>
    <t>Home: Toronto, Ontario, Canada; Office: c/o National post, 300-1450 Don Mills Rd., Don Mills, Ontario, M3B 3R5, Canada.</t>
  </si>
  <si>
    <t>Vlahos</t>
  </si>
  <si>
    <t>Len</t>
  </si>
  <si>
    <t>Scar Girl</t>
  </si>
  <si>
    <t>http://www.goodreads.com/author/show/6549389.Len_Vlahos http://www.teenreads.com/blog/2014/01/17/the-scar-boys-blog-tour-interview-with-author-len-vlahos-0</t>
  </si>
  <si>
    <t>http://www.lenvlahos.com/</t>
  </si>
  <si>
    <t>len@lenvlahos.com</t>
  </si>
  <si>
    <t>Stamford</t>
  </si>
  <si>
    <t>Waldman</t>
  </si>
  <si>
    <t>Mark</t>
  </si>
  <si>
    <t>CA 233</t>
  </si>
  <si>
    <t>with Andrew B. Newberg</t>
  </si>
  <si>
    <t>https://www.entrepreneur.com/author/andrew-newberg-and-mark-robert-waldman</t>
  </si>
  <si>
    <t>http://www.markrobertwaldman.com/</t>
  </si>
  <si>
    <t>markwaldman@cyberhotline.com</t>
  </si>
  <si>
    <t>Woodland Hills</t>
  </si>
  <si>
    <t>Warren</t>
  </si>
  <si>
    <t>Susan</t>
  </si>
  <si>
    <t>May</t>
  </si>
  <si>
    <t>CANR 279</t>
  </si>
  <si>
    <t>You're the One That I Want</t>
  </si>
  <si>
    <t>http://www.tyndale.com/It-Had-to-Be-You/9781414378428#.U0633OZdWVU</t>
  </si>
  <si>
    <t>www.susanmaywarren.com/</t>
  </si>
  <si>
    <t>susan@susanmaywarren.com</t>
  </si>
  <si>
    <t>Grand Marais</t>
  </si>
  <si>
    <t>Watkins</t>
  </si>
  <si>
    <t>CANR 200</t>
  </si>
  <si>
    <t>Great Falls</t>
  </si>
  <si>
    <t>http://www.stackedbooks.org/2013/10/juvie-by-steve-watkins.html</t>
  </si>
  <si>
    <t>http://stevewatkinsbooks.com/</t>
  </si>
  <si>
    <t>swatkins000@gmail.com</t>
  </si>
  <si>
    <t>Fredericksburg</t>
  </si>
  <si>
    <t>Weisbrode</t>
  </si>
  <si>
    <t>Kenneth</t>
  </si>
  <si>
    <t>The Year of Indecision, 1946</t>
  </si>
  <si>
    <t>http://www.worldpoliticsreview.com/authors/440/kenneth-weisbrode * http://mitpress.mit.edu/authors/kenneth-weisbrode * http://www.us.penguingroup.com/nf/Book/BookDisplay/0,,9781101638088,00.html1</t>
  </si>
  <si>
    <t>Ankara</t>
  </si>
  <si>
    <t>Turkey</t>
  </si>
  <si>
    <t>Wilentz</t>
  </si>
  <si>
    <t>Sean</t>
  </si>
  <si>
    <t>CANR 192</t>
  </si>
  <si>
    <t>The Politicians and the Egalitarians</t>
  </si>
  <si>
    <t>swilentz@princeton.edu</t>
  </si>
  <si>
    <t>Princeton</t>
  </si>
  <si>
    <t>NJ</t>
  </si>
  <si>
    <t>Williams</t>
  </si>
  <si>
    <t>Mary</t>
  </si>
  <si>
    <t>A Series of Catastrophes and Miracles</t>
  </si>
  <si>
    <t>http://www.maryelizabethwilliams.net/</t>
  </si>
  <si>
    <t>Williamson</t>
  </si>
  <si>
    <t>Jeffrey</t>
  </si>
  <si>
    <t>G.</t>
  </si>
  <si>
    <t>CANR 39</t>
  </si>
  <si>
    <t>Unequal Gains</t>
  </si>
  <si>
    <t>with Peter H. Lindert</t>
  </si>
  <si>
    <t>http://press.princeton.edu/titles/10670.html *</t>
  </si>
  <si>
    <t>Madison</t>
  </si>
  <si>
    <t>Williamson, Jeffrey Gale</t>
  </si>
  <si>
    <t>Wittman</t>
  </si>
  <si>
    <t>CA 314</t>
  </si>
  <si>
    <t>The Devil's Diary</t>
  </si>
  <si>
    <t>http://en.wikipedia.org/wiki/Robert_King_Wittman http://www.nytimes.com/2010/06/07/arts/design/07wittman.html http://www.washingtonpost.com/wp-dyn/content/article/2010/07/09/AR2010070902102.html http://www.npr.org/templates/story/story.php?storyId=128452166</t>
  </si>
  <si>
    <t>http://www.robertwittmaninc.com</t>
  </si>
  <si>
    <t>info@robertwittmaninc.com</t>
  </si>
  <si>
    <t>Yu</t>
  </si>
  <si>
    <t>Ovidia</t>
  </si>
  <si>
    <t>Aunty Lee's Chilled Revenge</t>
  </si>
  <si>
    <t>Blog: http://ovidiahistorymystery.wordpress.com/ * http://www.harpercollins.com/authors/39829/Ovidia_Yu/index.aspx * http://www.harpercollins.com/books/Aunty-Lees-Delights-Ovidia-Yu/?isbn=9780062227157 * https://en.wikipedia.org/wiki/Ovidia_Yu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</si>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</sst>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/>
  </sheetViews>
  <sheetFormatPr defaultRowHeight="15" x14ac:dyDescent="0.25"/>
  <cols>
    <col min="1" max="1" width="20.5703125" bestFit="1" customWidth="1"/>
    <col min="2" max="2" width="11.42578125" bestFit="1" customWidth="1"/>
    <col min="3" max="3" width="12.28515625" bestFit="1" customWidth="1"/>
    <col min="6" max="6" width="11" style="4" bestFit="1" customWidth="1"/>
    <col min="8" max="8" width="11.85546875" bestFit="1" customWidth="1"/>
    <col min="9" max="9" width="10.42578125" customWidth="1"/>
    <col min="10" max="10" width="12.28515625" customWidth="1"/>
    <col min="11" max="11" width="22.5703125" customWidth="1"/>
    <col min="12" max="12" width="13.85546875" customWidth="1"/>
    <col min="16" max="16" width="16.42578125" customWidth="1"/>
    <col min="18" max="18" width="15.42578125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F2" s="4" t="str">
        <f>"0000114206"</f>
        <v>0000114206</v>
      </c>
      <c r="H2" t="s">
        <v>22</v>
      </c>
      <c r="I2" s="1">
        <v>21859</v>
      </c>
      <c r="J2" t="s">
        <v>23</v>
      </c>
      <c r="K2" t="s">
        <v>24</v>
      </c>
      <c r="N2" t="s">
        <v>25</v>
      </c>
      <c r="P2" t="s">
        <v>26</v>
      </c>
      <c r="S2" t="s">
        <v>27</v>
      </c>
      <c r="T2" s="1">
        <v>42678</v>
      </c>
    </row>
    <row r="3" spans="1:20" x14ac:dyDescent="0.25">
      <c r="A3" t="s">
        <v>28</v>
      </c>
      <c r="B3" t="s">
        <v>29</v>
      </c>
      <c r="F3" s="4" t="str">
        <f>"0000305334"</f>
        <v>0000305334</v>
      </c>
      <c r="H3" t="s">
        <v>30</v>
      </c>
      <c r="I3" s="1">
        <v>30077</v>
      </c>
      <c r="K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T3" s="1">
        <v>42678</v>
      </c>
    </row>
    <row r="4" spans="1:20" x14ac:dyDescent="0.25">
      <c r="A4" t="s">
        <v>37</v>
      </c>
      <c r="B4" t="s">
        <v>38</v>
      </c>
      <c r="F4" s="4" t="str">
        <f>"0000304860"</f>
        <v>0000304860</v>
      </c>
      <c r="H4" t="s">
        <v>39</v>
      </c>
      <c r="I4" s="1">
        <v>26994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Q4" t="s">
        <v>45</v>
      </c>
      <c r="S4" t="s">
        <v>46</v>
      </c>
      <c r="T4" s="1">
        <v>42678</v>
      </c>
    </row>
    <row r="5" spans="1:20" x14ac:dyDescent="0.25">
      <c r="A5" t="s">
        <v>47</v>
      </c>
      <c r="B5" t="s">
        <v>48</v>
      </c>
      <c r="F5" s="4" t="str">
        <f>"0000190952"</f>
        <v>0000190952</v>
      </c>
      <c r="H5" t="s">
        <v>49</v>
      </c>
      <c r="I5" s="1">
        <v>25351</v>
      </c>
      <c r="J5" t="s">
        <v>50</v>
      </c>
      <c r="K5" t="s">
        <v>51</v>
      </c>
      <c r="M5" t="s">
        <v>52</v>
      </c>
      <c r="N5" t="s">
        <v>53</v>
      </c>
      <c r="R5" t="s">
        <v>54</v>
      </c>
      <c r="T5" s="1">
        <v>42678</v>
      </c>
    </row>
    <row r="6" spans="1:20" x14ac:dyDescent="0.25">
      <c r="A6" t="s">
        <v>55</v>
      </c>
      <c r="B6" t="s">
        <v>56</v>
      </c>
      <c r="C6" t="s">
        <v>57</v>
      </c>
      <c r="F6" s="4" t="str">
        <f>"0000307133"</f>
        <v>0000307133</v>
      </c>
      <c r="H6" t="s">
        <v>58</v>
      </c>
      <c r="I6" s="1">
        <v>28940</v>
      </c>
      <c r="K6" t="s">
        <v>59</v>
      </c>
      <c r="M6" t="s">
        <v>60</v>
      </c>
      <c r="P6" t="s">
        <v>61</v>
      </c>
      <c r="R6" t="s">
        <v>62</v>
      </c>
      <c r="T6" s="1">
        <v>42678</v>
      </c>
    </row>
    <row r="7" spans="1:20" x14ac:dyDescent="0.25">
      <c r="A7" t="s">
        <v>63</v>
      </c>
      <c r="B7" t="s">
        <v>64</v>
      </c>
      <c r="C7" t="s">
        <v>65</v>
      </c>
      <c r="F7" s="4" t="str">
        <f>"0000198315"</f>
        <v>0000198315</v>
      </c>
      <c r="H7" t="s">
        <v>66</v>
      </c>
      <c r="I7" s="1">
        <v>20591</v>
      </c>
      <c r="K7" t="s">
        <v>67</v>
      </c>
      <c r="L7" t="s">
        <v>68</v>
      </c>
      <c r="M7" t="s">
        <v>69</v>
      </c>
      <c r="O7" t="s">
        <v>70</v>
      </c>
      <c r="T7" s="1">
        <v>42678</v>
      </c>
    </row>
    <row r="8" spans="1:20" x14ac:dyDescent="0.25">
      <c r="A8" t="s">
        <v>71</v>
      </c>
      <c r="B8" t="s">
        <v>72</v>
      </c>
      <c r="F8" s="4" t="str">
        <f>"0000005992"</f>
        <v>0000005992</v>
      </c>
      <c r="H8" t="s">
        <v>73</v>
      </c>
      <c r="I8" s="1">
        <v>21251</v>
      </c>
      <c r="J8" t="s">
        <v>23</v>
      </c>
      <c r="K8" t="s">
        <v>74</v>
      </c>
      <c r="M8" t="s">
        <v>75</v>
      </c>
      <c r="Q8" t="s">
        <v>76</v>
      </c>
      <c r="T8" s="1">
        <v>42678</v>
      </c>
    </row>
    <row r="9" spans="1:20" x14ac:dyDescent="0.25">
      <c r="A9" t="s">
        <v>77</v>
      </c>
      <c r="B9" t="s">
        <v>78</v>
      </c>
      <c r="F9" s="4" t="str">
        <f>"0000122298"</f>
        <v>0000122298</v>
      </c>
      <c r="H9" t="s">
        <v>79</v>
      </c>
      <c r="I9">
        <v>1959</v>
      </c>
      <c r="J9" t="s">
        <v>80</v>
      </c>
      <c r="K9" t="s">
        <v>81</v>
      </c>
      <c r="M9" t="s">
        <v>82</v>
      </c>
      <c r="N9" t="s">
        <v>83</v>
      </c>
      <c r="P9" t="s">
        <v>84</v>
      </c>
      <c r="R9" t="s">
        <v>85</v>
      </c>
      <c r="T9" s="1">
        <v>42678</v>
      </c>
    </row>
    <row r="10" spans="1:20" x14ac:dyDescent="0.25">
      <c r="A10" t="s">
        <v>86</v>
      </c>
      <c r="B10" t="s">
        <v>87</v>
      </c>
      <c r="F10" s="4" t="str">
        <f>"0000307892"</f>
        <v>0000307892</v>
      </c>
      <c r="H10" t="s">
        <v>88</v>
      </c>
      <c r="K10" t="s">
        <v>89</v>
      </c>
      <c r="M10" t="s">
        <v>90</v>
      </c>
      <c r="N10" t="s">
        <v>91</v>
      </c>
      <c r="P10" t="s">
        <v>92</v>
      </c>
      <c r="Q10" t="s">
        <v>93</v>
      </c>
      <c r="T10" s="1">
        <v>42678</v>
      </c>
    </row>
    <row r="11" spans="1:20" x14ac:dyDescent="0.25">
      <c r="A11" t="s">
        <v>94</v>
      </c>
      <c r="B11" t="s">
        <v>95</v>
      </c>
      <c r="F11" s="4" t="str">
        <f>"0000158538"</f>
        <v>0000158538</v>
      </c>
      <c r="H11" t="s">
        <v>96</v>
      </c>
      <c r="I11" s="1">
        <v>20334</v>
      </c>
      <c r="J11" t="s">
        <v>23</v>
      </c>
      <c r="K11" t="s">
        <v>97</v>
      </c>
      <c r="M11" t="s">
        <v>98</v>
      </c>
      <c r="N11" t="s">
        <v>99</v>
      </c>
      <c r="Q11" t="s">
        <v>93</v>
      </c>
      <c r="T11" s="1">
        <v>42678</v>
      </c>
    </row>
    <row r="12" spans="1:20" x14ac:dyDescent="0.25">
      <c r="A12" t="s">
        <v>100</v>
      </c>
      <c r="B12" t="s">
        <v>101</v>
      </c>
      <c r="F12" s="4" t="str">
        <f>"0000160451"</f>
        <v>0000160451</v>
      </c>
      <c r="H12" t="s">
        <v>102</v>
      </c>
      <c r="I12">
        <v>1974</v>
      </c>
      <c r="J12" t="s">
        <v>23</v>
      </c>
      <c r="K12" t="s">
        <v>103</v>
      </c>
      <c r="M12" t="s">
        <v>104</v>
      </c>
      <c r="P12" t="s">
        <v>105</v>
      </c>
      <c r="Q12" t="s">
        <v>106</v>
      </c>
      <c r="T12" s="1">
        <v>42678</v>
      </c>
    </row>
    <row r="13" spans="1:20" x14ac:dyDescent="0.25">
      <c r="A13" t="s">
        <v>107</v>
      </c>
      <c r="B13" t="s">
        <v>108</v>
      </c>
      <c r="C13" t="s">
        <v>109</v>
      </c>
      <c r="F13" s="4" t="str">
        <f>"0000151511"</f>
        <v>0000151511</v>
      </c>
      <c r="H13" t="s">
        <v>110</v>
      </c>
      <c r="J13" t="s">
        <v>23</v>
      </c>
      <c r="K13" t="s">
        <v>111</v>
      </c>
      <c r="M13" t="s">
        <v>112</v>
      </c>
      <c r="N13" t="s">
        <v>113</v>
      </c>
      <c r="Q13" t="s">
        <v>114</v>
      </c>
      <c r="S13" t="s">
        <v>115</v>
      </c>
      <c r="T13" s="1">
        <v>42678</v>
      </c>
    </row>
    <row r="14" spans="1:20" x14ac:dyDescent="0.25">
      <c r="A14" t="s">
        <v>116</v>
      </c>
      <c r="B14" t="s">
        <v>117</v>
      </c>
      <c r="F14" s="4" t="str">
        <f>"0000205755"</f>
        <v>0000205755</v>
      </c>
      <c r="H14" t="s">
        <v>118</v>
      </c>
      <c r="I14">
        <v>1949</v>
      </c>
      <c r="K14" t="s">
        <v>119</v>
      </c>
      <c r="M14" t="s">
        <v>120</v>
      </c>
      <c r="N14" t="s">
        <v>121</v>
      </c>
      <c r="O14" t="s">
        <v>122</v>
      </c>
      <c r="P14" t="s">
        <v>123</v>
      </c>
      <c r="Q14" t="s">
        <v>93</v>
      </c>
      <c r="S14" t="s">
        <v>124</v>
      </c>
      <c r="T14" s="1">
        <v>42678</v>
      </c>
    </row>
    <row r="15" spans="1:20" x14ac:dyDescent="0.25">
      <c r="A15" t="s">
        <v>125</v>
      </c>
      <c r="B15" t="s">
        <v>126</v>
      </c>
      <c r="F15" s="4" t="str">
        <f>"0000128895"</f>
        <v>0000128895</v>
      </c>
      <c r="H15" t="s">
        <v>127</v>
      </c>
      <c r="I15" s="1">
        <v>22264</v>
      </c>
      <c r="J15" t="s">
        <v>23</v>
      </c>
      <c r="K15" t="s">
        <v>128</v>
      </c>
      <c r="M15" t="s">
        <v>129</v>
      </c>
      <c r="O15" t="s">
        <v>130</v>
      </c>
      <c r="T15" s="1">
        <v>42678</v>
      </c>
    </row>
    <row r="16" spans="1:20" x14ac:dyDescent="0.25">
      <c r="A16" t="s">
        <v>131</v>
      </c>
      <c r="B16" t="s">
        <v>132</v>
      </c>
      <c r="F16" s="4" t="str">
        <f>"0000154081"</f>
        <v>0000154081</v>
      </c>
      <c r="H16" t="s">
        <v>133</v>
      </c>
      <c r="I16" s="1">
        <v>18631</v>
      </c>
      <c r="J16" t="s">
        <v>134</v>
      </c>
      <c r="K16" t="s">
        <v>135</v>
      </c>
      <c r="L16" t="s">
        <v>136</v>
      </c>
      <c r="N16" t="s">
        <v>137</v>
      </c>
      <c r="O16" t="s">
        <v>138</v>
      </c>
      <c r="T16" s="1">
        <v>42678</v>
      </c>
    </row>
    <row r="17" spans="1:20" x14ac:dyDescent="0.25">
      <c r="A17" t="s">
        <v>139</v>
      </c>
      <c r="B17" t="s">
        <v>140</v>
      </c>
      <c r="C17" t="s">
        <v>141</v>
      </c>
      <c r="F17" s="4" t="str">
        <f>"0000111705"</f>
        <v>0000111705</v>
      </c>
      <c r="H17" t="s">
        <v>142</v>
      </c>
      <c r="I17" s="1">
        <v>18204</v>
      </c>
      <c r="J17" t="s">
        <v>23</v>
      </c>
      <c r="K17" t="s">
        <v>143</v>
      </c>
      <c r="M17" t="s">
        <v>144</v>
      </c>
      <c r="N17" t="s">
        <v>145</v>
      </c>
      <c r="P17" t="s">
        <v>35</v>
      </c>
      <c r="Q17" t="s">
        <v>36</v>
      </c>
      <c r="R17" t="s">
        <v>146</v>
      </c>
      <c r="T17" s="1">
        <v>42678</v>
      </c>
    </row>
    <row r="18" spans="1:20" x14ac:dyDescent="0.25">
      <c r="A18" t="s">
        <v>147</v>
      </c>
      <c r="B18" t="s">
        <v>148</v>
      </c>
      <c r="F18" s="4" t="str">
        <f>"0000016256"</f>
        <v>0000016256</v>
      </c>
      <c r="H18" t="s">
        <v>149</v>
      </c>
      <c r="I18" s="1">
        <v>17250</v>
      </c>
      <c r="J18" t="s">
        <v>150</v>
      </c>
      <c r="K18" t="s">
        <v>151</v>
      </c>
      <c r="M18" t="s">
        <v>152</v>
      </c>
      <c r="O18" t="s">
        <v>153</v>
      </c>
      <c r="P18" t="s">
        <v>154</v>
      </c>
      <c r="R18" t="s">
        <v>85</v>
      </c>
      <c r="T18" s="1">
        <v>42678</v>
      </c>
    </row>
    <row r="19" spans="1:20" x14ac:dyDescent="0.25">
      <c r="A19" t="s">
        <v>155</v>
      </c>
      <c r="B19" t="s">
        <v>156</v>
      </c>
      <c r="F19" s="4" t="str">
        <f>"0000156877"</f>
        <v>0000156877</v>
      </c>
      <c r="H19" t="s">
        <v>157</v>
      </c>
      <c r="I19" t="s">
        <v>158</v>
      </c>
      <c r="J19" t="s">
        <v>80</v>
      </c>
      <c r="K19" t="s">
        <v>159</v>
      </c>
      <c r="M19" t="s">
        <v>160</v>
      </c>
      <c r="O19" t="s">
        <v>161</v>
      </c>
      <c r="T19" s="1">
        <v>42678</v>
      </c>
    </row>
    <row r="20" spans="1:20" x14ac:dyDescent="0.25">
      <c r="A20" t="s">
        <v>162</v>
      </c>
      <c r="B20" t="s">
        <v>163</v>
      </c>
      <c r="F20" s="4" t="str">
        <f>"0000309611"</f>
        <v>0000309611</v>
      </c>
      <c r="H20" t="s">
        <v>164</v>
      </c>
      <c r="K20" t="s">
        <v>165</v>
      </c>
      <c r="M20" t="s">
        <v>166</v>
      </c>
      <c r="N20" t="s">
        <v>167</v>
      </c>
      <c r="O20" t="s">
        <v>168</v>
      </c>
      <c r="P20" t="s">
        <v>105</v>
      </c>
      <c r="Q20" t="s">
        <v>106</v>
      </c>
      <c r="T20" s="1">
        <v>42678</v>
      </c>
    </row>
    <row r="21" spans="1:20" x14ac:dyDescent="0.25">
      <c r="A21" t="s">
        <v>169</v>
      </c>
      <c r="B21" t="s">
        <v>148</v>
      </c>
      <c r="F21" s="4" t="str">
        <f>"0000309089"</f>
        <v>0000309089</v>
      </c>
      <c r="H21" t="s">
        <v>170</v>
      </c>
      <c r="K21" t="s">
        <v>171</v>
      </c>
      <c r="M21" t="s">
        <v>172</v>
      </c>
      <c r="N21" t="s">
        <v>173</v>
      </c>
      <c r="O21" t="s">
        <v>174</v>
      </c>
      <c r="T21" s="1">
        <v>42678</v>
      </c>
    </row>
    <row r="22" spans="1:20" x14ac:dyDescent="0.25">
      <c r="A22" t="s">
        <v>175</v>
      </c>
      <c r="B22" t="s">
        <v>176</v>
      </c>
      <c r="F22" s="4" t="str">
        <f>"0000020059"</f>
        <v>0000020059</v>
      </c>
      <c r="H22" t="s">
        <v>177</v>
      </c>
      <c r="I22" s="1">
        <v>18689</v>
      </c>
      <c r="J22" t="s">
        <v>23</v>
      </c>
      <c r="K22" t="s">
        <v>178</v>
      </c>
      <c r="M22" t="s">
        <v>179</v>
      </c>
      <c r="P22" t="s">
        <v>180</v>
      </c>
      <c r="Q22" t="s">
        <v>181</v>
      </c>
      <c r="R22" t="s">
        <v>146</v>
      </c>
      <c r="T22" s="1">
        <v>42678</v>
      </c>
    </row>
    <row r="23" spans="1:20" x14ac:dyDescent="0.25">
      <c r="A23" t="s">
        <v>182</v>
      </c>
      <c r="B23" t="s">
        <v>183</v>
      </c>
      <c r="F23" s="4" t="str">
        <f>"0000185119"</f>
        <v>0000185119</v>
      </c>
      <c r="H23" t="s">
        <v>184</v>
      </c>
      <c r="I23" s="1">
        <v>22419</v>
      </c>
      <c r="J23" t="s">
        <v>23</v>
      </c>
      <c r="K23" t="s">
        <v>185</v>
      </c>
      <c r="M23" t="s">
        <v>186</v>
      </c>
      <c r="N23" t="s">
        <v>187</v>
      </c>
      <c r="O23" t="s">
        <v>188</v>
      </c>
      <c r="P23" t="s">
        <v>189</v>
      </c>
      <c r="Q23" t="s">
        <v>190</v>
      </c>
      <c r="T23" s="1">
        <v>42678</v>
      </c>
    </row>
    <row r="24" spans="1:20" x14ac:dyDescent="0.25">
      <c r="A24" t="s">
        <v>191</v>
      </c>
      <c r="B24" t="s">
        <v>192</v>
      </c>
      <c r="F24" s="4" t="str">
        <f>"0000300392"</f>
        <v>0000300392</v>
      </c>
      <c r="H24" t="s">
        <v>193</v>
      </c>
      <c r="I24" s="2">
        <v>22463</v>
      </c>
      <c r="J24" t="s">
        <v>80</v>
      </c>
      <c r="K24" t="s">
        <v>194</v>
      </c>
      <c r="M24" t="s">
        <v>195</v>
      </c>
      <c r="T24" s="1">
        <v>42678</v>
      </c>
    </row>
    <row r="25" spans="1:20" x14ac:dyDescent="0.25">
      <c r="A25" t="s">
        <v>196</v>
      </c>
      <c r="B25" t="s">
        <v>197</v>
      </c>
      <c r="F25" s="4" t="str">
        <f>"0000193769"</f>
        <v>0000193769</v>
      </c>
      <c r="H25" t="s">
        <v>198</v>
      </c>
      <c r="I25" s="1">
        <v>22147</v>
      </c>
      <c r="J25" t="s">
        <v>23</v>
      </c>
      <c r="K25" t="s">
        <v>199</v>
      </c>
      <c r="M25" t="s">
        <v>200</v>
      </c>
      <c r="S25" t="s">
        <v>201</v>
      </c>
      <c r="T25" s="1">
        <v>42678</v>
      </c>
    </row>
    <row r="26" spans="1:20" x14ac:dyDescent="0.25">
      <c r="A26" t="s">
        <v>202</v>
      </c>
      <c r="B26" t="s">
        <v>203</v>
      </c>
      <c r="F26" s="4" t="str">
        <f>"0000147596"</f>
        <v>0000147596</v>
      </c>
      <c r="H26" t="s">
        <v>204</v>
      </c>
      <c r="I26" s="1">
        <v>26183</v>
      </c>
      <c r="K26" t="s">
        <v>205</v>
      </c>
      <c r="L26" t="s">
        <v>206</v>
      </c>
      <c r="M26" t="s">
        <v>207</v>
      </c>
      <c r="N26" t="s">
        <v>208</v>
      </c>
      <c r="O26" t="s">
        <v>209</v>
      </c>
      <c r="P26" t="s">
        <v>210</v>
      </c>
      <c r="Q26" t="s">
        <v>106</v>
      </c>
      <c r="T26" s="1">
        <v>42678</v>
      </c>
    </row>
    <row r="27" spans="1:20" x14ac:dyDescent="0.25">
      <c r="A27" t="s">
        <v>211</v>
      </c>
      <c r="B27" t="s">
        <v>212</v>
      </c>
      <c r="C27" t="s">
        <v>213</v>
      </c>
      <c r="F27" s="4" t="str">
        <f>"0000193534"</f>
        <v>0000193534</v>
      </c>
      <c r="H27" t="s">
        <v>214</v>
      </c>
      <c r="I27">
        <v>1961</v>
      </c>
      <c r="J27" t="s">
        <v>23</v>
      </c>
      <c r="K27" t="s">
        <v>215</v>
      </c>
      <c r="N27" t="s">
        <v>216</v>
      </c>
      <c r="O27" t="s">
        <v>217</v>
      </c>
      <c r="T27" s="1">
        <v>42678</v>
      </c>
    </row>
    <row r="28" spans="1:20" x14ac:dyDescent="0.25">
      <c r="A28" t="s">
        <v>218</v>
      </c>
      <c r="B28" t="s">
        <v>219</v>
      </c>
      <c r="F28" s="4" t="str">
        <f>"0000182591"</f>
        <v>0000182591</v>
      </c>
      <c r="H28" t="s">
        <v>204</v>
      </c>
      <c r="I28">
        <v>1956</v>
      </c>
      <c r="J28" t="s">
        <v>23</v>
      </c>
      <c r="K28" t="s">
        <v>220</v>
      </c>
      <c r="M28" t="s">
        <v>221</v>
      </c>
      <c r="N28" t="s">
        <v>222</v>
      </c>
      <c r="O28" t="s">
        <v>223</v>
      </c>
      <c r="P28" t="s">
        <v>35</v>
      </c>
      <c r="Q28" t="s">
        <v>36</v>
      </c>
      <c r="T28" s="1">
        <v>42678</v>
      </c>
    </row>
    <row r="29" spans="1:20" x14ac:dyDescent="0.25">
      <c r="A29" t="s">
        <v>224</v>
      </c>
      <c r="B29" t="s">
        <v>225</v>
      </c>
      <c r="F29" s="4" t="str">
        <f>"0000167633"</f>
        <v>0000167633</v>
      </c>
      <c r="H29" t="s">
        <v>226</v>
      </c>
      <c r="I29">
        <v>1971</v>
      </c>
      <c r="J29" t="s">
        <v>23</v>
      </c>
      <c r="K29" t="s">
        <v>227</v>
      </c>
      <c r="N29" t="s">
        <v>228</v>
      </c>
      <c r="O29" t="s">
        <v>229</v>
      </c>
      <c r="P29" t="s">
        <v>189</v>
      </c>
      <c r="Q29" t="s">
        <v>190</v>
      </c>
      <c r="T29" s="1">
        <v>42678</v>
      </c>
    </row>
    <row r="30" spans="1:20" x14ac:dyDescent="0.25">
      <c r="A30" t="s">
        <v>230</v>
      </c>
      <c r="B30" t="s">
        <v>231</v>
      </c>
      <c r="F30" s="4" t="str">
        <f>"0000111768"</f>
        <v>0000111768</v>
      </c>
      <c r="H30" t="s">
        <v>232</v>
      </c>
      <c r="I30" s="1">
        <v>17562</v>
      </c>
      <c r="J30" t="s">
        <v>23</v>
      </c>
      <c r="K30" t="s">
        <v>233</v>
      </c>
      <c r="M30" t="s">
        <v>234</v>
      </c>
      <c r="N30" t="s">
        <v>235</v>
      </c>
      <c r="P30" t="s">
        <v>236</v>
      </c>
      <c r="Q30" t="s">
        <v>237</v>
      </c>
      <c r="T30" s="1">
        <v>42678</v>
      </c>
    </row>
    <row r="31" spans="1:20" x14ac:dyDescent="0.25">
      <c r="A31" t="s">
        <v>238</v>
      </c>
      <c r="B31" t="s">
        <v>239</v>
      </c>
      <c r="F31" s="4" t="str">
        <f>"0000177688"</f>
        <v>0000177688</v>
      </c>
      <c r="H31" t="s">
        <v>240</v>
      </c>
      <c r="J31" t="s">
        <v>23</v>
      </c>
      <c r="K31" t="s">
        <v>241</v>
      </c>
      <c r="M31" t="s">
        <v>242</v>
      </c>
      <c r="O31" t="s">
        <v>243</v>
      </c>
      <c r="P31" t="s">
        <v>244</v>
      </c>
      <c r="Q31" t="s">
        <v>245</v>
      </c>
      <c r="R31" t="s">
        <v>146</v>
      </c>
      <c r="T31" s="1">
        <v>42678</v>
      </c>
    </row>
    <row r="32" spans="1:20" x14ac:dyDescent="0.25">
      <c r="A32" t="s">
        <v>246</v>
      </c>
      <c r="B32" t="s">
        <v>176</v>
      </c>
      <c r="F32" s="4" t="str">
        <f>"0000157925"</f>
        <v>0000157925</v>
      </c>
      <c r="H32" t="s">
        <v>247</v>
      </c>
      <c r="I32" s="1">
        <v>26923</v>
      </c>
      <c r="J32" t="s">
        <v>23</v>
      </c>
      <c r="K32" t="s">
        <v>248</v>
      </c>
      <c r="M32" t="s">
        <v>249</v>
      </c>
      <c r="P32" t="s">
        <v>189</v>
      </c>
      <c r="Q32" t="s">
        <v>190</v>
      </c>
      <c r="R32" t="s">
        <v>146</v>
      </c>
      <c r="T32" s="1">
        <v>42678</v>
      </c>
    </row>
    <row r="33" spans="1:20" x14ac:dyDescent="0.25">
      <c r="A33" t="s">
        <v>250</v>
      </c>
      <c r="B33" t="s">
        <v>251</v>
      </c>
      <c r="F33" s="4" t="str">
        <f>"0000170847"</f>
        <v>0000170847</v>
      </c>
      <c r="H33" t="s">
        <v>252</v>
      </c>
      <c r="I33" s="1">
        <v>20347</v>
      </c>
      <c r="J33" t="s">
        <v>23</v>
      </c>
      <c r="K33" t="s">
        <v>253</v>
      </c>
      <c r="M33" t="s">
        <v>254</v>
      </c>
      <c r="N33" t="s">
        <v>255</v>
      </c>
      <c r="O33" t="s">
        <v>256</v>
      </c>
      <c r="P33" t="s">
        <v>257</v>
      </c>
      <c r="Q33" t="s">
        <v>258</v>
      </c>
      <c r="R33" t="s">
        <v>146</v>
      </c>
      <c r="T33" s="1">
        <v>42678</v>
      </c>
    </row>
    <row r="34" spans="1:20" x14ac:dyDescent="0.25">
      <c r="A34" t="s">
        <v>259</v>
      </c>
      <c r="B34" t="s">
        <v>260</v>
      </c>
      <c r="F34" s="4" t="str">
        <f>"0000307937"</f>
        <v>0000307937</v>
      </c>
      <c r="H34" t="s">
        <v>88</v>
      </c>
      <c r="I34">
        <v>1967</v>
      </c>
      <c r="J34" t="s">
        <v>23</v>
      </c>
      <c r="K34" t="s">
        <v>261</v>
      </c>
      <c r="M34" t="s">
        <v>262</v>
      </c>
      <c r="O34" t="s">
        <v>263</v>
      </c>
      <c r="P34" t="s">
        <v>264</v>
      </c>
      <c r="Q34" t="s">
        <v>237</v>
      </c>
      <c r="T34" s="1">
        <v>42678</v>
      </c>
    </row>
    <row r="35" spans="1:20" x14ac:dyDescent="0.25">
      <c r="A35" t="s">
        <v>265</v>
      </c>
      <c r="B35" t="s">
        <v>266</v>
      </c>
      <c r="F35" s="4" t="str">
        <f>"0000201854"</f>
        <v>0000201854</v>
      </c>
      <c r="H35" t="s">
        <v>267</v>
      </c>
      <c r="I35">
        <v>1961</v>
      </c>
      <c r="J35" t="s">
        <v>23</v>
      </c>
      <c r="K35" t="s">
        <v>268</v>
      </c>
      <c r="L35" t="s">
        <v>269</v>
      </c>
      <c r="M35" t="s">
        <v>270</v>
      </c>
      <c r="N35" t="s">
        <v>271</v>
      </c>
      <c r="O35" t="s">
        <v>272</v>
      </c>
      <c r="P35" t="s">
        <v>273</v>
      </c>
      <c r="Q35" t="s">
        <v>274</v>
      </c>
      <c r="R35" t="s">
        <v>146</v>
      </c>
      <c r="S35" t="s">
        <v>275</v>
      </c>
      <c r="T35" s="1">
        <v>42678</v>
      </c>
    </row>
    <row r="36" spans="1:20" x14ac:dyDescent="0.25">
      <c r="A36" t="s">
        <v>276</v>
      </c>
      <c r="B36" t="s">
        <v>277</v>
      </c>
      <c r="F36" s="4" t="str">
        <f>"0000308639"</f>
        <v>0000308639</v>
      </c>
      <c r="H36" t="s">
        <v>278</v>
      </c>
      <c r="I36" s="1">
        <v>20284</v>
      </c>
      <c r="K36" t="s">
        <v>279</v>
      </c>
      <c r="M36" t="s">
        <v>280</v>
      </c>
      <c r="N36" t="s">
        <v>281</v>
      </c>
      <c r="O36" t="s">
        <v>282</v>
      </c>
      <c r="P36" t="s">
        <v>283</v>
      </c>
      <c r="Q36" t="s">
        <v>76</v>
      </c>
      <c r="T36" s="1">
        <v>42678</v>
      </c>
    </row>
    <row r="37" spans="1:20" x14ac:dyDescent="0.25">
      <c r="A37" t="s">
        <v>284</v>
      </c>
      <c r="B37" t="s">
        <v>285</v>
      </c>
      <c r="C37" t="s">
        <v>286</v>
      </c>
      <c r="F37" s="4" t="str">
        <f>"0000166591"</f>
        <v>0000166591</v>
      </c>
      <c r="H37" t="s">
        <v>287</v>
      </c>
      <c r="I37" s="1">
        <v>25936</v>
      </c>
      <c r="J37" t="s">
        <v>23</v>
      </c>
      <c r="K37" t="s">
        <v>288</v>
      </c>
      <c r="M37" t="s">
        <v>289</v>
      </c>
      <c r="O37" t="s">
        <v>290</v>
      </c>
      <c r="P37" t="s">
        <v>291</v>
      </c>
      <c r="Q37" t="s">
        <v>181</v>
      </c>
      <c r="T37" s="1">
        <v>42678</v>
      </c>
    </row>
    <row r="38" spans="1:20" x14ac:dyDescent="0.25">
      <c r="A38" t="s">
        <v>292</v>
      </c>
      <c r="B38" t="s">
        <v>293</v>
      </c>
      <c r="F38" s="4" t="str">
        <f>"0000206675"</f>
        <v>0000206675</v>
      </c>
      <c r="H38" t="s">
        <v>294</v>
      </c>
      <c r="I38">
        <v>1955</v>
      </c>
      <c r="J38" t="s">
        <v>50</v>
      </c>
      <c r="K38" t="s">
        <v>295</v>
      </c>
      <c r="L38" t="s">
        <v>296</v>
      </c>
      <c r="M38" t="s">
        <v>297</v>
      </c>
      <c r="T38" s="1">
        <v>42678</v>
      </c>
    </row>
    <row r="39" spans="1:20" x14ac:dyDescent="0.25">
      <c r="A39" t="s">
        <v>298</v>
      </c>
      <c r="B39" t="s">
        <v>299</v>
      </c>
      <c r="C39" t="s">
        <v>300</v>
      </c>
      <c r="F39" s="4" t="str">
        <f>"0000172252"</f>
        <v>0000172252</v>
      </c>
      <c r="H39" t="s">
        <v>301</v>
      </c>
      <c r="I39" s="1">
        <v>11433</v>
      </c>
      <c r="J39" t="s">
        <v>23</v>
      </c>
      <c r="K39" t="s">
        <v>302</v>
      </c>
      <c r="M39" t="s">
        <v>303</v>
      </c>
      <c r="O39" t="s">
        <v>304</v>
      </c>
      <c r="P39" t="s">
        <v>305</v>
      </c>
      <c r="Q39" t="s">
        <v>306</v>
      </c>
      <c r="T39" s="1">
        <v>42678</v>
      </c>
    </row>
    <row r="40" spans="1:20" x14ac:dyDescent="0.25">
      <c r="A40" t="s">
        <v>307</v>
      </c>
      <c r="B40" t="s">
        <v>156</v>
      </c>
      <c r="F40" s="4" t="str">
        <f>"0000113579"</f>
        <v>0000113579</v>
      </c>
      <c r="H40" t="s">
        <v>149</v>
      </c>
      <c r="I40" s="1">
        <v>19251</v>
      </c>
      <c r="J40" t="s">
        <v>23</v>
      </c>
      <c r="K40" t="s">
        <v>308</v>
      </c>
      <c r="M40" t="s">
        <v>309</v>
      </c>
      <c r="N40" t="s">
        <v>310</v>
      </c>
      <c r="O40" t="s">
        <v>311</v>
      </c>
      <c r="P40" t="s">
        <v>312</v>
      </c>
      <c r="Q40" t="s">
        <v>181</v>
      </c>
      <c r="S40" t="s">
        <v>313</v>
      </c>
      <c r="T40" s="1">
        <v>42678</v>
      </c>
    </row>
    <row r="41" spans="1:20" x14ac:dyDescent="0.25">
      <c r="A41" t="s">
        <v>314</v>
      </c>
      <c r="B41" t="s">
        <v>315</v>
      </c>
      <c r="F41" s="4" t="str">
        <f>"0000149068"</f>
        <v>0000149068</v>
      </c>
      <c r="H41" t="s">
        <v>316</v>
      </c>
      <c r="I41">
        <v>1971</v>
      </c>
      <c r="J41" t="s">
        <v>317</v>
      </c>
      <c r="K41" t="s">
        <v>318</v>
      </c>
      <c r="M41" t="s">
        <v>319</v>
      </c>
      <c r="N41" t="s">
        <v>320</v>
      </c>
      <c r="P41" t="s">
        <v>321</v>
      </c>
      <c r="Q41" t="s">
        <v>322</v>
      </c>
      <c r="R41" t="s">
        <v>323</v>
      </c>
      <c r="T41" s="1">
        <v>42678</v>
      </c>
    </row>
    <row r="42" spans="1:20" x14ac:dyDescent="0.25">
      <c r="A42" t="s">
        <v>324</v>
      </c>
      <c r="B42" t="s">
        <v>325</v>
      </c>
      <c r="F42" s="4" t="str">
        <f>"0000043782"</f>
        <v>0000043782</v>
      </c>
      <c r="H42" t="s">
        <v>326</v>
      </c>
      <c r="I42" s="1">
        <v>16700</v>
      </c>
      <c r="J42" t="s">
        <v>23</v>
      </c>
      <c r="K42" t="s">
        <v>327</v>
      </c>
      <c r="M42" t="s">
        <v>328</v>
      </c>
      <c r="N42" t="s">
        <v>329</v>
      </c>
      <c r="P42" t="s">
        <v>330</v>
      </c>
      <c r="Q42" t="s">
        <v>331</v>
      </c>
      <c r="R42" t="s">
        <v>146</v>
      </c>
      <c r="T42" s="1">
        <v>42678</v>
      </c>
    </row>
    <row r="43" spans="1:20" x14ac:dyDescent="0.25">
      <c r="A43" t="s">
        <v>332</v>
      </c>
      <c r="B43" t="s">
        <v>333</v>
      </c>
      <c r="F43" s="4" t="str">
        <f>"0000312260"</f>
        <v>0000312260</v>
      </c>
      <c r="H43" t="s">
        <v>334</v>
      </c>
      <c r="J43" t="s">
        <v>23</v>
      </c>
      <c r="K43" t="s">
        <v>335</v>
      </c>
      <c r="M43" t="s">
        <v>336</v>
      </c>
      <c r="N43" t="s">
        <v>337</v>
      </c>
      <c r="O43" t="s">
        <v>338</v>
      </c>
      <c r="Q43" t="s">
        <v>339</v>
      </c>
      <c r="R43" t="s">
        <v>146</v>
      </c>
      <c r="T43" s="1">
        <v>42678</v>
      </c>
    </row>
    <row r="44" spans="1:20" x14ac:dyDescent="0.25">
      <c r="A44" t="s">
        <v>340</v>
      </c>
      <c r="B44" t="s">
        <v>341</v>
      </c>
      <c r="F44" s="4" t="str">
        <f>"0000156956"</f>
        <v>0000156956</v>
      </c>
      <c r="H44" t="s">
        <v>342</v>
      </c>
      <c r="I44">
        <v>1966</v>
      </c>
      <c r="J44" t="s">
        <v>23</v>
      </c>
      <c r="K44" t="s">
        <v>343</v>
      </c>
      <c r="M44" t="s">
        <v>344</v>
      </c>
      <c r="N44" t="s">
        <v>345</v>
      </c>
      <c r="O44" t="s">
        <v>346</v>
      </c>
      <c r="P44" t="s">
        <v>105</v>
      </c>
      <c r="Q44" t="s">
        <v>106</v>
      </c>
      <c r="R44" t="s">
        <v>146</v>
      </c>
      <c r="T44" s="1">
        <v>42678</v>
      </c>
    </row>
    <row r="45" spans="1:20" x14ac:dyDescent="0.25">
      <c r="A45" t="s">
        <v>347</v>
      </c>
      <c r="B45" t="s">
        <v>348</v>
      </c>
      <c r="F45" s="4" t="str">
        <f>"0000172266"</f>
        <v>0000172266</v>
      </c>
      <c r="H45" t="s">
        <v>349</v>
      </c>
      <c r="I45" s="1">
        <v>21505</v>
      </c>
      <c r="J45" t="s">
        <v>350</v>
      </c>
      <c r="K45" t="s">
        <v>351</v>
      </c>
      <c r="L45" t="s">
        <v>352</v>
      </c>
      <c r="M45" t="s">
        <v>353</v>
      </c>
      <c r="R45" t="s">
        <v>354</v>
      </c>
      <c r="T45" s="1">
        <v>42678</v>
      </c>
    </row>
    <row r="46" spans="1:20" x14ac:dyDescent="0.25">
      <c r="A46" t="s">
        <v>355</v>
      </c>
      <c r="B46" t="s">
        <v>356</v>
      </c>
      <c r="F46" s="4" t="str">
        <f>"0000202347"</f>
        <v>0000202347</v>
      </c>
      <c r="H46" t="s">
        <v>357</v>
      </c>
      <c r="K46" t="s">
        <v>358</v>
      </c>
      <c r="M46" t="s">
        <v>359</v>
      </c>
      <c r="N46" t="s">
        <v>360</v>
      </c>
      <c r="O46" t="s">
        <v>361</v>
      </c>
      <c r="T46" s="1">
        <v>42678</v>
      </c>
    </row>
    <row r="47" spans="1:20" x14ac:dyDescent="0.25">
      <c r="A47" t="s">
        <v>362</v>
      </c>
      <c r="B47" t="s">
        <v>132</v>
      </c>
      <c r="F47" s="4" t="str">
        <f>"0000307205"</f>
        <v>0000307205</v>
      </c>
      <c r="H47" t="s">
        <v>58</v>
      </c>
      <c r="I47">
        <v>1983</v>
      </c>
      <c r="K47" t="s">
        <v>363</v>
      </c>
      <c r="M47" t="s">
        <v>364</v>
      </c>
      <c r="N47" t="s">
        <v>365</v>
      </c>
      <c r="O47" t="s">
        <v>366</v>
      </c>
      <c r="P47" t="s">
        <v>367</v>
      </c>
      <c r="Q47" t="s">
        <v>368</v>
      </c>
      <c r="T47" s="1">
        <v>42678</v>
      </c>
    </row>
    <row r="48" spans="1:20" x14ac:dyDescent="0.25">
      <c r="A48" t="s">
        <v>369</v>
      </c>
      <c r="B48" t="s">
        <v>370</v>
      </c>
      <c r="F48" s="4" t="str">
        <f>"0000141253"</f>
        <v>0000141253</v>
      </c>
      <c r="H48" t="s">
        <v>371</v>
      </c>
      <c r="I48" s="1">
        <v>18699</v>
      </c>
      <c r="J48" t="s">
        <v>23</v>
      </c>
      <c r="K48" t="s">
        <v>372</v>
      </c>
      <c r="M48" t="s">
        <v>373</v>
      </c>
      <c r="O48" t="s">
        <v>374</v>
      </c>
      <c r="P48" t="s">
        <v>375</v>
      </c>
      <c r="Q48" t="s">
        <v>190</v>
      </c>
      <c r="R48" t="s">
        <v>146</v>
      </c>
      <c r="T48" s="1">
        <v>42678</v>
      </c>
    </row>
    <row r="49" spans="1:20" x14ac:dyDescent="0.25">
      <c r="A49" t="s">
        <v>376</v>
      </c>
      <c r="B49" t="s">
        <v>377</v>
      </c>
      <c r="F49" s="4" t="str">
        <f>"0000177752"</f>
        <v>0000177752</v>
      </c>
      <c r="H49" t="s">
        <v>240</v>
      </c>
      <c r="J49" t="s">
        <v>23</v>
      </c>
      <c r="K49" t="s">
        <v>378</v>
      </c>
      <c r="M49" t="s">
        <v>379</v>
      </c>
      <c r="N49" t="s">
        <v>380</v>
      </c>
      <c r="O49" t="s">
        <v>381</v>
      </c>
      <c r="P49" t="s">
        <v>189</v>
      </c>
      <c r="Q49" t="s">
        <v>190</v>
      </c>
      <c r="T49" s="1">
        <v>42678</v>
      </c>
    </row>
    <row r="50" spans="1:20" x14ac:dyDescent="0.25">
      <c r="A50" t="s">
        <v>382</v>
      </c>
      <c r="B50" t="s">
        <v>383</v>
      </c>
      <c r="F50" s="4" t="str">
        <f>"0000306128"</f>
        <v>0000306128</v>
      </c>
      <c r="H50" t="s">
        <v>384</v>
      </c>
      <c r="I50" s="1">
        <v>30128</v>
      </c>
      <c r="K50" t="s">
        <v>385</v>
      </c>
      <c r="M50" t="s">
        <v>386</v>
      </c>
      <c r="N50" t="s">
        <v>387</v>
      </c>
      <c r="O50" t="s">
        <v>388</v>
      </c>
      <c r="P50" t="s">
        <v>189</v>
      </c>
      <c r="Q50" t="s">
        <v>190</v>
      </c>
      <c r="T50" s="1">
        <v>42678</v>
      </c>
    </row>
    <row r="51" spans="1:20" x14ac:dyDescent="0.25">
      <c r="A51" t="s">
        <v>389</v>
      </c>
      <c r="B51" t="s">
        <v>390</v>
      </c>
      <c r="F51" s="4" t="str">
        <f>"0000206400"</f>
        <v>0000206400</v>
      </c>
      <c r="H51" t="s">
        <v>391</v>
      </c>
      <c r="I51" s="1">
        <v>25936</v>
      </c>
      <c r="J51" t="s">
        <v>392</v>
      </c>
      <c r="K51" t="s">
        <v>393</v>
      </c>
      <c r="M51" t="s">
        <v>394</v>
      </c>
      <c r="P51" t="s">
        <v>395</v>
      </c>
      <c r="Q51" t="s">
        <v>106</v>
      </c>
      <c r="S51" t="s">
        <v>396</v>
      </c>
      <c r="T51" s="1">
        <v>42678</v>
      </c>
    </row>
    <row r="52" spans="1:20" x14ac:dyDescent="0.25">
      <c r="A52" t="s">
        <v>397</v>
      </c>
      <c r="B52" t="s">
        <v>398</v>
      </c>
      <c r="F52" s="4" t="str">
        <f>"0000207325"</f>
        <v>0000207325</v>
      </c>
      <c r="H52" t="s">
        <v>399</v>
      </c>
      <c r="K52" t="s">
        <v>400</v>
      </c>
      <c r="M52" t="s">
        <v>401</v>
      </c>
      <c r="N52" t="s">
        <v>402</v>
      </c>
      <c r="P52" t="s">
        <v>105</v>
      </c>
      <c r="Q52" t="s">
        <v>106</v>
      </c>
      <c r="T52" s="1">
        <v>42678</v>
      </c>
    </row>
    <row r="53" spans="1:20" x14ac:dyDescent="0.25">
      <c r="A53" t="s">
        <v>403</v>
      </c>
      <c r="B53" t="s">
        <v>156</v>
      </c>
      <c r="F53" s="4" t="str">
        <f>"0000146730"</f>
        <v>0000146730</v>
      </c>
      <c r="H53" t="s">
        <v>404</v>
      </c>
      <c r="I53" s="2">
        <v>19784</v>
      </c>
      <c r="J53" t="s">
        <v>23</v>
      </c>
      <c r="K53" t="s">
        <v>405</v>
      </c>
      <c r="N53" t="s">
        <v>406</v>
      </c>
      <c r="O53" t="s">
        <v>407</v>
      </c>
      <c r="P53" t="s">
        <v>408</v>
      </c>
      <c r="Q53" t="s">
        <v>409</v>
      </c>
      <c r="T53" s="1">
        <v>42678</v>
      </c>
    </row>
    <row r="54" spans="1:20" x14ac:dyDescent="0.25">
      <c r="A54" t="s">
        <v>410</v>
      </c>
      <c r="B54" t="s">
        <v>411</v>
      </c>
      <c r="F54" s="4" t="str">
        <f>"0000112679"</f>
        <v>0000112679</v>
      </c>
      <c r="H54" t="s">
        <v>412</v>
      </c>
      <c r="I54">
        <v>1949</v>
      </c>
      <c r="J54" t="s">
        <v>80</v>
      </c>
      <c r="K54" t="s">
        <v>413</v>
      </c>
      <c r="M54" t="s">
        <v>414</v>
      </c>
      <c r="S54" t="s">
        <v>415</v>
      </c>
      <c r="T54" s="1">
        <v>42678</v>
      </c>
    </row>
    <row r="55" spans="1:20" x14ac:dyDescent="0.25">
      <c r="A55" t="s">
        <v>416</v>
      </c>
      <c r="B55" t="s">
        <v>417</v>
      </c>
      <c r="F55" s="4" t="str">
        <f>"0000063534"</f>
        <v>0000063534</v>
      </c>
      <c r="H55" t="s">
        <v>110</v>
      </c>
      <c r="I55" s="1">
        <v>17068</v>
      </c>
      <c r="J55" t="s">
        <v>23</v>
      </c>
      <c r="K55" t="s">
        <v>418</v>
      </c>
      <c r="M55" t="s">
        <v>419</v>
      </c>
      <c r="O55" t="s">
        <v>420</v>
      </c>
      <c r="T55" s="1">
        <v>42678</v>
      </c>
    </row>
    <row r="56" spans="1:20" x14ac:dyDescent="0.25">
      <c r="A56" t="s">
        <v>421</v>
      </c>
      <c r="B56" t="s">
        <v>422</v>
      </c>
      <c r="F56" s="4" t="str">
        <f>"0000206446"</f>
        <v>0000206446</v>
      </c>
      <c r="H56" t="s">
        <v>391</v>
      </c>
      <c r="J56" t="s">
        <v>23</v>
      </c>
      <c r="K56" t="s">
        <v>423</v>
      </c>
      <c r="M56" t="s">
        <v>424</v>
      </c>
      <c r="N56" t="s">
        <v>425</v>
      </c>
      <c r="P56" t="s">
        <v>426</v>
      </c>
      <c r="Q56" t="s">
        <v>427</v>
      </c>
      <c r="T56" s="1">
        <v>42678</v>
      </c>
    </row>
    <row r="57" spans="1:20" x14ac:dyDescent="0.25">
      <c r="A57" t="s">
        <v>428</v>
      </c>
      <c r="B57" t="s">
        <v>239</v>
      </c>
      <c r="F57" s="4" t="str">
        <f>"0000144438"</f>
        <v>0000144438</v>
      </c>
      <c r="H57" t="s">
        <v>429</v>
      </c>
      <c r="I57" t="s">
        <v>430</v>
      </c>
      <c r="J57" t="s">
        <v>23</v>
      </c>
      <c r="K57" t="s">
        <v>431</v>
      </c>
      <c r="N57" t="s">
        <v>432</v>
      </c>
      <c r="P57" t="s">
        <v>433</v>
      </c>
      <c r="Q57" t="s">
        <v>409</v>
      </c>
      <c r="R57" t="s">
        <v>146</v>
      </c>
      <c r="T57" s="1">
        <v>42678</v>
      </c>
    </row>
    <row r="58" spans="1:20" x14ac:dyDescent="0.25">
      <c r="A58" t="s">
        <v>434</v>
      </c>
      <c r="B58" t="s">
        <v>192</v>
      </c>
      <c r="F58" s="4" t="str">
        <f>"0000170332"</f>
        <v>0000170332</v>
      </c>
      <c r="H58" t="s">
        <v>435</v>
      </c>
      <c r="J58" t="s">
        <v>23</v>
      </c>
      <c r="K58" t="s">
        <v>436</v>
      </c>
      <c r="M58" t="s">
        <v>437</v>
      </c>
      <c r="N58" t="s">
        <v>438</v>
      </c>
      <c r="P58" t="s">
        <v>439</v>
      </c>
      <c r="Q58" t="s">
        <v>106</v>
      </c>
      <c r="T58" s="1">
        <v>42678</v>
      </c>
    </row>
    <row r="59" spans="1:20" x14ac:dyDescent="0.25">
      <c r="A59" t="s">
        <v>440</v>
      </c>
      <c r="B59" t="s">
        <v>441</v>
      </c>
      <c r="F59" s="4" t="str">
        <f>"0000193985"</f>
        <v>0000193985</v>
      </c>
      <c r="H59" t="s">
        <v>442</v>
      </c>
      <c r="I59" s="1">
        <v>23173</v>
      </c>
      <c r="J59" t="s">
        <v>23</v>
      </c>
      <c r="K59" t="s">
        <v>443</v>
      </c>
      <c r="N59" t="s">
        <v>444</v>
      </c>
      <c r="P59" t="s">
        <v>445</v>
      </c>
      <c r="Q59" t="s">
        <v>339</v>
      </c>
      <c r="T59" s="1">
        <v>42678</v>
      </c>
    </row>
    <row r="60" spans="1:20" x14ac:dyDescent="0.25">
      <c r="A60" t="s">
        <v>446</v>
      </c>
      <c r="B60" t="s">
        <v>447</v>
      </c>
      <c r="C60" t="s">
        <v>448</v>
      </c>
      <c r="F60" s="4" t="str">
        <f>"0000133310"</f>
        <v>0000133310</v>
      </c>
      <c r="H60" t="s">
        <v>449</v>
      </c>
      <c r="I60">
        <v>1966</v>
      </c>
      <c r="K60" t="s">
        <v>450</v>
      </c>
      <c r="L60" t="s">
        <v>451</v>
      </c>
      <c r="M60" t="s">
        <v>452</v>
      </c>
      <c r="N60" t="s">
        <v>453</v>
      </c>
      <c r="T60" s="1">
        <v>42678</v>
      </c>
    </row>
    <row r="61" spans="1:20" x14ac:dyDescent="0.25">
      <c r="A61" t="s">
        <v>454</v>
      </c>
      <c r="B61" t="s">
        <v>455</v>
      </c>
      <c r="F61" s="4" t="str">
        <f>"0000303412"</f>
        <v>0000303412</v>
      </c>
      <c r="H61" t="s">
        <v>456</v>
      </c>
      <c r="I61" s="1">
        <v>25644</v>
      </c>
      <c r="J61" t="s">
        <v>457</v>
      </c>
      <c r="K61" t="s">
        <v>458</v>
      </c>
      <c r="M61" t="s">
        <v>459</v>
      </c>
      <c r="N61" t="s">
        <v>460</v>
      </c>
      <c r="O61" t="s">
        <v>461</v>
      </c>
      <c r="P61" t="s">
        <v>189</v>
      </c>
      <c r="Q61" t="s">
        <v>190</v>
      </c>
      <c r="R61" t="s">
        <v>146</v>
      </c>
      <c r="T61" s="1">
        <v>42678</v>
      </c>
    </row>
    <row r="62" spans="1:20" x14ac:dyDescent="0.25">
      <c r="A62" t="s">
        <v>462</v>
      </c>
      <c r="B62" t="s">
        <v>463</v>
      </c>
      <c r="F62" s="4" t="str">
        <f>"0000160635"</f>
        <v>0000160635</v>
      </c>
      <c r="H62" t="s">
        <v>464</v>
      </c>
      <c r="I62" s="1">
        <v>19120</v>
      </c>
      <c r="J62" t="s">
        <v>23</v>
      </c>
      <c r="K62" t="s">
        <v>465</v>
      </c>
      <c r="L62" t="s">
        <v>466</v>
      </c>
      <c r="M62" t="s">
        <v>467</v>
      </c>
      <c r="P62" t="s">
        <v>189</v>
      </c>
      <c r="Q62" t="s">
        <v>190</v>
      </c>
      <c r="S62" t="s">
        <v>468</v>
      </c>
      <c r="T62" s="1">
        <v>42678</v>
      </c>
    </row>
    <row r="63" spans="1:20" x14ac:dyDescent="0.25">
      <c r="A63" t="s">
        <v>469</v>
      </c>
      <c r="B63" t="s">
        <v>470</v>
      </c>
      <c r="F63" s="4" t="str">
        <f>"0000123554"</f>
        <v>0000123554</v>
      </c>
      <c r="H63" t="s">
        <v>471</v>
      </c>
      <c r="I63" s="1">
        <v>19923</v>
      </c>
      <c r="J63" t="s">
        <v>23</v>
      </c>
      <c r="K63" t="s">
        <v>472</v>
      </c>
      <c r="M63" t="s">
        <v>473</v>
      </c>
      <c r="P63" t="s">
        <v>189</v>
      </c>
      <c r="Q63" t="s">
        <v>190</v>
      </c>
      <c r="T63" s="1">
        <v>42678</v>
      </c>
    </row>
    <row r="64" spans="1:20" x14ac:dyDescent="0.25">
      <c r="A64" t="s">
        <v>474</v>
      </c>
      <c r="B64" t="s">
        <v>475</v>
      </c>
      <c r="F64" s="4" t="str">
        <f>"0000306624"</f>
        <v>0000306624</v>
      </c>
      <c r="H64" t="s">
        <v>476</v>
      </c>
      <c r="K64" t="s">
        <v>477</v>
      </c>
      <c r="L64" t="s">
        <v>478</v>
      </c>
      <c r="M64" t="s">
        <v>479</v>
      </c>
      <c r="N64" t="s">
        <v>480</v>
      </c>
      <c r="P64" t="s">
        <v>189</v>
      </c>
      <c r="Q64" t="s">
        <v>190</v>
      </c>
      <c r="T64" s="1">
        <v>42678</v>
      </c>
    </row>
    <row r="65" spans="1:20" x14ac:dyDescent="0.25">
      <c r="A65" t="s">
        <v>481</v>
      </c>
      <c r="B65" t="s">
        <v>482</v>
      </c>
      <c r="C65" t="s">
        <v>483</v>
      </c>
      <c r="F65" s="4" t="str">
        <f>"0000132716"</f>
        <v>0000132716</v>
      </c>
      <c r="H65" t="s">
        <v>484</v>
      </c>
      <c r="I65" s="1">
        <v>20084</v>
      </c>
      <c r="J65" t="s">
        <v>23</v>
      </c>
      <c r="K65" t="s">
        <v>485</v>
      </c>
      <c r="N65" t="s">
        <v>486</v>
      </c>
      <c r="Q65" t="s">
        <v>106</v>
      </c>
      <c r="R65" t="s">
        <v>146</v>
      </c>
      <c r="S65" t="s">
        <v>487</v>
      </c>
      <c r="T65" s="1">
        <v>42678</v>
      </c>
    </row>
    <row r="66" spans="1:20" x14ac:dyDescent="0.25">
      <c r="A66" t="s">
        <v>488</v>
      </c>
      <c r="B66" t="s">
        <v>489</v>
      </c>
      <c r="C66" t="s">
        <v>490</v>
      </c>
      <c r="F66" s="4" t="str">
        <f>"0000178764"</f>
        <v>0000178764</v>
      </c>
      <c r="H66" t="s">
        <v>491</v>
      </c>
      <c r="I66" s="1">
        <v>27486</v>
      </c>
      <c r="J66" t="s">
        <v>23</v>
      </c>
      <c r="K66" t="s">
        <v>492</v>
      </c>
      <c r="M66" t="s">
        <v>493</v>
      </c>
      <c r="N66" t="s">
        <v>494</v>
      </c>
      <c r="O66" t="s">
        <v>495</v>
      </c>
      <c r="P66" t="s">
        <v>496</v>
      </c>
      <c r="Q66" t="s">
        <v>190</v>
      </c>
      <c r="R66" t="s">
        <v>146</v>
      </c>
      <c r="T66" s="1">
        <v>42678</v>
      </c>
    </row>
    <row r="67" spans="1:20" x14ac:dyDescent="0.25">
      <c r="A67" t="s">
        <v>497</v>
      </c>
      <c r="B67" t="s">
        <v>498</v>
      </c>
      <c r="F67" s="4" t="str">
        <f>"0000206786"</f>
        <v>0000206786</v>
      </c>
      <c r="H67" t="s">
        <v>294</v>
      </c>
      <c r="I67" s="1">
        <v>30184</v>
      </c>
      <c r="J67" t="s">
        <v>499</v>
      </c>
      <c r="K67" t="s">
        <v>500</v>
      </c>
      <c r="M67" t="s">
        <v>501</v>
      </c>
      <c r="N67" t="s">
        <v>502</v>
      </c>
      <c r="P67" t="s">
        <v>503</v>
      </c>
      <c r="Q67" t="s">
        <v>504</v>
      </c>
      <c r="T67" s="1">
        <v>42678</v>
      </c>
    </row>
    <row r="68" spans="1:20" x14ac:dyDescent="0.25">
      <c r="A68" t="s">
        <v>505</v>
      </c>
      <c r="B68" t="s">
        <v>506</v>
      </c>
      <c r="C68" t="s">
        <v>286</v>
      </c>
      <c r="F68" s="4" t="str">
        <f>"0000193347"</f>
        <v>0000193347</v>
      </c>
      <c r="H68" t="s">
        <v>507</v>
      </c>
      <c r="I68" s="1">
        <v>14318</v>
      </c>
      <c r="J68" t="s">
        <v>23</v>
      </c>
      <c r="K68" t="s">
        <v>508</v>
      </c>
      <c r="M68" t="s">
        <v>509</v>
      </c>
      <c r="T68" s="1">
        <v>42678</v>
      </c>
    </row>
    <row r="69" spans="1:20" x14ac:dyDescent="0.25">
      <c r="A69" t="s">
        <v>510</v>
      </c>
      <c r="B69" t="s">
        <v>511</v>
      </c>
      <c r="F69" s="4" t="str">
        <f>"0000198300"</f>
        <v>0000198300</v>
      </c>
      <c r="H69" t="s">
        <v>110</v>
      </c>
      <c r="J69" t="s">
        <v>23</v>
      </c>
      <c r="K69" t="s">
        <v>512</v>
      </c>
      <c r="M69" t="s">
        <v>513</v>
      </c>
      <c r="N69" t="s">
        <v>514</v>
      </c>
      <c r="O69" t="s">
        <v>515</v>
      </c>
      <c r="P69" t="s">
        <v>516</v>
      </c>
      <c r="Q69" t="s">
        <v>106</v>
      </c>
      <c r="R69" t="s">
        <v>146</v>
      </c>
      <c r="T69" s="1">
        <v>42678</v>
      </c>
    </row>
    <row r="70" spans="1:20" x14ac:dyDescent="0.25">
      <c r="A70" t="s">
        <v>517</v>
      </c>
      <c r="B70" t="s">
        <v>518</v>
      </c>
      <c r="C70" t="s">
        <v>519</v>
      </c>
      <c r="F70" s="4" t="str">
        <f>"0000307266"</f>
        <v>0000307266</v>
      </c>
      <c r="H70" t="s">
        <v>58</v>
      </c>
      <c r="K70" t="s">
        <v>520</v>
      </c>
      <c r="M70" t="s">
        <v>521</v>
      </c>
      <c r="N70" t="s">
        <v>522</v>
      </c>
      <c r="P70" t="s">
        <v>523</v>
      </c>
      <c r="Q70" t="s">
        <v>190</v>
      </c>
      <c r="T70" s="1">
        <v>42678</v>
      </c>
    </row>
    <row r="71" spans="1:20" x14ac:dyDescent="0.25">
      <c r="A71" t="s">
        <v>524</v>
      </c>
      <c r="B71" t="s">
        <v>525</v>
      </c>
      <c r="C71" t="s">
        <v>148</v>
      </c>
      <c r="F71" s="4" t="str">
        <f>"0000081463"</f>
        <v>0000081463</v>
      </c>
      <c r="H71" t="s">
        <v>526</v>
      </c>
      <c r="I71" s="1">
        <v>15042</v>
      </c>
      <c r="J71" t="s">
        <v>80</v>
      </c>
      <c r="K71" t="s">
        <v>527</v>
      </c>
      <c r="T71" s="1">
        <v>42678</v>
      </c>
    </row>
    <row r="72" spans="1:20" x14ac:dyDescent="0.25">
      <c r="A72" t="s">
        <v>528</v>
      </c>
      <c r="B72" t="s">
        <v>529</v>
      </c>
      <c r="F72" s="4" t="str">
        <f>"0000308267"</f>
        <v>0000308267</v>
      </c>
      <c r="H72" t="s">
        <v>530</v>
      </c>
      <c r="I72" s="3">
        <v>42454</v>
      </c>
      <c r="J72" t="s">
        <v>23</v>
      </c>
      <c r="K72" t="s">
        <v>531</v>
      </c>
      <c r="M72" t="s">
        <v>532</v>
      </c>
      <c r="N72" t="s">
        <v>533</v>
      </c>
      <c r="O72" t="s">
        <v>534</v>
      </c>
      <c r="P72" t="s">
        <v>535</v>
      </c>
      <c r="Q72" t="s">
        <v>106</v>
      </c>
      <c r="T72" s="1">
        <v>42678</v>
      </c>
    </row>
    <row r="73" spans="1:20" x14ac:dyDescent="0.25">
      <c r="A73" t="s">
        <v>536</v>
      </c>
      <c r="B73" t="s">
        <v>537</v>
      </c>
      <c r="F73" s="4" t="str">
        <f>"0000300120"</f>
        <v>0000300120</v>
      </c>
      <c r="H73" t="s">
        <v>96</v>
      </c>
      <c r="I73">
        <v>1951</v>
      </c>
      <c r="J73" t="s">
        <v>23</v>
      </c>
      <c r="K73" t="s">
        <v>538</v>
      </c>
      <c r="M73" t="s">
        <v>539</v>
      </c>
      <c r="N73" t="s">
        <v>540</v>
      </c>
      <c r="P73" t="s">
        <v>541</v>
      </c>
      <c r="Q73" t="s">
        <v>181</v>
      </c>
      <c r="T73" s="1">
        <v>42678</v>
      </c>
    </row>
    <row r="74" spans="1:20" x14ac:dyDescent="0.25">
      <c r="A74" t="s">
        <v>542</v>
      </c>
      <c r="B74" t="s">
        <v>417</v>
      </c>
      <c r="F74" s="4" t="str">
        <f>"0000166749"</f>
        <v>0000166749</v>
      </c>
      <c r="H74" t="s">
        <v>543</v>
      </c>
      <c r="I74" s="1">
        <v>22229</v>
      </c>
      <c r="J74" t="s">
        <v>317</v>
      </c>
      <c r="K74" t="s">
        <v>544</v>
      </c>
      <c r="M74" t="s">
        <v>545</v>
      </c>
      <c r="N74" t="s">
        <v>546</v>
      </c>
      <c r="O74" t="s">
        <v>547</v>
      </c>
      <c r="P74" t="s">
        <v>548</v>
      </c>
      <c r="R74" t="s">
        <v>323</v>
      </c>
      <c r="S74" t="s">
        <v>549</v>
      </c>
      <c r="T74" s="1">
        <v>42678</v>
      </c>
    </row>
    <row r="75" spans="1:20" x14ac:dyDescent="0.25">
      <c r="A75" t="s">
        <v>550</v>
      </c>
      <c r="B75" t="s">
        <v>551</v>
      </c>
      <c r="F75" s="4" t="str">
        <f>"0000192959"</f>
        <v>0000192959</v>
      </c>
      <c r="H75" t="s">
        <v>552</v>
      </c>
      <c r="I75" s="1">
        <v>22591</v>
      </c>
      <c r="K75" t="s">
        <v>553</v>
      </c>
      <c r="N75" t="s">
        <v>554</v>
      </c>
      <c r="S75" t="s">
        <v>555</v>
      </c>
      <c r="T75" s="1">
        <v>42678</v>
      </c>
    </row>
    <row r="76" spans="1:20" x14ac:dyDescent="0.25">
      <c r="A76" t="s">
        <v>556</v>
      </c>
      <c r="B76" t="s">
        <v>557</v>
      </c>
      <c r="F76" s="4" t="str">
        <f>"0000305700"</f>
        <v>0000305700</v>
      </c>
      <c r="H76" t="s">
        <v>558</v>
      </c>
      <c r="J76" t="s">
        <v>23</v>
      </c>
      <c r="K76" t="s">
        <v>559</v>
      </c>
      <c r="L76" t="s">
        <v>560</v>
      </c>
      <c r="M76" t="s">
        <v>561</v>
      </c>
      <c r="N76" t="s">
        <v>562</v>
      </c>
      <c r="O76" t="s">
        <v>563</v>
      </c>
      <c r="P76" t="s">
        <v>330</v>
      </c>
      <c r="Q76" t="s">
        <v>331</v>
      </c>
      <c r="T76" s="1">
        <v>42678</v>
      </c>
    </row>
    <row r="77" spans="1:20" x14ac:dyDescent="0.25">
      <c r="A77" t="s">
        <v>564</v>
      </c>
      <c r="B77" t="s">
        <v>565</v>
      </c>
      <c r="F77" s="4" t="str">
        <f>"0000203690"</f>
        <v>0000203690</v>
      </c>
      <c r="H77" t="s">
        <v>566</v>
      </c>
      <c r="I77" s="1">
        <v>25110</v>
      </c>
      <c r="K77" t="s">
        <v>567</v>
      </c>
      <c r="M77" t="s">
        <v>568</v>
      </c>
      <c r="N77" t="s">
        <v>569</v>
      </c>
      <c r="O77" t="s">
        <v>570</v>
      </c>
      <c r="P77" t="s">
        <v>189</v>
      </c>
      <c r="Q77" t="s">
        <v>190</v>
      </c>
      <c r="S77" t="s">
        <v>571</v>
      </c>
      <c r="T77" s="1">
        <v>42678</v>
      </c>
    </row>
    <row r="78" spans="1:20" x14ac:dyDescent="0.25">
      <c r="A78" t="s">
        <v>572</v>
      </c>
      <c r="B78" t="s">
        <v>573</v>
      </c>
      <c r="F78" s="4" t="str">
        <f>"0000089250"</f>
        <v>0000089250</v>
      </c>
      <c r="H78" t="s">
        <v>574</v>
      </c>
      <c r="I78" s="1">
        <v>13199</v>
      </c>
      <c r="J78" t="s">
        <v>23</v>
      </c>
      <c r="K78" t="s">
        <v>575</v>
      </c>
      <c r="M78" t="s">
        <v>576</v>
      </c>
      <c r="P78" t="s">
        <v>189</v>
      </c>
      <c r="Q78" t="s">
        <v>190</v>
      </c>
      <c r="R78" t="s">
        <v>146</v>
      </c>
      <c r="S78" t="s">
        <v>577</v>
      </c>
      <c r="T78" s="1">
        <v>42678</v>
      </c>
    </row>
    <row r="79" spans="1:20" x14ac:dyDescent="0.25">
      <c r="A79" t="s">
        <v>578</v>
      </c>
      <c r="B79" t="s">
        <v>579</v>
      </c>
      <c r="F79" s="4" t="str">
        <f>"0000207151"</f>
        <v>0000207151</v>
      </c>
      <c r="H79" t="s">
        <v>580</v>
      </c>
      <c r="I79" s="1">
        <v>27315</v>
      </c>
      <c r="K79" t="s">
        <v>581</v>
      </c>
      <c r="M79" t="s">
        <v>582</v>
      </c>
      <c r="N79" t="s">
        <v>583</v>
      </c>
      <c r="O79" t="s">
        <v>584</v>
      </c>
      <c r="P79" t="s">
        <v>585</v>
      </c>
      <c r="Q79" t="s">
        <v>190</v>
      </c>
      <c r="T79" s="1">
        <v>42678</v>
      </c>
    </row>
    <row r="80" spans="1:20" x14ac:dyDescent="0.25">
      <c r="A80" t="s">
        <v>586</v>
      </c>
      <c r="B80" t="s">
        <v>587</v>
      </c>
      <c r="F80" s="4" t="str">
        <f>"0000161784"</f>
        <v>0000161784</v>
      </c>
      <c r="H80" t="s">
        <v>588</v>
      </c>
      <c r="I80" s="1">
        <v>27629</v>
      </c>
      <c r="J80" t="s">
        <v>23</v>
      </c>
      <c r="K80" t="s">
        <v>589</v>
      </c>
      <c r="M80" t="s">
        <v>590</v>
      </c>
      <c r="N80" t="s">
        <v>591</v>
      </c>
      <c r="P80" t="s">
        <v>592</v>
      </c>
      <c r="Q80" t="s">
        <v>245</v>
      </c>
      <c r="S80" t="s">
        <v>593</v>
      </c>
      <c r="T80" s="1">
        <v>42678</v>
      </c>
    </row>
    <row r="81" spans="1:20" x14ac:dyDescent="0.25">
      <c r="A81" t="s">
        <v>594</v>
      </c>
      <c r="B81" t="s">
        <v>595</v>
      </c>
      <c r="C81" t="s">
        <v>596</v>
      </c>
      <c r="F81" s="4" t="str">
        <f>"0000206213"</f>
        <v>0000206213</v>
      </c>
      <c r="H81" t="s">
        <v>597</v>
      </c>
      <c r="I81" s="1">
        <v>21230</v>
      </c>
      <c r="K81" t="s">
        <v>598</v>
      </c>
      <c r="M81" t="s">
        <v>599</v>
      </c>
      <c r="N81" t="s">
        <v>600</v>
      </c>
      <c r="Q81" t="s">
        <v>601</v>
      </c>
      <c r="T81" s="1">
        <v>42678</v>
      </c>
    </row>
    <row r="82" spans="1:20" x14ac:dyDescent="0.25">
      <c r="A82" t="s">
        <v>602</v>
      </c>
      <c r="B82" t="s">
        <v>192</v>
      </c>
      <c r="C82" t="s">
        <v>490</v>
      </c>
      <c r="F82" s="4" t="str">
        <f>"0000301507"</f>
        <v>0000301507</v>
      </c>
      <c r="H82" t="s">
        <v>603</v>
      </c>
      <c r="K82" t="s">
        <v>604</v>
      </c>
      <c r="L82" t="s">
        <v>605</v>
      </c>
      <c r="M82" t="s">
        <v>606</v>
      </c>
      <c r="N82" t="s">
        <v>607</v>
      </c>
      <c r="O82" t="s">
        <v>608</v>
      </c>
      <c r="Q82" t="s">
        <v>237</v>
      </c>
      <c r="T82" s="1">
        <v>42678</v>
      </c>
    </row>
    <row r="83" spans="1:20" x14ac:dyDescent="0.25">
      <c r="A83" t="s">
        <v>609</v>
      </c>
      <c r="B83" t="s">
        <v>610</v>
      </c>
      <c r="F83" s="4" t="str">
        <f>"0000173860"</f>
        <v>0000173860</v>
      </c>
      <c r="H83" t="s">
        <v>611</v>
      </c>
      <c r="I83">
        <v>1966</v>
      </c>
      <c r="K83" t="s">
        <v>612</v>
      </c>
      <c r="M83" t="s">
        <v>613</v>
      </c>
      <c r="O83" t="s">
        <v>614</v>
      </c>
      <c r="P83" t="s">
        <v>615</v>
      </c>
      <c r="Q83" t="s">
        <v>306</v>
      </c>
      <c r="R83" t="s">
        <v>146</v>
      </c>
      <c r="T83" s="1">
        <v>42678</v>
      </c>
    </row>
    <row r="84" spans="1:20" x14ac:dyDescent="0.25">
      <c r="A84" t="s">
        <v>616</v>
      </c>
      <c r="B84" t="s">
        <v>617</v>
      </c>
      <c r="F84" s="4" t="str">
        <f>"0000186340"</f>
        <v>0000186340</v>
      </c>
      <c r="H84" t="s">
        <v>618</v>
      </c>
      <c r="I84">
        <v>1976</v>
      </c>
      <c r="K84" t="s">
        <v>619</v>
      </c>
      <c r="L84" t="s">
        <v>620</v>
      </c>
      <c r="M84" t="s">
        <v>621</v>
      </c>
      <c r="N84" t="s">
        <v>622</v>
      </c>
      <c r="O84" t="s">
        <v>623</v>
      </c>
      <c r="Q84" t="s">
        <v>106</v>
      </c>
      <c r="S84" t="s">
        <v>624</v>
      </c>
      <c r="T84" s="1">
        <v>42678</v>
      </c>
    </row>
    <row r="85" spans="1:20" x14ac:dyDescent="0.25">
      <c r="A85" t="s">
        <v>625</v>
      </c>
      <c r="B85" t="s">
        <v>626</v>
      </c>
      <c r="F85" s="4" t="str">
        <f>"0000097833"</f>
        <v>0000097833</v>
      </c>
      <c r="H85" t="s">
        <v>627</v>
      </c>
      <c r="I85">
        <v>1954</v>
      </c>
      <c r="K85" t="s">
        <v>628</v>
      </c>
      <c r="M85" t="s">
        <v>629</v>
      </c>
      <c r="N85" t="s">
        <v>630</v>
      </c>
      <c r="T85" s="1">
        <v>42678</v>
      </c>
    </row>
    <row r="86" spans="1:20" x14ac:dyDescent="0.25">
      <c r="A86" t="s">
        <v>631</v>
      </c>
      <c r="B86" t="s">
        <v>632</v>
      </c>
      <c r="F86" s="4" t="str">
        <f>"0000155839"</f>
        <v>0000155839</v>
      </c>
      <c r="H86" t="s">
        <v>633</v>
      </c>
      <c r="I86">
        <v>1965</v>
      </c>
      <c r="J86" t="s">
        <v>23</v>
      </c>
      <c r="K86" t="s">
        <v>634</v>
      </c>
      <c r="M86" t="s">
        <v>635</v>
      </c>
      <c r="N86" t="s">
        <v>636</v>
      </c>
      <c r="P86" t="s">
        <v>189</v>
      </c>
      <c r="Q86" t="s">
        <v>190</v>
      </c>
      <c r="R86" t="s">
        <v>146</v>
      </c>
      <c r="T86" s="1">
        <v>42678</v>
      </c>
    </row>
    <row r="87" spans="1:20" x14ac:dyDescent="0.25">
      <c r="A87" t="s">
        <v>637</v>
      </c>
      <c r="B87" t="s">
        <v>638</v>
      </c>
      <c r="C87" t="s">
        <v>56</v>
      </c>
      <c r="F87" s="4" t="str">
        <f>"0000309474"</f>
        <v>0000309474</v>
      </c>
      <c r="H87" t="s">
        <v>639</v>
      </c>
      <c r="I87">
        <v>1978</v>
      </c>
      <c r="J87" t="s">
        <v>392</v>
      </c>
      <c r="K87" t="s">
        <v>640</v>
      </c>
      <c r="M87" t="s">
        <v>641</v>
      </c>
      <c r="N87" t="s">
        <v>642</v>
      </c>
      <c r="O87" t="s">
        <v>643</v>
      </c>
      <c r="Q87" t="s">
        <v>644</v>
      </c>
      <c r="R87" t="s">
        <v>645</v>
      </c>
      <c r="S87" t="s">
        <v>646</v>
      </c>
      <c r="T87" s="1">
        <v>42678</v>
      </c>
    </row>
    <row r="88" spans="1:20" x14ac:dyDescent="0.25">
      <c r="A88" t="s">
        <v>647</v>
      </c>
      <c r="B88" t="s">
        <v>156</v>
      </c>
      <c r="F88" s="4" t="str">
        <f>"0000100761"</f>
        <v>0000100761</v>
      </c>
      <c r="H88" t="s">
        <v>648</v>
      </c>
      <c r="I88" s="1">
        <v>18572</v>
      </c>
      <c r="J88" t="s">
        <v>649</v>
      </c>
      <c r="K88" t="s">
        <v>650</v>
      </c>
      <c r="M88" t="s">
        <v>651</v>
      </c>
      <c r="P88" t="s">
        <v>585</v>
      </c>
      <c r="Q88" t="s">
        <v>190</v>
      </c>
      <c r="T88" s="1">
        <v>42678</v>
      </c>
    </row>
    <row r="89" spans="1:20" x14ac:dyDescent="0.25">
      <c r="A89" t="s">
        <v>652</v>
      </c>
      <c r="B89" t="s">
        <v>653</v>
      </c>
      <c r="F89" s="4" t="str">
        <f>"0000188774"</f>
        <v>0000188774</v>
      </c>
      <c r="H89" t="s">
        <v>96</v>
      </c>
      <c r="J89" t="s">
        <v>80</v>
      </c>
      <c r="K89" t="s">
        <v>654</v>
      </c>
      <c r="M89" t="s">
        <v>655</v>
      </c>
      <c r="N89" t="s">
        <v>656</v>
      </c>
      <c r="O89" t="s">
        <v>657</v>
      </c>
      <c r="R89" t="s">
        <v>85</v>
      </c>
      <c r="T89" s="1">
        <v>42678</v>
      </c>
    </row>
    <row r="90" spans="1:20" x14ac:dyDescent="0.25">
      <c r="A90" t="s">
        <v>658</v>
      </c>
      <c r="B90" t="s">
        <v>659</v>
      </c>
      <c r="F90" s="4" t="str">
        <f>"0000306955"</f>
        <v>0000306955</v>
      </c>
      <c r="H90" t="s">
        <v>660</v>
      </c>
      <c r="I90">
        <v>1966</v>
      </c>
      <c r="K90" t="s">
        <v>661</v>
      </c>
      <c r="M90" t="s">
        <v>662</v>
      </c>
      <c r="N90" t="s">
        <v>663</v>
      </c>
      <c r="O90" t="s">
        <v>664</v>
      </c>
      <c r="P90" t="s">
        <v>665</v>
      </c>
      <c r="Q90" t="s">
        <v>331</v>
      </c>
      <c r="T90" s="1">
        <v>42678</v>
      </c>
    </row>
    <row r="91" spans="1:20" x14ac:dyDescent="0.25">
      <c r="A91" t="s">
        <v>666</v>
      </c>
      <c r="B91" t="s">
        <v>667</v>
      </c>
      <c r="F91" s="4" t="str">
        <f>"0000166219"</f>
        <v>0000166219</v>
      </c>
      <c r="H91" t="s">
        <v>668</v>
      </c>
      <c r="I91">
        <v>1965</v>
      </c>
      <c r="J91" t="s">
        <v>392</v>
      </c>
      <c r="K91" t="s">
        <v>669</v>
      </c>
      <c r="M91" t="s">
        <v>670</v>
      </c>
      <c r="P91" t="s">
        <v>189</v>
      </c>
      <c r="Q91" t="s">
        <v>190</v>
      </c>
      <c r="T91" s="1">
        <v>42678</v>
      </c>
    </row>
    <row r="92" spans="1:20" x14ac:dyDescent="0.25">
      <c r="A92" t="s">
        <v>671</v>
      </c>
      <c r="B92" t="s">
        <v>672</v>
      </c>
      <c r="F92" s="4" t="str">
        <f>"0000309759"</f>
        <v>0000309759</v>
      </c>
      <c r="H92" t="s">
        <v>164</v>
      </c>
      <c r="K92" t="s">
        <v>673</v>
      </c>
      <c r="M92" t="s">
        <v>674</v>
      </c>
      <c r="N92" t="s">
        <v>675</v>
      </c>
      <c r="O92" t="s">
        <v>676</v>
      </c>
      <c r="P92" t="s">
        <v>677</v>
      </c>
      <c r="Q92" t="s">
        <v>181</v>
      </c>
      <c r="T92" s="1">
        <v>42678</v>
      </c>
    </row>
    <row r="93" spans="1:20" x14ac:dyDescent="0.25">
      <c r="A93" t="s">
        <v>678</v>
      </c>
      <c r="B93" t="s">
        <v>679</v>
      </c>
      <c r="C93" t="s">
        <v>626</v>
      </c>
      <c r="F93" s="4" t="str">
        <f>"0000158425"</f>
        <v>0000158425</v>
      </c>
      <c r="H93" t="s">
        <v>680</v>
      </c>
      <c r="K93" t="s">
        <v>450</v>
      </c>
      <c r="L93" t="s">
        <v>681</v>
      </c>
      <c r="M93" t="s">
        <v>682</v>
      </c>
      <c r="N93" t="s">
        <v>683</v>
      </c>
      <c r="O93" t="s">
        <v>684</v>
      </c>
      <c r="P93" t="s">
        <v>685</v>
      </c>
      <c r="Q93" t="s">
        <v>106</v>
      </c>
      <c r="T93" s="1">
        <v>42678</v>
      </c>
    </row>
    <row r="94" spans="1:20" x14ac:dyDescent="0.25">
      <c r="A94" t="s">
        <v>686</v>
      </c>
      <c r="B94" t="s">
        <v>687</v>
      </c>
      <c r="C94" t="s">
        <v>688</v>
      </c>
      <c r="F94" s="4" t="str">
        <f>"0000162419"</f>
        <v>0000162419</v>
      </c>
      <c r="H94" t="s">
        <v>689</v>
      </c>
      <c r="I94" s="1">
        <v>24128</v>
      </c>
      <c r="J94" t="s">
        <v>23</v>
      </c>
      <c r="K94" t="s">
        <v>690</v>
      </c>
      <c r="M94" t="s">
        <v>691</v>
      </c>
      <c r="N94" t="s">
        <v>692</v>
      </c>
      <c r="O94" t="s">
        <v>693</v>
      </c>
      <c r="P94" t="s">
        <v>694</v>
      </c>
      <c r="Q94" t="s">
        <v>36</v>
      </c>
      <c r="T94" s="1">
        <v>42678</v>
      </c>
    </row>
    <row r="95" spans="1:20" x14ac:dyDescent="0.25">
      <c r="A95" t="s">
        <v>695</v>
      </c>
      <c r="B95" t="s">
        <v>95</v>
      </c>
      <c r="F95" s="4" t="str">
        <f>"0000130733"</f>
        <v>0000130733</v>
      </c>
      <c r="H95" t="s">
        <v>696</v>
      </c>
      <c r="I95" s="1">
        <v>20006</v>
      </c>
      <c r="J95" t="s">
        <v>23</v>
      </c>
      <c r="K95" t="s">
        <v>697</v>
      </c>
      <c r="M95" t="s">
        <v>698</v>
      </c>
      <c r="N95" t="s">
        <v>699</v>
      </c>
      <c r="O95" t="s">
        <v>700</v>
      </c>
      <c r="P95" t="s">
        <v>701</v>
      </c>
      <c r="Q95" t="s">
        <v>339</v>
      </c>
      <c r="T95" s="1">
        <v>42678</v>
      </c>
    </row>
    <row r="96" spans="1:20" x14ac:dyDescent="0.25">
      <c r="A96" t="s">
        <v>702</v>
      </c>
      <c r="B96" t="s">
        <v>703</v>
      </c>
      <c r="F96" s="4" t="str">
        <f>"0000309237"</f>
        <v>0000309237</v>
      </c>
      <c r="H96" t="s">
        <v>170</v>
      </c>
      <c r="K96" t="s">
        <v>704</v>
      </c>
      <c r="M96" t="s">
        <v>705</v>
      </c>
      <c r="P96" t="s">
        <v>706</v>
      </c>
      <c r="R96" t="s">
        <v>707</v>
      </c>
      <c r="T96" s="1">
        <v>42678</v>
      </c>
    </row>
    <row r="97" spans="1:20" x14ac:dyDescent="0.25">
      <c r="A97" t="s">
        <v>708</v>
      </c>
      <c r="B97" t="s">
        <v>709</v>
      </c>
      <c r="F97" s="4" t="str">
        <f>"0000166242"</f>
        <v>0000166242</v>
      </c>
      <c r="H97" t="s">
        <v>710</v>
      </c>
      <c r="I97" s="1">
        <v>18679</v>
      </c>
      <c r="J97" t="s">
        <v>23</v>
      </c>
      <c r="K97" t="s">
        <v>711</v>
      </c>
      <c r="O97" t="s">
        <v>712</v>
      </c>
      <c r="P97" t="s">
        <v>713</v>
      </c>
      <c r="Q97" t="s">
        <v>714</v>
      </c>
      <c r="T97" s="1">
        <v>42678</v>
      </c>
    </row>
    <row r="98" spans="1:20" x14ac:dyDescent="0.25">
      <c r="A98" t="s">
        <v>715</v>
      </c>
      <c r="B98" t="s">
        <v>716</v>
      </c>
      <c r="C98" t="s">
        <v>183</v>
      </c>
      <c r="F98" s="4" t="str">
        <f>"0000193418"</f>
        <v>0000193418</v>
      </c>
      <c r="H98" t="s">
        <v>507</v>
      </c>
      <c r="I98" s="1">
        <v>24055</v>
      </c>
      <c r="K98" t="s">
        <v>717</v>
      </c>
      <c r="N98" t="s">
        <v>718</v>
      </c>
      <c r="T98" s="1">
        <v>42678</v>
      </c>
    </row>
    <row r="99" spans="1:20" x14ac:dyDescent="0.25">
      <c r="A99" t="s">
        <v>719</v>
      </c>
      <c r="B99" t="s">
        <v>720</v>
      </c>
      <c r="C99" t="s">
        <v>721</v>
      </c>
      <c r="F99" s="4" t="str">
        <f>"0000106736"</f>
        <v>0000106736</v>
      </c>
      <c r="H99" t="s">
        <v>722</v>
      </c>
      <c r="I99" s="1">
        <v>13114</v>
      </c>
      <c r="K99" t="s">
        <v>723</v>
      </c>
      <c r="L99" t="s">
        <v>724</v>
      </c>
      <c r="M99" t="s">
        <v>725</v>
      </c>
      <c r="P99" t="s">
        <v>726</v>
      </c>
      <c r="Q99" t="s">
        <v>427</v>
      </c>
      <c r="S99" t="s">
        <v>727</v>
      </c>
      <c r="T99" s="1">
        <v>42678</v>
      </c>
    </row>
    <row r="100" spans="1:20" x14ac:dyDescent="0.25">
      <c r="A100" t="s">
        <v>728</v>
      </c>
      <c r="B100" t="s">
        <v>626</v>
      </c>
      <c r="C100" t="s">
        <v>638</v>
      </c>
      <c r="F100" s="4" t="str">
        <f>"0000202718"</f>
        <v>0000202718</v>
      </c>
      <c r="H100" t="s">
        <v>729</v>
      </c>
      <c r="I100">
        <v>1955</v>
      </c>
      <c r="J100" t="s">
        <v>23</v>
      </c>
      <c r="K100" t="s">
        <v>730</v>
      </c>
      <c r="M100" t="s">
        <v>731</v>
      </c>
      <c r="N100" t="s">
        <v>732</v>
      </c>
      <c r="O100" t="s">
        <v>733</v>
      </c>
      <c r="T100" s="1">
        <v>42678</v>
      </c>
    </row>
    <row r="101" spans="1:20" x14ac:dyDescent="0.25">
      <c r="A101" t="s">
        <v>734</v>
      </c>
      <c r="B101" t="s">
        <v>735</v>
      </c>
      <c r="F101" s="4" t="str">
        <f>"0000308323"</f>
        <v>0000308323</v>
      </c>
      <c r="H101" t="s">
        <v>530</v>
      </c>
      <c r="I101">
        <v>1961</v>
      </c>
      <c r="K101" t="s">
        <v>736</v>
      </c>
      <c r="M101" t="s">
        <v>737</v>
      </c>
      <c r="R101" t="s">
        <v>738</v>
      </c>
      <c r="T101" s="1">
        <v>44139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name_id_count.csv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Ruby, Mary</dc:creator>
  <cp:lastModifiedBy>Windows User</cp:lastModifiedBy>
  <dcterms:created xsi:type="dcterms:W3CDTF">2016-11-04T18:30:16Z</dcterms:created>
  <dcterms:modified xsi:type="dcterms:W3CDTF">2016-11-04T18:30:16Z</dcterms:modified>
</cp:coreProperties>
</file>