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ptbladet" sheetId="1" state="visible" r:id="rId2"/>
    <sheet name="Maltbladet" sheetId="2" state="visible" r:id="rId3"/>
    <sheet name="Humlebladet" sheetId="3" state="visible" r:id="rId4"/>
    <sheet name="Vattenbladet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<sst xmlns="http://schemas.openxmlformats.org/spreadsheetml/2006/main" count="124" uniqueCount="115">
  <si>
    <t>Recept</t>
  </si>
  <si>
    <t>nr</t>
  </si>
  <si>
    <t>Bagarn Bittern</t>
  </si>
  <si>
    <t>OG Est</t>
  </si>
  <si>
    <t>OG verklig</t>
  </si>
  <si>
    <t>PreBoil OG Est</t>
  </si>
  <si>
    <t>Preboil verklig (SG)</t>
  </si>
  <si>
    <t>Maltnota</t>
  </si>
  <si>
    <t>%</t>
  </si>
  <si>
    <t>vikt (kg)</t>
  </si>
  <si>
    <t>EBC</t>
  </si>
  <si>
    <t>märke</t>
  </si>
  <si>
    <t>IBU est</t>
  </si>
  <si>
    <t>IBU verklig</t>
  </si>
  <si>
    <t>Pale Ale</t>
  </si>
  <si>
    <t>volym kokstart</t>
  </si>
  <si>
    <t>Crystal 100</t>
  </si>
  <si>
    <t>volym kokslut</t>
  </si>
  <si>
    <t>Spädningsmängd</t>
  </si>
  <si>
    <t>liter</t>
  </si>
  <si>
    <t>Brunmalt</t>
  </si>
  <si>
    <t>FG est</t>
  </si>
  <si>
    <t>verklig</t>
  </si>
  <si>
    <t>FG verklig</t>
  </si>
  <si>
    <t>l totalt, uthälld 11l kvar</t>
  </si>
  <si>
    <t>Totalt</t>
  </si>
  <si>
    <t>kalkylerad pH</t>
  </si>
  <si>
    <t>Mäska</t>
  </si>
  <si>
    <t>23 liter</t>
  </si>
  <si>
    <t>(alltid så med BM?)</t>
  </si>
  <si>
    <t>Mäsktillsatser</t>
  </si>
  <si>
    <t>Lactic acid</t>
  </si>
  <si>
    <t>ml</t>
  </si>
  <si>
    <t>till pH</t>
  </si>
  <si>
    <t>oklar, aprx</t>
  </si>
  <si>
    <t>Mäskschema</t>
  </si>
  <si>
    <t>°Celcius</t>
  </si>
  <si>
    <t>tid</t>
  </si>
  <si>
    <t>DigIn</t>
  </si>
  <si>
    <t>försockringsrast</t>
  </si>
  <si>
    <t>utmäskning</t>
  </si>
  <si>
    <t>Laka</t>
  </si>
  <si>
    <t>oklart om det behövs</t>
  </si>
  <si>
    <t>men</t>
  </si>
  <si>
    <t>(Eller eg upp till 23-litersmarkeringen igen)</t>
  </si>
  <si>
    <t>Det bheövdes 4, men det såg man inte förrän efter man dragit upp maltpipan. </t>
  </si>
  <si>
    <t>koktid</t>
  </si>
  <si>
    <t>minuter</t>
  </si>
  <si>
    <t>humlegivor</t>
  </si>
  <si>
    <t>sort</t>
  </si>
  <si>
    <t>mängd (g)</t>
  </si>
  <si>
    <t>koktid (min)</t>
  </si>
  <si>
    <t>IBU (Tinseth)</t>
  </si>
  <si>
    <t>alfasyra (AA)</t>
  </si>
  <si>
    <t>skördeår</t>
  </si>
  <si>
    <t>Admiral</t>
  </si>
  <si>
    <t>Target</t>
  </si>
  <si>
    <t>Whitbred Goldings</t>
  </si>
  <si>
    <t>summa</t>
  </si>
  <si>
    <t>Vatteninformation</t>
  </si>
  <si>
    <t>efter kok</t>
  </si>
  <si>
    <t>5-15 g/liter</t>
  </si>
  <si>
    <t>väljer</t>
  </si>
  <si>
    <t>g/liter</t>
  </si>
  <si>
    <t>Amarillo</t>
  </si>
  <si>
    <t>torrhumling</t>
  </si>
  <si>
    <t>Chinook</t>
  </si>
  <si>
    <t>Kylning</t>
  </si>
  <si>
    <t>kok till</t>
  </si>
  <si>
    <t>°C</t>
  </si>
  <si>
    <t>Jäst</t>
  </si>
  <si>
    <t>WLP007</t>
  </si>
  <si>
    <t>Monastery</t>
  </si>
  <si>
    <t>Förkultur</t>
  </si>
  <si>
    <t>ja</t>
  </si>
  <si>
    <t>hydrering</t>
  </si>
  <si>
    <t>nej</t>
  </si>
  <si>
    <t>Jäsning</t>
  </si>
  <si>
    <t>dagar</t>
  </si>
  <si>
    <t>sekundär</t>
  </si>
  <si>
    <t>BBF</t>
  </si>
  <si>
    <t>Hämtat från Hembryggaren 2/2011</t>
  </si>
  <si>
    <t>Malt</t>
  </si>
  <si>
    <t>max antal Öchsleliter/kilo malt</t>
  </si>
  <si>
    <t>Pilsner/lagermalt</t>
  </si>
  <si>
    <t>Pale Alemalt</t>
  </si>
  <si>
    <t>Münchnermalt</t>
  </si>
  <si>
    <t>Spädning</t>
  </si>
  <si>
    <t>Karamellmalt</t>
  </si>
  <si>
    <t>Crystalmalt</t>
  </si>
  <si>
    <t>Chokladmalt</t>
  </si>
  <si>
    <t>Rostat korn</t>
  </si>
  <si>
    <t>Svartmalt</t>
  </si>
  <si>
    <t>Vetemalt</t>
  </si>
  <si>
    <t>Rågmalt</t>
  </si>
  <si>
    <t>Majs</t>
  </si>
  <si>
    <t>Ris</t>
  </si>
  <si>
    <t>Korn</t>
  </si>
  <si>
    <t>Vete</t>
  </si>
  <si>
    <t>Havre</t>
  </si>
  <si>
    <t>Socker och Maltextrakt</t>
  </si>
  <si>
    <t>Strösocker</t>
  </si>
  <si>
    <t>Honung</t>
  </si>
  <si>
    <t>Maltextrakt, torkat</t>
  </si>
  <si>
    <t>Maltextrakt, sirap</t>
  </si>
  <si>
    <t>Druvsocker</t>
  </si>
  <si>
    <t>Summa</t>
  </si>
  <si>
    <t>Faktisk mängd Öchsleliter</t>
  </si>
  <si>
    <t>Utbyte</t>
  </si>
  <si>
    <t>förra gången</t>
  </si>
  <si>
    <t>Öscsle</t>
  </si>
  <si>
    <t>IBUkalkylator Tinseth</t>
  </si>
  <si>
    <t>metric</t>
  </si>
  <si>
    <t>IBUs = 1.65 * 0.000125^(SG - 1) * ((1 - e^(-0.04 * t)) / 4.15) * ((AA * m * 1000) / V)</t>
  </si>
  <si>
    <t> 1.65 * 0.000125^(SG - 1) * ((1 - e^(-0.04 * t)) / 4.15) * ((AA * m * 1000) / V)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</si>
</sst>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%"/>
    <numFmt numFmtId="167" formatCode="0.0"/>
    <numFmt numFmtId="168" formatCode="0"/>
  </numFmts>
  <fonts count="6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sz val="10"/>
      <color rgb="FFFF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3"/>
  <cols>
    <col collapsed="false" hidden="false" max="6" min="1" style="0" width="10.6383928571429"/>
    <col collapsed="false" hidden="false" max="7" min="7" style="0" width="14.1428571428571"/>
    <col collapsed="false" hidden="false" max="8" min="8" style="0" width="8"/>
    <col collapsed="false" hidden="false" max="1025" min="9" style="0" width="10.6383928571429"/>
  </cols>
  <sheetData>
    <row r="1" customFormat="false" ht="13" hidden="false" customHeight="false" outlineLevel="0" collapsed="false">
      <c r="B1" s="0" t="s">
        <v>0</v>
      </c>
      <c r="F1" s="1" t="n">
        <v>40580</v>
      </c>
    </row>
    <row r="2" customFormat="false" ht="13" hidden="false" customHeight="false" outlineLevel="0" collapsed="false">
      <c r="A2" s="0" t="s">
        <v>1</v>
      </c>
      <c r="B2" s="0" t="n">
        <v>49</v>
      </c>
      <c r="C2" s="0" t="s">
        <v>2</v>
      </c>
      <c r="G2" s="0" t="s">
        <v>3</v>
      </c>
      <c r="H2" s="0" t="n">
        <v>1.055</v>
      </c>
      <c r="I2" s="0" t="s">
        <v>4</v>
      </c>
      <c r="K2" s="0" t="n">
        <v>1.066</v>
      </c>
    </row>
    <row r="3" customFormat="false" ht="13" hidden="false" customHeight="false" outlineLevel="0" collapsed="false">
      <c r="G3" s="0" t="s">
        <v>5</v>
      </c>
      <c r="I3" s="0" t="s">
        <v>6</v>
      </c>
      <c r="K3" s="0" t="n">
        <v>1.053</v>
      </c>
    </row>
    <row r="4" customFormat="false" ht="13" hidden="false" customHeight="false" outlineLevel="0" collapsed="false">
      <c r="A4" s="0" t="s">
        <v>7</v>
      </c>
      <c r="B4" s="0" t="s">
        <v>8</v>
      </c>
      <c r="C4" s="0" t="s">
        <v>9</v>
      </c>
      <c r="D4" s="0" t="s">
        <v>10</v>
      </c>
      <c r="E4" s="0" t="s">
        <v>11</v>
      </c>
      <c r="G4" s="0" t="s">
        <v>12</v>
      </c>
      <c r="H4" s="0" t="n">
        <v>48</v>
      </c>
      <c r="I4" s="0" t="s">
        <v>13</v>
      </c>
    </row>
    <row r="5" customFormat="false" ht="12.8" hidden="false" customHeight="false" outlineLevel="0" collapsed="false">
      <c r="A5" s="0" t="s">
        <v>14</v>
      </c>
      <c r="B5" s="2" t="n">
        <f aca="false">C5/C$9</f>
        <v>0.909918107370337</v>
      </c>
      <c r="C5" s="3" t="n">
        <v>5</v>
      </c>
      <c r="G5" s="0" t="s">
        <v>15</v>
      </c>
      <c r="H5" s="0" t="n">
        <v>23</v>
      </c>
    </row>
    <row r="6" customFormat="false" ht="12.8" hidden="false" customHeight="false" outlineLevel="0" collapsed="false">
      <c r="A6" s="0" t="s">
        <v>16</v>
      </c>
      <c r="B6" s="2" t="n">
        <v>0.07</v>
      </c>
      <c r="C6" s="0" t="n">
        <v>0.385</v>
      </c>
      <c r="G6" s="0" t="s">
        <v>17</v>
      </c>
      <c r="H6" s="0" t="n">
        <v>18</v>
      </c>
      <c r="I6" s="4" t="s">
        <v>18</v>
      </c>
      <c r="J6" s="5"/>
      <c r="K6" s="6" t="n">
        <f aca="false">(((K2-1)*1000)*H6)/((H2-1)*1000)-H6</f>
        <v>3.60000000000004</v>
      </c>
      <c r="L6" s="0" t="s">
        <v>19</v>
      </c>
    </row>
    <row r="7" customFormat="false" ht="12.8" hidden="false" customHeight="false" outlineLevel="0" collapsed="false">
      <c r="A7" s="0" t="s">
        <v>20</v>
      </c>
      <c r="B7" s="2" t="n">
        <v>0.02</v>
      </c>
      <c r="C7" s="3" t="n">
        <v>0.11</v>
      </c>
      <c r="G7" s="0" t="s">
        <v>21</v>
      </c>
      <c r="H7" s="0" t="n">
        <v>1.012</v>
      </c>
      <c r="J7" s="0" t="s">
        <v>22</v>
      </c>
      <c r="K7" s="0" t="n">
        <v>5</v>
      </c>
      <c r="L7" s="0" t="s">
        <v>19</v>
      </c>
    </row>
    <row r="8" customFormat="false" ht="12.8" hidden="false" customHeight="false" outlineLevel="0" collapsed="false">
      <c r="B8" s="2"/>
      <c r="C8" s="3"/>
      <c r="G8" s="0" t="s">
        <v>23</v>
      </c>
      <c r="K8" s="0" t="n">
        <v>23</v>
      </c>
      <c r="L8" s="0" t="s">
        <v>24</v>
      </c>
    </row>
    <row r="9" customFormat="false" ht="13" hidden="false" customHeight="false" outlineLevel="0" collapsed="false">
      <c r="A9" s="0" t="s">
        <v>25</v>
      </c>
      <c r="B9" s="2" t="n">
        <f aca="false">C9/C$9</f>
        <v>1</v>
      </c>
      <c r="C9" s="3" t="n">
        <f aca="false">SUM(C5:C7)</f>
        <v>5.495</v>
      </c>
    </row>
    <row r="10" customFormat="false" ht="13" hidden="false" customHeight="false" outlineLevel="0" collapsed="false">
      <c r="A10" s="0" t="s">
        <v>26</v>
      </c>
    </row>
    <row r="11" customFormat="false" ht="13" hidden="false" customHeight="false" outlineLevel="0" collapsed="false">
      <c r="A11" s="0" t="s">
        <v>27</v>
      </c>
      <c r="B11" s="0" t="s">
        <v>28</v>
      </c>
      <c r="C11" s="0" t="s">
        <v>29</v>
      </c>
    </row>
    <row r="12" customFormat="false" ht="13" hidden="false" customHeight="false" outlineLevel="0" collapsed="false">
      <c r="A12" s="0" t="s">
        <v>30</v>
      </c>
    </row>
    <row r="13" customFormat="false" ht="12.8" hidden="false" customHeight="false" outlineLevel="0" collapsed="false">
      <c r="A13" s="0" t="s">
        <v>31</v>
      </c>
      <c r="B13" s="0" t="n">
        <v>5</v>
      </c>
      <c r="C13" s="0" t="s">
        <v>32</v>
      </c>
      <c r="D13" s="0" t="s">
        <v>33</v>
      </c>
      <c r="E13" s="0" t="n">
        <v>5.2</v>
      </c>
      <c r="F13" s="0" t="s">
        <v>34</v>
      </c>
    </row>
    <row r="15" customFormat="false" ht="13" hidden="false" customHeight="false" outlineLevel="0" collapsed="false">
      <c r="A15" s="0" t="s">
        <v>35</v>
      </c>
      <c r="B15" s="0" t="s">
        <v>36</v>
      </c>
      <c r="C15" s="0" t="s">
        <v>37</v>
      </c>
    </row>
    <row r="16" customFormat="false" ht="13" hidden="false" customHeight="false" outlineLevel="0" collapsed="false">
      <c r="A16" s="0" t="s">
        <v>38</v>
      </c>
      <c r="B16" s="0" t="n">
        <v>38</v>
      </c>
      <c r="C16" s="0" t="n">
        <v>15</v>
      </c>
    </row>
    <row r="17" customFormat="false" ht="13" hidden="false" customHeight="false" outlineLevel="0" collapsed="false">
      <c r="A17" s="0" t="s">
        <v>39</v>
      </c>
      <c r="B17" s="0" t="n">
        <v>65</v>
      </c>
      <c r="C17" s="0" t="n">
        <v>60</v>
      </c>
    </row>
    <row r="18" customFormat="false" ht="13" hidden="false" customHeight="false" outlineLevel="0" collapsed="false">
      <c r="A18" s="0" t="s">
        <v>40</v>
      </c>
      <c r="B18" s="0" t="n">
        <v>78</v>
      </c>
      <c r="C18" s="0" t="n">
        <v>15</v>
      </c>
    </row>
    <row r="20" customFormat="false" ht="13" hidden="false" customHeight="false" outlineLevel="0" collapsed="false">
      <c r="A20" s="0" t="s">
        <v>41</v>
      </c>
    </row>
    <row r="21" customFormat="false" ht="13" hidden="false" customHeight="false" outlineLevel="0" collapsed="false">
      <c r="A21" s="0" t="s">
        <v>42</v>
      </c>
    </row>
    <row r="22" customFormat="false" ht="13" hidden="false" customHeight="false" outlineLevel="0" collapsed="false">
      <c r="A22" s="0" t="s">
        <v>43</v>
      </c>
    </row>
    <row r="23" customFormat="false" ht="13" hidden="false" customHeight="false" outlineLevel="0" collapsed="false">
      <c r="B23" s="0" t="s">
        <v>36</v>
      </c>
      <c r="C23" s="0" t="s">
        <v>19</v>
      </c>
    </row>
    <row r="24" customFormat="false" ht="13" hidden="false" customHeight="false" outlineLevel="0" collapsed="false">
      <c r="B24" s="0" t="n">
        <v>78</v>
      </c>
      <c r="D24" s="0" t="s">
        <v>44</v>
      </c>
    </row>
    <row r="25" customFormat="false" ht="13" hidden="false" customHeight="false" outlineLevel="0" collapsed="false">
      <c r="A25" s="0" t="s">
        <v>45</v>
      </c>
    </row>
    <row r="26" customFormat="false" ht="13" hidden="false" customHeight="false" outlineLevel="0" collapsed="false">
      <c r="A26" s="0" t="s">
        <v>46</v>
      </c>
      <c r="B26" s="0" t="n">
        <v>60</v>
      </c>
      <c r="C26" s="0" t="s">
        <v>47</v>
      </c>
    </row>
    <row r="28" customFormat="false" ht="13" hidden="false" customHeight="false" outlineLevel="0" collapsed="false">
      <c r="A28" s="0" t="s">
        <v>48</v>
      </c>
    </row>
    <row r="29" customFormat="false" ht="13" hidden="false" customHeight="false" outlineLevel="0" collapsed="false">
      <c r="A29" s="0" t="s">
        <v>49</v>
      </c>
      <c r="B29" s="0" t="s">
        <v>50</v>
      </c>
      <c r="C29" s="0" t="s">
        <v>51</v>
      </c>
      <c r="D29" s="0" t="s">
        <v>52</v>
      </c>
      <c r="E29" s="0" t="s">
        <v>53</v>
      </c>
      <c r="F29" s="0" t="s">
        <v>54</v>
      </c>
    </row>
    <row r="30" customFormat="false" ht="12.8" hidden="false" customHeight="false" outlineLevel="0" collapsed="false">
      <c r="A30" s="0" t="s">
        <v>55</v>
      </c>
      <c r="B30" s="0" t="n">
        <v>8</v>
      </c>
      <c r="C30" s="0" t="n">
        <v>60</v>
      </c>
      <c r="D30" s="7" t="n">
        <f aca="false">(1.65*0.000125^(K$3-1))*((1-(EXP(-0.04*C30)))/4.15)*((E30*B30*10)/H$6)</f>
        <v>14.6691689689181</v>
      </c>
      <c r="E30" s="0" t="n">
        <v>14.7</v>
      </c>
    </row>
    <row r="31" customFormat="false" ht="12.8" hidden="false" customHeight="false" outlineLevel="0" collapsed="false">
      <c r="A31" s="0" t="s">
        <v>55</v>
      </c>
      <c r="B31" s="0" t="n">
        <v>8</v>
      </c>
      <c r="C31" s="0" t="n">
        <v>20</v>
      </c>
      <c r="D31" s="7" t="n">
        <f aca="false">(1.65*0.000125^(K$3-1))*((1-(EXP(-0.04*C31)))/4.15)*((E31*B31*10)/H$6)</f>
        <v>8.88380728606281</v>
      </c>
      <c r="E31" s="0" t="n">
        <v>14.7</v>
      </c>
    </row>
    <row r="32" customFormat="false" ht="12.8" hidden="false" customHeight="false" outlineLevel="0" collapsed="false">
      <c r="A32" s="0" t="s">
        <v>55</v>
      </c>
      <c r="B32" s="0" t="n">
        <v>15</v>
      </c>
      <c r="C32" s="0" t="n">
        <v>5</v>
      </c>
      <c r="D32" s="7" t="n">
        <f aca="false">(1.65*0.000125^(K$3-1))*((1-(EXP(-0.04*C32)))/4.15)*((E32*B32*10)/H$6)</f>
        <v>5.48317740405819</v>
      </c>
      <c r="E32" s="0" t="n">
        <v>14.7</v>
      </c>
    </row>
    <row r="33" customFormat="false" ht="12.8" hidden="false" customHeight="false" outlineLevel="0" collapsed="false">
      <c r="A33" s="0" t="s">
        <v>56</v>
      </c>
      <c r="B33" s="0" t="n">
        <v>8</v>
      </c>
      <c r="C33" s="0" t="n">
        <v>20</v>
      </c>
      <c r="D33" s="7" t="n">
        <f aca="false">(1.65*0.000125^(K$3-1))*((1-(EXP(-0.04*C33)))/4.15)*((E33*B33*10)/H$6)</f>
        <v>7.07078539094795</v>
      </c>
      <c r="E33" s="0" t="n">
        <v>11.7</v>
      </c>
    </row>
    <row r="34" customFormat="false" ht="12.8" hidden="false" customHeight="false" outlineLevel="0" collapsed="false">
      <c r="A34" s="0" t="s">
        <v>56</v>
      </c>
      <c r="B34" s="0" t="n">
        <v>8</v>
      </c>
      <c r="C34" s="0" t="n">
        <v>5</v>
      </c>
      <c r="D34" s="7" t="n">
        <f aca="false">(1.65*0.000125^(K$3-1))*((1-(EXP(-0.04*C34)))/4.15)*((E34*B34*10)/H$6)</f>
        <v>2.32755285723287</v>
      </c>
      <c r="E34" s="0" t="n">
        <v>11.7</v>
      </c>
    </row>
    <row r="35" customFormat="false" ht="12.8" hidden="false" customHeight="false" outlineLevel="0" collapsed="false">
      <c r="A35" s="0" t="s">
        <v>57</v>
      </c>
      <c r="B35" s="0" t="n">
        <v>15</v>
      </c>
      <c r="C35" s="0" t="n">
        <v>20</v>
      </c>
      <c r="D35" s="7" t="n">
        <f aca="false">(1.65*0.000125^(K$3-1))*((1-(EXP(-0.04*C35)))/4.15)*((E35*B35*10)/H$6)</f>
        <v>6.68551823823604</v>
      </c>
      <c r="E35" s="0" t="n">
        <v>5.9</v>
      </c>
    </row>
    <row r="36" customFormat="false" ht="12.8" hidden="false" customHeight="false" outlineLevel="0" collapsed="false">
      <c r="A36" s="0" t="s">
        <v>57</v>
      </c>
      <c r="B36" s="0" t="n">
        <v>20</v>
      </c>
      <c r="C36" s="0" t="n">
        <v>5</v>
      </c>
      <c r="D36" s="7" t="n">
        <f aca="false">(1.65*0.000125^(K$3-1))*((1-(EXP(-0.04*C36)))/4.15)*((E36*B36*10)/H$6)</f>
        <v>2.93430808924656</v>
      </c>
      <c r="E36" s="0" t="n">
        <v>5.9</v>
      </c>
    </row>
    <row r="37" customFormat="false" ht="13" hidden="false" customHeight="false" outlineLevel="0" collapsed="false">
      <c r="C37" s="0" t="s">
        <v>58</v>
      </c>
      <c r="D37" s="7" t="n">
        <f aca="false">SUM(D30:D36)</f>
        <v>48.0543182347025</v>
      </c>
    </row>
    <row r="38" customFormat="false" ht="12.8" hidden="false" customHeight="false" outlineLevel="0" collapsed="false"/>
    <row r="40" customFormat="false" ht="13" hidden="false" customHeight="false" outlineLevel="0" collapsed="false">
      <c r="G40" s="0" t="s">
        <v>59</v>
      </c>
    </row>
    <row r="41" customFormat="false" ht="13" hidden="false" customHeight="false" outlineLevel="0" collapsed="false">
      <c r="A41" s="0" t="s">
        <v>60</v>
      </c>
      <c r="C41" s="0" t="s">
        <v>61</v>
      </c>
      <c r="D41" s="0" t="s">
        <v>62</v>
      </c>
      <c r="E41" s="0" t="n">
        <v>10</v>
      </c>
      <c r="F41" s="0" t="s">
        <v>63</v>
      </c>
    </row>
    <row r="42" customFormat="false" ht="13" hidden="false" customHeight="false" outlineLevel="0" collapsed="false">
      <c r="A42" s="0" t="s">
        <v>64</v>
      </c>
      <c r="B42" s="0" t="n">
        <v>100</v>
      </c>
      <c r="C42" s="0" t="s">
        <v>65</v>
      </c>
    </row>
    <row r="43" customFormat="false" ht="13" hidden="false" customHeight="false" outlineLevel="0" collapsed="false">
      <c r="A43" s="0" t="s">
        <v>66</v>
      </c>
      <c r="B43" s="0" t="n">
        <v>100</v>
      </c>
      <c r="C43" s="0" t="s">
        <v>65</v>
      </c>
    </row>
    <row r="45" customFormat="false" ht="13" hidden="false" customHeight="false" outlineLevel="0" collapsed="false">
      <c r="A45" s="0" t="s">
        <v>67</v>
      </c>
    </row>
    <row r="46" customFormat="false" ht="13" hidden="false" customHeight="false" outlineLevel="0" collapsed="false">
      <c r="A46" s="0" t="s">
        <v>68</v>
      </c>
      <c r="B46" s="0" t="n">
        <v>21</v>
      </c>
      <c r="C46" s="0" t="s">
        <v>69</v>
      </c>
    </row>
    <row r="47" customFormat="false" ht="12.8" hidden="false" customHeight="false" outlineLevel="0" collapsed="false">
      <c r="A47" s="0" t="s">
        <v>70</v>
      </c>
      <c r="B47" s="0" t="s">
        <v>71</v>
      </c>
      <c r="C47" s="0" t="s">
        <v>72</v>
      </c>
    </row>
    <row r="48" customFormat="false" ht="12.8" hidden="false" customHeight="false" outlineLevel="0" collapsed="false">
      <c r="A48" s="0" t="s">
        <v>73</v>
      </c>
      <c r="B48" s="0" t="s">
        <v>74</v>
      </c>
    </row>
    <row r="49" customFormat="false" ht="12.8" hidden="false" customHeight="false" outlineLevel="0" collapsed="false">
      <c r="A49" s="0" t="s">
        <v>75</v>
      </c>
      <c r="B49" s="0" t="s">
        <v>76</v>
      </c>
    </row>
    <row r="50" customFormat="false" ht="12.8" hidden="false" customHeight="false" outlineLevel="0" collapsed="false">
      <c r="A50" s="0" t="s">
        <v>77</v>
      </c>
      <c r="C50" s="0" t="s">
        <v>78</v>
      </c>
    </row>
    <row r="51" customFormat="false" ht="12.8" hidden="false" customHeight="false" outlineLevel="0" collapsed="false">
      <c r="A51" s="0" t="s">
        <v>79</v>
      </c>
      <c r="B51" s="0" t="s">
        <v>76</v>
      </c>
    </row>
    <row r="52" customFormat="false" ht="12.8" hidden="false" customHeight="false" outlineLevel="0" collapsed="false">
      <c r="A52" s="0" t="s">
        <v>80</v>
      </c>
      <c r="B52" s="1"/>
      <c r="E52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2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3"/>
  <cols>
    <col collapsed="false" hidden="false" max="1" min="1" style="0" width="17.7098214285714"/>
    <col collapsed="false" hidden="false" max="2" min="2" style="0" width="23.2857142857143"/>
    <col collapsed="false" hidden="false" max="1025" min="3" style="0" width="10.6383928571429"/>
  </cols>
  <sheetData>
    <row r="2" customFormat="false" ht="13" hidden="false" customHeight="false" outlineLevel="0" collapsed="false">
      <c r="C2" s="0" t="s">
        <v>81</v>
      </c>
    </row>
    <row r="4" customFormat="false" ht="13" hidden="false" customHeight="false" outlineLevel="0" collapsed="false">
      <c r="A4" s="8" t="s">
        <v>82</v>
      </c>
      <c r="B4" s="0" t="s">
        <v>83</v>
      </c>
    </row>
    <row r="5" customFormat="false" ht="13" hidden="false" customHeight="false" outlineLevel="0" collapsed="false">
      <c r="A5" s="0" t="s">
        <v>84</v>
      </c>
      <c r="B5" s="0" t="n">
        <v>310</v>
      </c>
    </row>
    <row r="6" customFormat="false" ht="13" hidden="false" customHeight="false" outlineLevel="0" collapsed="false">
      <c r="A6" s="0" t="s">
        <v>85</v>
      </c>
      <c r="B6" s="0" t="n">
        <v>320</v>
      </c>
      <c r="C6" s="7" t="n">
        <f aca="false">B6*Receptbladet!C5+Maltbladet!C5</f>
        <v>1600</v>
      </c>
    </row>
    <row r="7" customFormat="false" ht="13" hidden="false" customHeight="false" outlineLevel="0" collapsed="false">
      <c r="A7" s="0" t="s">
        <v>86</v>
      </c>
      <c r="B7" s="0" t="n">
        <v>290</v>
      </c>
      <c r="C7" s="7" t="n">
        <f aca="false">B7*Receptbladet!C6</f>
        <v>111.65</v>
      </c>
      <c r="F7" s="0" t="s">
        <v>87</v>
      </c>
    </row>
    <row r="8" customFormat="false" ht="13" hidden="false" customHeight="false" outlineLevel="0" collapsed="false">
      <c r="A8" s="0" t="s">
        <v>88</v>
      </c>
      <c r="B8" s="0" t="n">
        <v>260</v>
      </c>
      <c r="C8" s="7" t="n">
        <f aca="false">B8*Receptbladet!C7</f>
        <v>28.6</v>
      </c>
    </row>
    <row r="9" customFormat="false" ht="13" hidden="false" customHeight="false" outlineLevel="0" collapsed="false">
      <c r="A9" s="0" t="s">
        <v>89</v>
      </c>
      <c r="B9" s="0" t="n">
        <v>280</v>
      </c>
      <c r="C9" s="7" t="n">
        <f aca="false">B9*Receptbladet!C8</f>
        <v>0</v>
      </c>
    </row>
    <row r="10" customFormat="false" ht="13" hidden="false" customHeight="false" outlineLevel="0" collapsed="false">
      <c r="A10" s="0" t="s">
        <v>90</v>
      </c>
      <c r="B10" s="0" t="n">
        <v>230</v>
      </c>
    </row>
    <row r="11" customFormat="false" ht="13" hidden="false" customHeight="false" outlineLevel="0" collapsed="false">
      <c r="A11" s="0" t="s">
        <v>91</v>
      </c>
      <c r="B11" s="0" t="n">
        <v>200</v>
      </c>
    </row>
    <row r="12" customFormat="false" ht="13" hidden="false" customHeight="false" outlineLevel="0" collapsed="false">
      <c r="A12" s="0" t="s">
        <v>92</v>
      </c>
      <c r="B12" s="0" t="n">
        <v>200</v>
      </c>
    </row>
    <row r="13" customFormat="false" ht="13" hidden="false" customHeight="false" outlineLevel="0" collapsed="false">
      <c r="A13" s="0" t="s">
        <v>93</v>
      </c>
      <c r="B13" s="0" t="n">
        <v>310</v>
      </c>
    </row>
    <row r="14" customFormat="false" ht="13" hidden="false" customHeight="false" outlineLevel="0" collapsed="false">
      <c r="A14" s="0" t="s">
        <v>94</v>
      </c>
      <c r="B14" s="0" t="n">
        <v>243</v>
      </c>
    </row>
    <row r="15" customFormat="false" ht="13" hidden="false" customHeight="false" outlineLevel="0" collapsed="false">
      <c r="A15" s="0" t="s">
        <v>95</v>
      </c>
      <c r="B15" s="0" t="n">
        <v>330</v>
      </c>
    </row>
    <row r="16" customFormat="false" ht="13" hidden="false" customHeight="false" outlineLevel="0" collapsed="false">
      <c r="A16" s="0" t="s">
        <v>96</v>
      </c>
      <c r="B16" s="0" t="n">
        <v>330</v>
      </c>
    </row>
    <row r="17" customFormat="false" ht="13" hidden="false" customHeight="false" outlineLevel="0" collapsed="false">
      <c r="A17" s="0" t="s">
        <v>97</v>
      </c>
      <c r="B17" s="0" t="n">
        <v>250</v>
      </c>
    </row>
    <row r="18" customFormat="false" ht="13" hidden="false" customHeight="false" outlineLevel="0" collapsed="false">
      <c r="A18" s="0" t="s">
        <v>98</v>
      </c>
      <c r="B18" s="0" t="n">
        <v>300</v>
      </c>
    </row>
    <row r="19" customFormat="false" ht="13" hidden="false" customHeight="false" outlineLevel="0" collapsed="false">
      <c r="A19" s="0" t="s">
        <v>99</v>
      </c>
      <c r="B19" s="0" t="n">
        <v>200</v>
      </c>
    </row>
    <row r="21" customFormat="false" ht="13" hidden="false" customHeight="false" outlineLevel="0" collapsed="false">
      <c r="A21" s="8" t="s">
        <v>100</v>
      </c>
    </row>
    <row r="22" customFormat="false" ht="13" hidden="false" customHeight="false" outlineLevel="0" collapsed="false">
      <c r="A22" s="0" t="s">
        <v>101</v>
      </c>
      <c r="B22" s="0" t="n">
        <v>386</v>
      </c>
    </row>
    <row r="23" customFormat="false" ht="13" hidden="false" customHeight="false" outlineLevel="0" collapsed="false">
      <c r="A23" s="0" t="s">
        <v>102</v>
      </c>
      <c r="B23" s="0" t="n">
        <v>300</v>
      </c>
    </row>
    <row r="24" customFormat="false" ht="13" hidden="false" customHeight="false" outlineLevel="0" collapsed="false">
      <c r="A24" s="0" t="s">
        <v>103</v>
      </c>
      <c r="B24" s="0" t="n">
        <v>375</v>
      </c>
    </row>
    <row r="25" customFormat="false" ht="13" hidden="false" customHeight="false" outlineLevel="0" collapsed="false">
      <c r="A25" s="0" t="s">
        <v>104</v>
      </c>
      <c r="B25" s="0" t="n">
        <v>300</v>
      </c>
    </row>
    <row r="26" customFormat="false" ht="13" hidden="false" customHeight="false" outlineLevel="0" collapsed="false">
      <c r="A26" s="0" t="s">
        <v>105</v>
      </c>
      <c r="B26" s="0" t="n">
        <v>330</v>
      </c>
    </row>
    <row r="28" customFormat="false" ht="13" hidden="false" customHeight="false" outlineLevel="0" collapsed="false">
      <c r="A28" s="0" t="s">
        <v>106</v>
      </c>
      <c r="C28" s="7" t="n">
        <f aca="false">SUM(C6:C27)</f>
        <v>1740.25</v>
      </c>
    </row>
    <row r="29" customFormat="false" ht="13" hidden="false" customHeight="false" outlineLevel="0" collapsed="false">
      <c r="B29" s="0" t="s">
        <v>107</v>
      </c>
      <c r="C29" s="0" t="n">
        <f aca="false">Receptbladet!H6*(Receptbladet!K2-1)*1000</f>
        <v>1188</v>
      </c>
    </row>
    <row r="30" customFormat="false" ht="13" hidden="false" customHeight="false" outlineLevel="0" collapsed="false">
      <c r="B30" s="0" t="s">
        <v>108</v>
      </c>
      <c r="C30" s="2" t="n">
        <f aca="false">C29/C28</f>
        <v>0.682660537279127</v>
      </c>
    </row>
    <row r="31" customFormat="false" ht="13" hidden="false" customHeight="false" outlineLevel="0" collapsed="false">
      <c r="C31" s="2" t="n">
        <v>0.62</v>
      </c>
      <c r="D31" s="0" t="s">
        <v>109</v>
      </c>
    </row>
    <row r="32" customFormat="false" ht="13" hidden="false" customHeight="false" outlineLevel="0" collapsed="false">
      <c r="C32" s="7" t="n">
        <f aca="false">C28*C31</f>
        <v>1078.955</v>
      </c>
    </row>
    <row r="33" customFormat="false" ht="13" hidden="false" customHeight="false" outlineLevel="0" collapsed="false">
      <c r="C33" s="3" t="n">
        <f aca="false">C32/20</f>
        <v>53.94775</v>
      </c>
      <c r="D33" s="0" t="s">
        <v>110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9: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3"/>
  <cols>
    <col collapsed="false" hidden="false" max="1025" min="1" style="0" width="10.6383928571429"/>
  </cols>
  <sheetData>
    <row r="9" customFormat="false" ht="13" hidden="false" customHeight="false" outlineLevel="0" collapsed="false">
      <c r="A9" s="0" t="s">
        <v>111</v>
      </c>
    </row>
    <row r="10" customFormat="false" ht="13" hidden="false" customHeight="false" outlineLevel="0" collapsed="false">
      <c r="A10" s="0" t="s">
        <v>112</v>
      </c>
    </row>
    <row r="15" customFormat="false" ht="13" hidden="false" customHeight="false" outlineLevel="0" collapsed="false">
      <c r="A15" s="9"/>
    </row>
    <row r="16" customFormat="false" ht="13" hidden="false" customHeight="false" outlineLevel="0" collapsed="false">
      <c r="A16" s="0" t="s">
        <v>113</v>
      </c>
    </row>
    <row r="19" customFormat="false" ht="13" hidden="false" customHeight="false" outlineLevel="0" collapsed="false">
      <c r="A19" s="0" t="s">
        <v>114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0.638392857142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2015-05-31T20:24:15Z</dcterms:created>
  <dc:creator>Karl Rüter</dc:creator>
  <dc:language>en-US</dc:language>
  <cp:lastModifiedBy>Karl Rüter</cp:lastModifiedBy>
  <dcterms:modified xsi:type="dcterms:W3CDTF">2015-06-11T16:50:14Z</dcterms:modified>
  <cp:revision>0</cp:revision>
</cp:coreProperties>
</file>