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jswe/Greenhouse/Hardware/SensorNode/"/>
    </mc:Choice>
  </mc:AlternateContent>
  <xr:revisionPtr revIDLastSave="0" documentId="13_ncr:1_{8995A3AB-FD72-7E47-B36C-24E89829C129}" xr6:coauthVersionLast="47" xr6:coauthVersionMax="47" xr10:uidLastSave="{00000000-0000-0000-0000-000000000000}"/>
  <bookViews>
    <workbookView xWindow="-30240" yWindow="9920" windowWidth="30240" windowHeight="18880" xr2:uid="{00000000-000D-0000-FFFF-FFFF00000000}"/>
  </bookViews>
  <sheets>
    <sheet name="Apollo3 Pin Functions" sheetId="24" r:id="rId1"/>
    <sheet name="Apollo3 Ball Map" sheetId="29" r:id="rId2"/>
  </sheets>
  <externalReferences>
    <externalReference r:id="rId3"/>
  </externalReferences>
  <definedNames>
    <definedName name="_xlnm._FilterDatabase" localSheetId="0">'Apollo3 Pin Functions'!$B$2:$AM$83</definedName>
    <definedName name="CUST_HIDE_LIST">'[1]Customer Hide List'!$A$1:$A$9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4" l="1"/>
  <c r="H33" i="24"/>
  <c r="H19" i="24" l="1"/>
  <c r="H37" i="24"/>
  <c r="H38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17" i="24" l="1"/>
  <c r="I18" i="24"/>
  <c r="I19" i="24"/>
  <c r="I20" i="24"/>
  <c r="I21" i="24"/>
  <c r="I23" i="24"/>
  <c r="I24" i="24"/>
  <c r="I25" i="24"/>
  <c r="I26" i="24"/>
  <c r="I27" i="24"/>
  <c r="I28" i="24"/>
  <c r="I29" i="24"/>
  <c r="I30" i="24"/>
  <c r="I31" i="24"/>
  <c r="I32" i="24"/>
  <c r="I33" i="24"/>
  <c r="I35" i="24"/>
  <c r="I36" i="24"/>
  <c r="I37" i="24"/>
  <c r="I38" i="24"/>
  <c r="I40" i="24"/>
  <c r="I41" i="24"/>
  <c r="I42" i="24"/>
  <c r="I43" i="24"/>
  <c r="I45" i="24"/>
  <c r="I46" i="24"/>
  <c r="I47" i="24"/>
  <c r="I48" i="24"/>
  <c r="I49" i="24"/>
  <c r="I50" i="24"/>
  <c r="I51" i="24"/>
  <c r="I52" i="24"/>
  <c r="I3" i="24"/>
  <c r="I6" i="24"/>
  <c r="I7" i="24"/>
  <c r="I8" i="24"/>
  <c r="I9" i="24"/>
  <c r="I10" i="24"/>
  <c r="I11" i="24"/>
  <c r="I12" i="24"/>
  <c r="I13" i="24"/>
  <c r="H5" i="24" l="1"/>
  <c r="I5" i="24" s="1"/>
  <c r="H6" i="24"/>
  <c r="H7" i="24"/>
  <c r="H8" i="24"/>
  <c r="H9" i="24"/>
  <c r="H10" i="24"/>
  <c r="H11" i="24"/>
  <c r="H12" i="24"/>
  <c r="H13" i="24"/>
  <c r="H14" i="24"/>
  <c r="I14" i="24" s="1"/>
  <c r="I15" i="24"/>
  <c r="H16" i="24"/>
  <c r="I16" i="24" s="1"/>
  <c r="H17" i="24"/>
  <c r="H18" i="24"/>
  <c r="H20" i="24"/>
  <c r="H21" i="24"/>
  <c r="H22" i="24"/>
  <c r="I22" i="24" s="1"/>
  <c r="H23" i="24"/>
  <c r="H24" i="24"/>
  <c r="H25" i="24"/>
  <c r="H26" i="24"/>
  <c r="H27" i="24"/>
  <c r="H28" i="24"/>
  <c r="H29" i="24"/>
  <c r="H30" i="24"/>
  <c r="H31" i="24"/>
  <c r="H32" i="24"/>
  <c r="H34" i="24"/>
  <c r="I34" i="24" s="1"/>
  <c r="H35" i="24"/>
  <c r="H36" i="24"/>
  <c r="H39" i="24"/>
  <c r="I39" i="24" s="1"/>
  <c r="H40" i="24"/>
  <c r="H41" i="24"/>
  <c r="H42" i="24"/>
  <c r="H43" i="24"/>
  <c r="H44" i="24"/>
  <c r="I44" i="24" s="1"/>
  <c r="H45" i="24"/>
  <c r="H46" i="24"/>
  <c r="H47" i="24"/>
  <c r="H48" i="24"/>
  <c r="H49" i="24"/>
  <c r="H50" i="24"/>
  <c r="H51" i="24"/>
  <c r="H52" i="24"/>
  <c r="H81" i="24"/>
  <c r="H80" i="24"/>
  <c r="H76" i="24"/>
  <c r="H53" i="24"/>
  <c r="H54" i="24"/>
  <c r="H82" i="24"/>
  <c r="H83" i="24"/>
  <c r="H75" i="24"/>
  <c r="H64" i="24"/>
  <c r="H58" i="24"/>
  <c r="H62" i="24"/>
  <c r="H65" i="24"/>
  <c r="H55" i="24"/>
  <c r="H66" i="24"/>
  <c r="H73" i="24"/>
  <c r="H59" i="24"/>
  <c r="H67" i="24"/>
  <c r="H68" i="24"/>
  <c r="H69" i="24"/>
  <c r="H63" i="24"/>
  <c r="H72" i="24"/>
  <c r="H60" i="24"/>
  <c r="H78" i="24"/>
  <c r="H77" i="24"/>
  <c r="H57" i="24"/>
  <c r="H70" i="24"/>
  <c r="H79" i="24"/>
  <c r="H61" i="24"/>
  <c r="H56" i="24"/>
  <c r="H74" i="24"/>
  <c r="H71" i="24"/>
  <c r="H4" i="24" l="1"/>
  <c r="I4" i="24" s="1"/>
  <c r="H3" i="24"/>
</calcChain>
</file>

<file path=xl/sharedStrings.xml><?xml version="1.0" encoding="utf-8"?>
<sst xmlns="http://schemas.openxmlformats.org/spreadsheetml/2006/main" count="1390" uniqueCount="576">
  <si>
    <t>A1</t>
  </si>
  <si>
    <t>B5</t>
  </si>
  <si>
    <t>-</t>
  </si>
  <si>
    <t>VDDP</t>
  </si>
  <si>
    <t>A2</t>
  </si>
  <si>
    <t>C5</t>
  </si>
  <si>
    <t>A3</t>
  </si>
  <si>
    <t>A5</t>
  </si>
  <si>
    <t>XO</t>
  </si>
  <si>
    <t>A4</t>
  </si>
  <si>
    <t>XI</t>
  </si>
  <si>
    <t>B3</t>
  </si>
  <si>
    <t>GPIO14</t>
  </si>
  <si>
    <t>EXTHFS</t>
  </si>
  <si>
    <t>A6</t>
  </si>
  <si>
    <t>CMPRF1</t>
  </si>
  <si>
    <t>GPIO33</t>
  </si>
  <si>
    <t>A7</t>
  </si>
  <si>
    <t>D2</t>
  </si>
  <si>
    <t>CMPIN1</t>
  </si>
  <si>
    <t>GPIO18</t>
  </si>
  <si>
    <t>A8</t>
  </si>
  <si>
    <t>CMPRF2</t>
  </si>
  <si>
    <t>GPIO34</t>
  </si>
  <si>
    <t>B1</t>
  </si>
  <si>
    <t>B2</t>
  </si>
  <si>
    <t>C6</t>
  </si>
  <si>
    <t>GPIO30</t>
  </si>
  <si>
    <t>B4</t>
  </si>
  <si>
    <t>GPIO12</t>
  </si>
  <si>
    <t>GPIO13</t>
  </si>
  <si>
    <t>EXTHFB</t>
  </si>
  <si>
    <t>SWO</t>
  </si>
  <si>
    <t>Debug</t>
  </si>
  <si>
    <t>B6</t>
  </si>
  <si>
    <t>C4</t>
  </si>
  <si>
    <t>GPIO29</t>
  </si>
  <si>
    <t>B7</t>
  </si>
  <si>
    <t>C3</t>
  </si>
  <si>
    <t>CMPIN0</t>
  </si>
  <si>
    <t>TRIG3</t>
  </si>
  <si>
    <t>GPIO17</t>
  </si>
  <si>
    <t>EXTLF</t>
  </si>
  <si>
    <t>B8</t>
  </si>
  <si>
    <t>C2</t>
  </si>
  <si>
    <t>CLKOUT</t>
  </si>
  <si>
    <t>GPIO11</t>
  </si>
  <si>
    <t>C1</t>
  </si>
  <si>
    <t>GPIO40</t>
  </si>
  <si>
    <t>E4</t>
  </si>
  <si>
    <t>TRIG2</t>
  </si>
  <si>
    <t>GPIO39</t>
  </si>
  <si>
    <t>D4</t>
  </si>
  <si>
    <t>GPIO31</t>
  </si>
  <si>
    <t>GPIO32</t>
  </si>
  <si>
    <t>C7</t>
  </si>
  <si>
    <t>D3</t>
  </si>
  <si>
    <t>CMPRF0</t>
  </si>
  <si>
    <t>GPIO19</t>
  </si>
  <si>
    <t>C8</t>
  </si>
  <si>
    <t>E2</t>
  </si>
  <si>
    <t>D1</t>
  </si>
  <si>
    <t>D6</t>
  </si>
  <si>
    <t>F6</t>
  </si>
  <si>
    <t>GPIO49</t>
  </si>
  <si>
    <t>TRIG1</t>
  </si>
  <si>
    <t>GPIO38</t>
  </si>
  <si>
    <t>D5</t>
  </si>
  <si>
    <t>E3</t>
  </si>
  <si>
    <t>GPIO16</t>
  </si>
  <si>
    <t>VDDA</t>
  </si>
  <si>
    <t>D7</t>
  </si>
  <si>
    <t>D8</t>
  </si>
  <si>
    <t>F2</t>
  </si>
  <si>
    <t>E1</t>
  </si>
  <si>
    <t>TRIG0</t>
  </si>
  <si>
    <t>M1MOSI</t>
  </si>
  <si>
    <t>GPIO10</t>
  </si>
  <si>
    <t>EXTHFA</t>
  </si>
  <si>
    <t>F4</t>
  </si>
  <si>
    <t>GPIO35</t>
  </si>
  <si>
    <t>E5</t>
  </si>
  <si>
    <t>GPIO15</t>
  </si>
  <si>
    <t>EXTXT</t>
  </si>
  <si>
    <t>E6</t>
  </si>
  <si>
    <t>M0MISO</t>
  </si>
  <si>
    <t>SLMISO</t>
  </si>
  <si>
    <t>E7</t>
  </si>
  <si>
    <t>F3</t>
  </si>
  <si>
    <t>E8</t>
  </si>
  <si>
    <t>F1</t>
  </si>
  <si>
    <t>SLSCL</t>
  </si>
  <si>
    <t>SLSCK</t>
  </si>
  <si>
    <t>M0SCK</t>
  </si>
  <si>
    <t>M1SCK</t>
  </si>
  <si>
    <t>M0SCL</t>
  </si>
  <si>
    <t>M1SCL</t>
  </si>
  <si>
    <t>M1MISO</t>
  </si>
  <si>
    <t>G4</t>
  </si>
  <si>
    <t>GPIO26</t>
  </si>
  <si>
    <t>GPIO23</t>
  </si>
  <si>
    <t>F5</t>
  </si>
  <si>
    <t>GPIO43</t>
  </si>
  <si>
    <t>GPIO42</t>
  </si>
  <si>
    <t>F7</t>
  </si>
  <si>
    <t>G1</t>
  </si>
  <si>
    <t>SLMOSI</t>
  </si>
  <si>
    <t>M0MOSI</t>
  </si>
  <si>
    <t>F8</t>
  </si>
  <si>
    <t>G2</t>
  </si>
  <si>
    <t>G5</t>
  </si>
  <si>
    <t>SLnCE</t>
  </si>
  <si>
    <t>G3</t>
  </si>
  <si>
    <t>GPIO27</t>
  </si>
  <si>
    <t>GPIO25</t>
  </si>
  <si>
    <t>SWDCK</t>
  </si>
  <si>
    <t>GPIO20</t>
  </si>
  <si>
    <t>G6</t>
  </si>
  <si>
    <t>GPIO47</t>
  </si>
  <si>
    <t>G7</t>
  </si>
  <si>
    <t>GPIO45</t>
  </si>
  <si>
    <t>G8</t>
  </si>
  <si>
    <t>H1</t>
  </si>
  <si>
    <t>GPIO28</t>
  </si>
  <si>
    <t>H2</t>
  </si>
  <si>
    <t>SLINT</t>
  </si>
  <si>
    <t>VDDH</t>
  </si>
  <si>
    <t>H4</t>
  </si>
  <si>
    <t>GPIO24</t>
  </si>
  <si>
    <t>H5</t>
  </si>
  <si>
    <t>SWDIO</t>
  </si>
  <si>
    <t>GPIO21</t>
  </si>
  <si>
    <t>H6</t>
  </si>
  <si>
    <t>GPIO48</t>
  </si>
  <si>
    <t>H7</t>
  </si>
  <si>
    <t>GPIO46</t>
  </si>
  <si>
    <t>H8</t>
  </si>
  <si>
    <t>GPIO44</t>
  </si>
  <si>
    <t>Pad</t>
  </si>
  <si>
    <t>Color Legend</t>
  </si>
  <si>
    <t>IO Slave</t>
  </si>
  <si>
    <t>IO Master 0</t>
  </si>
  <si>
    <t>IO Master 1</t>
  </si>
  <si>
    <t>Analog Modules (ADC, VCOMP)</t>
  </si>
  <si>
    <t>Counter/Timers</t>
  </si>
  <si>
    <t>Clock output</t>
  </si>
  <si>
    <t>GPIO (* = Power Switch included)</t>
  </si>
  <si>
    <t>CMPOUT</t>
  </si>
  <si>
    <t>UART0TX</t>
  </si>
  <si>
    <t>M2SCK</t>
  </si>
  <si>
    <t>M2SCL</t>
  </si>
  <si>
    <t>UART0RX</t>
  </si>
  <si>
    <t>UART0</t>
  </si>
  <si>
    <t>M2MISO</t>
  </si>
  <si>
    <t>M2MOSI</t>
  </si>
  <si>
    <t>UA0RTS</t>
  </si>
  <si>
    <t>UA0CTS</t>
  </si>
  <si>
    <t>UART1TX</t>
  </si>
  <si>
    <t>UART1</t>
  </si>
  <si>
    <t>UART1RX</t>
  </si>
  <si>
    <t>UA1RTS</t>
  </si>
  <si>
    <t>UA1CTS</t>
  </si>
  <si>
    <t>ANATEST2</t>
  </si>
  <si>
    <t>IO Master 2</t>
  </si>
  <si>
    <t>Analog</t>
  </si>
  <si>
    <t>IOM1</t>
  </si>
  <si>
    <t>IOM0</t>
  </si>
  <si>
    <t>IOM2</t>
  </si>
  <si>
    <t>IOS</t>
  </si>
  <si>
    <t>LOOPBACK</t>
  </si>
  <si>
    <t>M3MISO</t>
  </si>
  <si>
    <t>M3SCL</t>
  </si>
  <si>
    <t>M3SCK</t>
  </si>
  <si>
    <t>IOM3</t>
  </si>
  <si>
    <t>M3MOSI</t>
  </si>
  <si>
    <t>M4MOSI</t>
  </si>
  <si>
    <t>M5MOSI</t>
  </si>
  <si>
    <t>M5MISO</t>
  </si>
  <si>
    <t>M4MISO</t>
  </si>
  <si>
    <t>M4SCL</t>
  </si>
  <si>
    <t>M5SCL</t>
  </si>
  <si>
    <t>M4SCK</t>
  </si>
  <si>
    <t>M5SCK</t>
  </si>
  <si>
    <t>32KHz_XT</t>
  </si>
  <si>
    <t>IO Master 3</t>
  </si>
  <si>
    <t>IO Master 4</t>
  </si>
  <si>
    <t>IO Master 5</t>
  </si>
  <si>
    <t>IOM4</t>
  </si>
  <si>
    <t>IOM5</t>
  </si>
  <si>
    <t>GPIO05</t>
  </si>
  <si>
    <t>GPIO06</t>
  </si>
  <si>
    <t>GPIO07</t>
  </si>
  <si>
    <t>GPIO08</t>
  </si>
  <si>
    <t>GPIO09</t>
  </si>
  <si>
    <t>GPIO02</t>
  </si>
  <si>
    <t>GPIO01</t>
  </si>
  <si>
    <t>GPIO00</t>
  </si>
  <si>
    <t>ADCD1P</t>
  </si>
  <si>
    <t>ADCSE0</t>
  </si>
  <si>
    <t>ADCSE1</t>
  </si>
  <si>
    <t>ADCSE2</t>
  </si>
  <si>
    <t>ADCSE3</t>
  </si>
  <si>
    <t>ADCSE4</t>
  </si>
  <si>
    <t>ADCSE5</t>
  </si>
  <si>
    <t>ADCSE6</t>
  </si>
  <si>
    <t>ADCSE7</t>
  </si>
  <si>
    <t>PAD15</t>
  </si>
  <si>
    <t>PAD13</t>
  </si>
  <si>
    <t>PAD14</t>
  </si>
  <si>
    <t>PAD12</t>
  </si>
  <si>
    <t>PAD11</t>
  </si>
  <si>
    <t>PAD17</t>
  </si>
  <si>
    <t>PAD29</t>
  </si>
  <si>
    <t>PAD18</t>
  </si>
  <si>
    <t>PAD19</t>
  </si>
  <si>
    <t>PAD31</t>
  </si>
  <si>
    <t>PAD10</t>
  </si>
  <si>
    <t>PAD16</t>
  </si>
  <si>
    <t>PAD41</t>
  </si>
  <si>
    <t>PAD35</t>
  </si>
  <si>
    <t>PAD36</t>
  </si>
  <si>
    <t>PAD20</t>
  </si>
  <si>
    <t>PAD21</t>
  </si>
  <si>
    <t>ANATEST1</t>
  </si>
  <si>
    <t>PAD30</t>
  </si>
  <si>
    <t>PAD32</t>
  </si>
  <si>
    <t>PAD33</t>
  </si>
  <si>
    <t>PAD39</t>
  </si>
  <si>
    <t>PAD40</t>
  </si>
  <si>
    <t>PAD44</t>
  </si>
  <si>
    <t>PAD45</t>
  </si>
  <si>
    <t>PAD22</t>
  </si>
  <si>
    <t>PAD23</t>
  </si>
  <si>
    <t>PAD24</t>
  </si>
  <si>
    <t>PAD25</t>
  </si>
  <si>
    <t>PAD26</t>
  </si>
  <si>
    <t>PAD27</t>
  </si>
  <si>
    <t>PAD28</t>
  </si>
  <si>
    <t>PAD34</t>
  </si>
  <si>
    <t>PAD37</t>
  </si>
  <si>
    <t>PAD38</t>
  </si>
  <si>
    <t>PAD42</t>
  </si>
  <si>
    <t>PAD43</t>
  </si>
  <si>
    <t>PAD46</t>
  </si>
  <si>
    <t>PAD47</t>
  </si>
  <si>
    <t>PAD48</t>
  </si>
  <si>
    <t>PAD49</t>
  </si>
  <si>
    <t>VDDC</t>
  </si>
  <si>
    <t>VDDF</t>
  </si>
  <si>
    <t>PDM_DATA</t>
  </si>
  <si>
    <t>Audio</t>
  </si>
  <si>
    <t>PDM_CLK</t>
  </si>
  <si>
    <t>ADCD0NSE9</t>
  </si>
  <si>
    <t>ADCD0PSE8</t>
  </si>
  <si>
    <t>ADCD1N</t>
  </si>
  <si>
    <t>I2S_BCLK</t>
  </si>
  <si>
    <t>I2S _WCLK</t>
  </si>
  <si>
    <t>I2S _DAT</t>
  </si>
  <si>
    <t>X</t>
  </si>
  <si>
    <t/>
  </si>
  <si>
    <t>H3</t>
  </si>
  <si>
    <t>CSP
PKG</t>
  </si>
  <si>
    <t>Show ( Y/N)</t>
  </si>
  <si>
    <t>PWR Switch</t>
  </si>
  <si>
    <t>Schematic Net Name</t>
  </si>
  <si>
    <t>Bold</t>
  </si>
  <si>
    <t>Grey</t>
  </si>
  <si>
    <t>Pad FNCSEL #</t>
  </si>
  <si>
    <t>Pad Function Select Number (PADnFNCSEL)</t>
  </si>
  <si>
    <t>Highlight Selected</t>
  </si>
  <si>
    <t>Shade unselected</t>
  </si>
  <si>
    <t>CSP/BGA Y=Show all  N = CSP Only</t>
  </si>
  <si>
    <t>Design Notes</t>
  </si>
  <si>
    <t>12mA</t>
  </si>
  <si>
    <t>4mA</t>
  </si>
  <si>
    <t>Apollo3 
Function 
Used</t>
  </si>
  <si>
    <t>SIMOBUCK_SW</t>
  </si>
  <si>
    <t>SIMOBUCK_SWSEL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</si>
  <si>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</si>
  <si>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</si>
  <si>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</si>
  <si>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</si>
  <si>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</si>
  <si>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</si>
  <si>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</si>
  <si>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</si>
  <si>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</si>
  <si>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H9</t>
  </si>
  <si>
    <t>G9</t>
  </si>
  <si>
    <t>F9</t>
  </si>
  <si>
    <t>E9</t>
  </si>
  <si>
    <t>D9</t>
  </si>
  <si>
    <t>A9</t>
  </si>
  <si>
    <t>B9</t>
  </si>
  <si>
    <t>C9</t>
  </si>
  <si>
    <t>VDDB</t>
  </si>
  <si>
    <t>VDDBH</t>
  </si>
  <si>
    <t>VDDBH_SW</t>
  </si>
  <si>
    <t>PAD04</t>
  </si>
  <si>
    <t>VDDS</t>
  </si>
  <si>
    <t>VSS</t>
  </si>
  <si>
    <t>PAD06</t>
  </si>
  <si>
    <t>PAD05</t>
  </si>
  <si>
    <t>XO32MP</t>
  </si>
  <si>
    <t>VSSA</t>
  </si>
  <si>
    <t>PAD02</t>
  </si>
  <si>
    <t>PAD08</t>
  </si>
  <si>
    <t>PAD07</t>
  </si>
  <si>
    <t>XO32MM</t>
  </si>
  <si>
    <t>RSTN</t>
  </si>
  <si>
    <t>PAD01</t>
  </si>
  <si>
    <t>PAD03</t>
  </si>
  <si>
    <t>PAD09</t>
  </si>
  <si>
    <t>VSSVCO</t>
  </si>
  <si>
    <t>VSSS</t>
  </si>
  <si>
    <t>PAD00</t>
  </si>
  <si>
    <t>RFIOP</t>
  </si>
  <si>
    <t>RFIOM</t>
  </si>
  <si>
    <t>TXEN</t>
  </si>
  <si>
    <t>VCC</t>
  </si>
  <si>
    <t>VSSP</t>
  </si>
  <si>
    <t>VSSB</t>
  </si>
  <si>
    <t>VSSBA</t>
  </si>
  <si>
    <t>VDCDCRF</t>
  </si>
  <si>
    <t>A0</t>
  </si>
  <si>
    <t>B0</t>
  </si>
  <si>
    <t>X_ADCVREF</t>
  </si>
  <si>
    <t>X_NC</t>
  </si>
  <si>
    <t>MSPI4</t>
  </si>
  <si>
    <t>NCE0</t>
  </si>
  <si>
    <t>NCE1</t>
  </si>
  <si>
    <t>MSPI5</t>
  </si>
  <si>
    <t>SLSDAWIR3</t>
  </si>
  <si>
    <t>MSPI6</t>
  </si>
  <si>
    <t>MSPI7</t>
  </si>
  <si>
    <t>NCE2</t>
  </si>
  <si>
    <t>NCE3</t>
  </si>
  <si>
    <t>NCE4</t>
  </si>
  <si>
    <t>NCEx</t>
  </si>
  <si>
    <t>MSPI</t>
  </si>
  <si>
    <t>GPIO04</t>
  </si>
  <si>
    <t>GPIO03*</t>
  </si>
  <si>
    <t>CT17</t>
  </si>
  <si>
    <t>MSPI2</t>
  </si>
  <si>
    <t>CT8</t>
  </si>
  <si>
    <t>M0SDAWIR3</t>
  </si>
  <si>
    <t>NCE7</t>
  </si>
  <si>
    <t>CT19</t>
  </si>
  <si>
    <t>SCC</t>
  </si>
  <si>
    <t>y</t>
  </si>
  <si>
    <t>SCCCLK</t>
  </si>
  <si>
    <t>SCCIO</t>
  </si>
  <si>
    <t>NCE8</t>
  </si>
  <si>
    <t>NCE9</t>
  </si>
  <si>
    <t>NCE10</t>
  </si>
  <si>
    <t>M1SDAWIR</t>
  </si>
  <si>
    <t>CT</t>
  </si>
  <si>
    <t>NCE11</t>
  </si>
  <si>
    <t>NCE12</t>
  </si>
  <si>
    <t>NCE13</t>
  </si>
  <si>
    <t>NCE14</t>
  </si>
  <si>
    <t>NCE15</t>
  </si>
  <si>
    <t>NCE16</t>
  </si>
  <si>
    <t>NCE17</t>
  </si>
  <si>
    <t>NCE18</t>
  </si>
  <si>
    <t>NCE19</t>
  </si>
  <si>
    <t>NCE20</t>
  </si>
  <si>
    <t>NCE21</t>
  </si>
  <si>
    <t>NCE22</t>
  </si>
  <si>
    <t>NCE23</t>
  </si>
  <si>
    <t>NCE24</t>
  </si>
  <si>
    <t>NCE25</t>
  </si>
  <si>
    <t>NCE26</t>
  </si>
  <si>
    <t>NCE27</t>
  </si>
  <si>
    <t>NCE28</t>
  </si>
  <si>
    <t>NCE29</t>
  </si>
  <si>
    <t>NCE30</t>
  </si>
  <si>
    <t>NCE31</t>
  </si>
  <si>
    <t>NCE32</t>
  </si>
  <si>
    <t>NCE33</t>
  </si>
  <si>
    <t>NCE34</t>
  </si>
  <si>
    <t>NCE35</t>
  </si>
  <si>
    <t>NCE36</t>
  </si>
  <si>
    <t>NCE37</t>
  </si>
  <si>
    <t>NCE38</t>
  </si>
  <si>
    <t>NCE42</t>
  </si>
  <si>
    <t>NCE43</t>
  </si>
  <si>
    <t>NCE44</t>
  </si>
  <si>
    <t>NCE45</t>
  </si>
  <si>
    <t>NCE46</t>
  </si>
  <si>
    <t>NCE47</t>
  </si>
  <si>
    <t>NCE48</t>
  </si>
  <si>
    <t>NCE49</t>
  </si>
  <si>
    <t>CT31</t>
  </si>
  <si>
    <t>CT0</t>
  </si>
  <si>
    <t>CT2</t>
  </si>
  <si>
    <t>NCE41</t>
  </si>
  <si>
    <t>MSPI8</t>
  </si>
  <si>
    <t>CT4</t>
  </si>
  <si>
    <t>CT6</t>
  </si>
  <si>
    <t>CT12</t>
  </si>
  <si>
    <t>CT14</t>
  </si>
  <si>
    <t>CT1</t>
  </si>
  <si>
    <t>CT3</t>
  </si>
  <si>
    <t>CT5</t>
  </si>
  <si>
    <t>CT7</t>
  </si>
  <si>
    <t>CT9</t>
  </si>
  <si>
    <t>CT11</t>
  </si>
  <si>
    <t>CT13</t>
  </si>
  <si>
    <t>CT15</t>
  </si>
  <si>
    <t>CT25</t>
  </si>
  <si>
    <t>CT16</t>
  </si>
  <si>
    <t>CT18</t>
  </si>
  <si>
    <t>CT20</t>
  </si>
  <si>
    <t>CT22</t>
  </si>
  <si>
    <t>CT24</t>
  </si>
  <si>
    <t>CT28</t>
  </si>
  <si>
    <t>CT30</t>
  </si>
  <si>
    <t>CT26</t>
  </si>
  <si>
    <t>SCCRST</t>
  </si>
  <si>
    <t>M2SDAWIR3</t>
  </si>
  <si>
    <t>BLEIF_CSN</t>
  </si>
  <si>
    <t>M4SDAWIR3</t>
  </si>
  <si>
    <t>M3SDAWIR3</t>
  </si>
  <si>
    <t>M5SDAWIR3</t>
  </si>
  <si>
    <t>CT27</t>
  </si>
  <si>
    <t>MSPI1</t>
  </si>
  <si>
    <t>CT21</t>
  </si>
  <si>
    <t>MSPI0</t>
  </si>
  <si>
    <t>MSPI3</t>
  </si>
  <si>
    <t>BLEIF_SCK</t>
  </si>
  <si>
    <t>BLEIF_MISO</t>
  </si>
  <si>
    <t>BLEIF_MOSI</t>
  </si>
  <si>
    <t>CT23</t>
  </si>
  <si>
    <t>BLEIF_STATUS</t>
  </si>
  <si>
    <t>CT29</t>
  </si>
  <si>
    <t>CT10</t>
  </si>
  <si>
    <t>BLEIF_IRQ</t>
  </si>
  <si>
    <t>SPI Master Chip Selects for IOM</t>
  </si>
  <si>
    <t>GPIO22</t>
  </si>
  <si>
    <t>GPIO36*</t>
  </si>
  <si>
    <t>GPIO37**</t>
  </si>
  <si>
    <t>GPIO41**</t>
  </si>
  <si>
    <t>n</t>
  </si>
  <si>
    <t>MSPI.0</t>
  </si>
  <si>
    <t>MSPI.1</t>
  </si>
  <si>
    <t>NCE Chp Select Mux</t>
  </si>
  <si>
    <t>M3.2</t>
  </si>
  <si>
    <t>M0.2</t>
  </si>
  <si>
    <t>M3.3</t>
  </si>
  <si>
    <t>M3.0</t>
  </si>
  <si>
    <t>M3.1</t>
  </si>
  <si>
    <t>M0.0</t>
  </si>
  <si>
    <t>M0.3</t>
  </si>
  <si>
    <t>M0.1</t>
  </si>
  <si>
    <t>M4.2</t>
  </si>
  <si>
    <t>M1.2</t>
  </si>
  <si>
    <t>M4.3</t>
  </si>
  <si>
    <t>M4.0</t>
  </si>
  <si>
    <t>M4.1</t>
  </si>
  <si>
    <t>M1.0</t>
  </si>
  <si>
    <t>M1.3</t>
  </si>
  <si>
    <t>M1.1</t>
  </si>
  <si>
    <t>M5.2</t>
  </si>
  <si>
    <t>M2.2</t>
  </si>
  <si>
    <t>M5.3</t>
  </si>
  <si>
    <t>M5.0</t>
  </si>
  <si>
    <t>M5.1</t>
  </si>
  <si>
    <t>M2.0</t>
  </si>
  <si>
    <t>M2.3</t>
  </si>
  <si>
    <t>M2.1</t>
  </si>
  <si>
    <t>A4OUT2</t>
  </si>
  <si>
    <t>A2OUT</t>
  </si>
  <si>
    <t>B2OUT</t>
  </si>
  <si>
    <t>B4OUT2</t>
  </si>
  <si>
    <t>B7OUT2</t>
  </si>
  <si>
    <t>A0OUT</t>
  </si>
  <si>
    <t>B0OUT</t>
  </si>
  <si>
    <t>A1OUT</t>
  </si>
  <si>
    <t>B1OUT</t>
  </si>
  <si>
    <t>A3OUT</t>
  </si>
  <si>
    <t>B3OUT</t>
  </si>
  <si>
    <t>A5OUT2</t>
  </si>
  <si>
    <t>A0OUT2</t>
  </si>
  <si>
    <t>B0OUT2</t>
  </si>
  <si>
    <t>A1OUT2</t>
  </si>
  <si>
    <t>B1OUT2</t>
  </si>
  <si>
    <t>A2OUT2</t>
  </si>
  <si>
    <t>B2OUT2</t>
  </si>
  <si>
    <t>A3OUT2</t>
  </si>
  <si>
    <t>B3OUT2</t>
  </si>
  <si>
    <t>B5OUT2</t>
  </si>
  <si>
    <t>B6OUT2</t>
  </si>
  <si>
    <t>B7OUT</t>
  </si>
  <si>
    <t>A6OUT</t>
  </si>
  <si>
    <t>A7OUT</t>
  </si>
  <si>
    <t>A4OUT</t>
  </si>
  <si>
    <t>B4OUT</t>
  </si>
  <si>
    <t>B5OUT</t>
  </si>
  <si>
    <t>A5OUT</t>
  </si>
  <si>
    <t>B6OUT</t>
  </si>
  <si>
    <t>A6OUT2</t>
  </si>
  <si>
    <t>A7OUT2</t>
  </si>
  <si>
    <t>CT - CTimer Output Selection</t>
  </si>
  <si>
    <t>CT CTimer Input Selection</t>
  </si>
  <si>
    <t>CT In/Out</t>
  </si>
  <si>
    <t>Highlight Specific Ctimer In/Out</t>
  </si>
  <si>
    <t>X_NC (DVDD)</t>
  </si>
  <si>
    <t>1, 2</t>
  </si>
  <si>
    <t>17, 18</t>
  </si>
  <si>
    <t>21, 22</t>
  </si>
  <si>
    <t>23, 24</t>
  </si>
  <si>
    <t>25, 26</t>
  </si>
  <si>
    <t>27, 28</t>
  </si>
  <si>
    <t>29, 30, 31</t>
  </si>
  <si>
    <t>35, 36, 37</t>
  </si>
  <si>
    <t>38, 39</t>
  </si>
  <si>
    <t>40, 41</t>
  </si>
  <si>
    <t>44, 45</t>
  </si>
  <si>
    <t>10, 11, 15, 16, 49, 50, 60, 62, 72, 86, 87, 96, 106, 107, 109, 111, 112, 127, 128, 130</t>
  </si>
  <si>
    <t>32, 33</t>
  </si>
  <si>
    <t>42, 43, 63</t>
  </si>
  <si>
    <t>19, 34, 48, 59, 71, 79, 88, 97, 105, 116, 126</t>
  </si>
  <si>
    <t>134, 135</t>
  </si>
  <si>
    <t>143, 144</t>
  </si>
  <si>
    <t>141, 142</t>
  </si>
  <si>
    <t>Die Pads</t>
  </si>
  <si>
    <t xml:space="preserve"> CSP 
PIN</t>
  </si>
  <si>
    <t>Apollo3 CSP Ball Map</t>
  </si>
  <si>
    <t>Apollo3 BGA Ball Map</t>
  </si>
  <si>
    <t xml:space="preserve">* = High-Side power switch function    2-Ohm  to VDD
    ** = Low-Side Power switch function    2-Ohm to Ground </t>
  </si>
  <si>
    <t>Max Drive Strength</t>
  </si>
  <si>
    <t>Function Highlight Control</t>
  </si>
  <si>
    <t>NCE/CT FNC Used</t>
  </si>
  <si>
    <t>NCE/CT Sel #</t>
  </si>
  <si>
    <t>Reserved / Test</t>
  </si>
  <si>
    <t>nRESET, C1</t>
  </si>
  <si>
    <t>RADIO_NSS</t>
  </si>
  <si>
    <t>RADIO_MOSI</t>
  </si>
  <si>
    <t>RADIO_CLK</t>
  </si>
  <si>
    <t>RADIO_MISO</t>
  </si>
  <si>
    <t>RADIO_BUSY</t>
  </si>
  <si>
    <t>RADIO_DIO1</t>
  </si>
  <si>
    <t>RADIO_DIO3</t>
  </si>
  <si>
    <t>RADIO_nRESET</t>
  </si>
  <si>
    <t>Locked functions used by the macawBlue module</t>
  </si>
  <si>
    <t>NM180100 
Pin</t>
  </si>
  <si>
    <t>Apollo3
BGA
 PIN</t>
  </si>
  <si>
    <t>Apollo3
Pad</t>
  </si>
  <si>
    <t>LEGEND</t>
  </si>
  <si>
    <t>PETAL CORE</t>
  </si>
  <si>
    <t>PETAL DEV BOARD</t>
  </si>
  <si>
    <t>ENVIRONMENT PETAL</t>
  </si>
  <si>
    <t>POWER PETAL</t>
  </si>
  <si>
    <t>INTERNAL FUNCTION</t>
  </si>
  <si>
    <t>SPARE/SPECIAL</t>
  </si>
  <si>
    <t>WIFI PETAL</t>
  </si>
  <si>
    <r>
      <t xml:space="preserve">RESERVE_GPIO**, </t>
    </r>
    <r>
      <rPr>
        <sz val="11"/>
        <color rgb="FFAA21D5"/>
        <rFont val="Calibri"/>
        <family val="2"/>
        <scheme val="minor"/>
      </rPr>
      <t>WIFI_RX_PETAL_TX1</t>
    </r>
  </si>
  <si>
    <r>
      <t xml:space="preserve">LED4, </t>
    </r>
    <r>
      <rPr>
        <sz val="11"/>
        <color rgb="FFAA21D5"/>
        <rFont val="Calibri"/>
        <family val="2"/>
        <scheme val="minor"/>
      </rPr>
      <t>WIFI_UART_PETAL_RTS</t>
    </r>
  </si>
  <si>
    <r>
      <t>SENS_IO5,</t>
    </r>
    <r>
      <rPr>
        <sz val="11"/>
        <color rgb="FFAA21D5"/>
        <rFont val="Calibri"/>
        <family val="2"/>
        <scheme val="minor"/>
      </rPr>
      <t xml:space="preserve"> WIFI_TX_PETAL_RX1</t>
    </r>
  </si>
  <si>
    <t>UART_TX</t>
  </si>
  <si>
    <t>UART_RX</t>
  </si>
  <si>
    <t>BAT_SNS_VAL</t>
  </si>
  <si>
    <t>BAT_SNS_EN</t>
  </si>
  <si>
    <t>I2C_SCL</t>
  </si>
  <si>
    <t>I2C_SDA</t>
  </si>
  <si>
    <t>FLOW_PPS</t>
  </si>
  <si>
    <t>SOIL_SNS_ENA</t>
  </si>
  <si>
    <t>USER_BUTTON</t>
  </si>
  <si>
    <t>FlOW_SNS_ENA</t>
  </si>
  <si>
    <t>WRT_ENA</t>
  </si>
  <si>
    <t>SERIAL_OE</t>
  </si>
  <si>
    <t>AMB_SNS_ENA</t>
  </si>
  <si>
    <t>PWR_ENA_5p0</t>
  </si>
  <si>
    <t>IRRI_PH</t>
  </si>
  <si>
    <t>IRRI_EN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</si>
</sst>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sz val="9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3329FB"/>
      <name val="Calibri"/>
      <family val="2"/>
      <scheme val="minor"/>
    </font>
    <font>
      <sz val="11"/>
      <color rgb="FFFF99FF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3329FB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99FF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AA21D5"/>
      <name val="Calibri"/>
      <family val="2"/>
      <scheme val="minor"/>
    </font>
    <font>
      <sz val="11"/>
      <color rgb="FFAA21D5"/>
      <name val="Calibri"/>
      <family val="2"/>
      <scheme val="minor"/>
    </font>
    <font>
      <sz val="12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5CB2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CDB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29F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A21D5"/>
        <bgColor indexed="64"/>
      </patternFill>
    </fill>
    <fill>
      <patternFill patternType="solid">
        <fgColor rgb="FFC6EFCE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3" fillId="32" borderId="0" applyNumberFormat="0" applyBorder="0" applyAlignment="0" applyProtection="0"/>
  </cellStyleXfs>
  <cellXfs count="20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2" borderId="1" xfId="0" quotePrefix="1" applyFill="1" applyBorder="1" applyAlignment="1" applyProtection="1">
      <alignment horizontal="center"/>
      <protection locked="0"/>
    </xf>
    <xf numFmtId="0" fontId="0" fillId="22" borderId="6" xfId="0" applyFill="1" applyBorder="1" applyAlignment="1" applyProtection="1">
      <alignment horizontal="center"/>
      <protection locked="0"/>
    </xf>
    <xf numFmtId="0" fontId="0" fillId="22" borderId="8" xfId="0" applyFill="1" applyBorder="1" applyAlignment="1" applyProtection="1">
      <alignment horizontal="center"/>
      <protection locked="0"/>
    </xf>
    <xf numFmtId="0" fontId="0" fillId="22" borderId="10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top"/>
      <protection locked="0"/>
    </xf>
    <xf numFmtId="49" fontId="0" fillId="20" borderId="0" xfId="0" quotePrefix="1" applyNumberFormat="1" applyFill="1" applyAlignment="1" applyProtection="1">
      <alignment horizontal="center"/>
      <protection locked="0"/>
    </xf>
    <xf numFmtId="0" fontId="0" fillId="20" borderId="0" xfId="0" applyFill="1" applyProtection="1">
      <protection locked="0"/>
    </xf>
    <xf numFmtId="0" fontId="0" fillId="22" borderId="16" xfId="0" quotePrefix="1" applyFill="1" applyBorder="1" applyAlignment="1" applyProtection="1">
      <alignment horizontal="center"/>
      <protection locked="0"/>
    </xf>
    <xf numFmtId="0" fontId="1" fillId="20" borderId="13" xfId="0" applyFont="1" applyFill="1" applyBorder="1" applyAlignment="1" applyProtection="1">
      <alignment horizontal="center" vertical="top"/>
      <protection locked="0"/>
    </xf>
    <xf numFmtId="0" fontId="1" fillId="20" borderId="20" xfId="0" applyFont="1" applyFill="1" applyBorder="1" applyAlignment="1" applyProtection="1">
      <alignment horizontal="center" vertical="top"/>
      <protection locked="0"/>
    </xf>
    <xf numFmtId="0" fontId="0" fillId="22" borderId="14" xfId="0" applyFill="1" applyBorder="1" applyAlignment="1" applyProtection="1">
      <alignment horizontal="center"/>
      <protection locked="0"/>
    </xf>
    <xf numFmtId="0" fontId="0" fillId="20" borderId="0" xfId="0" applyFill="1" applyAlignment="1" applyProtection="1">
      <alignment horizontal="center"/>
      <protection locked="0"/>
    </xf>
    <xf numFmtId="0" fontId="2" fillId="20" borderId="1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23" borderId="0" xfId="0" applyFont="1" applyFill="1" applyAlignment="1">
      <alignment horizontal="center" vertical="center" wrapText="1"/>
    </xf>
    <xf numFmtId="0" fontId="3" fillId="2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3" fillId="21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25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9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4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0" fillId="20" borderId="0" xfId="0" applyFill="1"/>
    <xf numFmtId="0" fontId="0" fillId="20" borderId="0" xfId="0" applyFill="1" applyAlignment="1">
      <alignment horizontal="center" vertical="top"/>
    </xf>
    <xf numFmtId="0" fontId="1" fillId="20" borderId="13" xfId="0" applyFont="1" applyFill="1" applyBorder="1" applyAlignment="1">
      <alignment horizontal="center" vertical="top" wrapText="1"/>
    </xf>
    <xf numFmtId="0" fontId="0" fillId="20" borderId="3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0" xfId="0" applyFill="1" applyAlignment="1" applyProtection="1">
      <alignment horizontal="center" vertical="top"/>
      <protection locked="0"/>
    </xf>
    <xf numFmtId="0" fontId="1" fillId="20" borderId="13" xfId="0" applyFont="1" applyFill="1" applyBorder="1" applyAlignment="1" applyProtection="1">
      <alignment horizontal="center" vertical="top" wrapText="1"/>
      <protection locked="0"/>
    </xf>
    <xf numFmtId="0" fontId="1" fillId="20" borderId="20" xfId="0" applyFont="1" applyFill="1" applyBorder="1" applyAlignment="1" applyProtection="1">
      <alignment horizontal="center" vertical="top" wrapText="1"/>
      <protection locked="0"/>
    </xf>
    <xf numFmtId="0" fontId="1" fillId="20" borderId="2" xfId="0" applyFont="1" applyFill="1" applyBorder="1" applyAlignment="1" applyProtection="1">
      <alignment horizontal="center"/>
      <protection locked="0"/>
    </xf>
    <xf numFmtId="0" fontId="2" fillId="20" borderId="15" xfId="0" applyFont="1" applyFill="1" applyBorder="1" applyAlignment="1">
      <alignment horizontal="center" vertical="center" wrapText="1"/>
    </xf>
    <xf numFmtId="0" fontId="2" fillId="20" borderId="14" xfId="0" applyFont="1" applyFill="1" applyBorder="1" applyAlignment="1">
      <alignment horizontal="center" vertical="top" wrapText="1"/>
    </xf>
    <xf numFmtId="0" fontId="2" fillId="17" borderId="2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20" borderId="7" xfId="0" applyFont="1" applyFill="1" applyBorder="1" applyAlignment="1">
      <alignment horizontal="center" vertical="center" wrapText="1"/>
    </xf>
    <xf numFmtId="0" fontId="2" fillId="17" borderId="26" xfId="0" applyFont="1" applyFill="1" applyBorder="1" applyAlignment="1">
      <alignment horizontal="center" vertical="center" wrapText="1"/>
    </xf>
    <xf numFmtId="0" fontId="3" fillId="20" borderId="9" xfId="0" applyFont="1" applyFill="1" applyBorder="1" applyAlignment="1">
      <alignment horizontal="center" vertical="center" wrapText="1"/>
    </xf>
    <xf numFmtId="0" fontId="2" fillId="17" borderId="27" xfId="0" applyFont="1" applyFill="1" applyBorder="1" applyAlignment="1">
      <alignment horizontal="center" vertical="center" wrapText="1"/>
    </xf>
    <xf numFmtId="0" fontId="2" fillId="20" borderId="21" xfId="0" applyFont="1" applyFill="1" applyBorder="1" applyAlignment="1">
      <alignment horizontal="center" vertical="center" wrapText="1"/>
    </xf>
    <xf numFmtId="0" fontId="2" fillId="20" borderId="22" xfId="0" applyFont="1" applyFill="1" applyBorder="1" applyAlignment="1">
      <alignment horizontal="center" vertical="center" wrapText="1"/>
    </xf>
    <xf numFmtId="0" fontId="2" fillId="20" borderId="23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23" borderId="8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3" fillId="6" borderId="8" xfId="0" applyFont="1" applyFill="1" applyBorder="1" applyAlignment="1">
      <alignment horizontal="center" vertical="center" wrapText="1"/>
    </xf>
    <xf numFmtId="0" fontId="3" fillId="15" borderId="8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9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0" borderId="1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  <xf numFmtId="0" fontId="3" fillId="5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9" borderId="7" xfId="0" applyFont="1" applyFill="1" applyBorder="1" applyAlignment="1">
      <alignment horizontal="center" vertical="center" wrapText="1"/>
    </xf>
    <xf numFmtId="0" fontId="3" fillId="23" borderId="7" xfId="0" applyFont="1" applyFill="1" applyBorder="1" applyAlignment="1">
      <alignment horizontal="center" vertical="center" wrapText="1"/>
    </xf>
    <xf numFmtId="0" fontId="3" fillId="24" borderId="7" xfId="0" applyFont="1" applyFill="1" applyBorder="1" applyAlignment="1">
      <alignment horizontal="center" vertical="center" wrapText="1"/>
    </xf>
    <xf numFmtId="0" fontId="3" fillId="25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5" fillId="16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2" fillId="17" borderId="9" xfId="0" applyFont="1" applyFill="1" applyBorder="1" applyAlignment="1">
      <alignment horizontal="center" vertical="center" wrapText="1"/>
    </xf>
    <xf numFmtId="0" fontId="1" fillId="20" borderId="5" xfId="0" applyFont="1" applyFill="1" applyBorder="1"/>
    <xf numFmtId="0" fontId="8" fillId="20" borderId="9" xfId="0" applyFont="1" applyFill="1" applyBorder="1"/>
    <xf numFmtId="0" fontId="0" fillId="20" borderId="12" xfId="0" applyFill="1" applyBorder="1"/>
    <xf numFmtId="0" fontId="0" fillId="26" borderId="12" xfId="0" applyFill="1" applyBorder="1"/>
    <xf numFmtId="0" fontId="3" fillId="9" borderId="15" xfId="0" applyFont="1" applyFill="1" applyBorder="1" applyAlignment="1">
      <alignment horizontal="center" vertical="center" wrapText="1"/>
    </xf>
    <xf numFmtId="0" fontId="1" fillId="20" borderId="29" xfId="0" applyFont="1" applyFill="1" applyBorder="1" applyAlignment="1">
      <alignment horizontal="center" vertical="top" wrapText="1"/>
    </xf>
    <xf numFmtId="0" fontId="3" fillId="20" borderId="0" xfId="0" quotePrefix="1" applyFont="1" applyFill="1" applyAlignment="1">
      <alignment horizontal="center" vertical="center" wrapText="1"/>
    </xf>
    <xf numFmtId="0" fontId="3" fillId="20" borderId="5" xfId="0" applyFont="1" applyFill="1" applyBorder="1" applyAlignment="1">
      <alignment horizontal="center" vertical="center" wrapText="1"/>
    </xf>
    <xf numFmtId="0" fontId="3" fillId="5" borderId="43" xfId="0" applyFont="1" applyFill="1" applyBorder="1" applyAlignment="1">
      <alignment horizontal="center" vertical="center" wrapText="1"/>
    </xf>
    <xf numFmtId="0" fontId="3" fillId="10" borderId="43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0" borderId="43" xfId="0" quotePrefix="1" applyFont="1" applyFill="1" applyBorder="1" applyAlignment="1">
      <alignment horizontal="center" vertical="center" wrapText="1"/>
    </xf>
    <xf numFmtId="0" fontId="3" fillId="23" borderId="43" xfId="0" applyFont="1" applyFill="1" applyBorder="1" applyAlignment="1">
      <alignment horizontal="center" vertical="center" wrapText="1"/>
    </xf>
    <xf numFmtId="0" fontId="3" fillId="24" borderId="2" xfId="0" applyFont="1" applyFill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23" borderId="28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3" fillId="20" borderId="28" xfId="0" quotePrefix="1" applyFont="1" applyFill="1" applyBorder="1" applyAlignment="1">
      <alignment horizontal="center" vertical="center" wrapText="1"/>
    </xf>
    <xf numFmtId="0" fontId="3" fillId="14" borderId="28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 vertical="center" wrapText="1"/>
    </xf>
    <xf numFmtId="0" fontId="3" fillId="25" borderId="28" xfId="0" applyFont="1" applyFill="1" applyBorder="1" applyAlignment="1">
      <alignment horizontal="center" vertical="center" wrapText="1"/>
    </xf>
    <xf numFmtId="0" fontId="3" fillId="20" borderId="28" xfId="0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20" borderId="4" xfId="0" quotePrefix="1" applyFont="1" applyFill="1" applyBorder="1" applyAlignment="1">
      <alignment horizontal="center" vertical="center" wrapText="1"/>
    </xf>
    <xf numFmtId="0" fontId="3" fillId="20" borderId="33" xfId="0" quotePrefix="1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1" xfId="0" quotePrefix="1" applyFill="1" applyBorder="1" applyAlignment="1">
      <alignment horizontal="center"/>
    </xf>
    <xf numFmtId="0" fontId="0" fillId="28" borderId="17" xfId="0" applyFill="1" applyBorder="1" applyProtection="1">
      <protection locked="0"/>
    </xf>
    <xf numFmtId="0" fontId="0" fillId="20" borderId="19" xfId="0" applyFill="1" applyBorder="1" applyProtection="1">
      <protection locked="0"/>
    </xf>
    <xf numFmtId="0" fontId="0" fillId="20" borderId="20" xfId="0" applyFill="1" applyBorder="1" applyProtection="1">
      <protection locked="0"/>
    </xf>
    <xf numFmtId="0" fontId="0" fillId="20" borderId="34" xfId="0" applyFill="1" applyBorder="1" applyProtection="1">
      <protection locked="0"/>
    </xf>
    <xf numFmtId="0" fontId="1" fillId="20" borderId="34" xfId="0" applyFont="1" applyFill="1" applyBorder="1" applyAlignment="1">
      <alignment horizontal="center" vertical="top" wrapText="1"/>
    </xf>
    <xf numFmtId="0" fontId="1" fillId="0" borderId="29" xfId="0" applyFont="1" applyBorder="1" applyAlignment="1" applyProtection="1">
      <alignment horizontal="center" vertical="top" wrapText="1"/>
      <protection locked="0"/>
    </xf>
    <xf numFmtId="0" fontId="11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0" fillId="29" borderId="0" xfId="0" applyFill="1" applyAlignment="1" applyProtection="1">
      <alignment horizontal="center"/>
      <protection locked="0"/>
    </xf>
    <xf numFmtId="0" fontId="0" fillId="21" borderId="0" xfId="0" applyFill="1" applyAlignment="1" applyProtection="1">
      <alignment horizontal="center"/>
      <protection locked="0"/>
    </xf>
    <xf numFmtId="0" fontId="0" fillId="10" borderId="0" xfId="0" applyFill="1" applyAlignment="1" applyProtection="1">
      <alignment horizontal="center"/>
      <protection locked="0"/>
    </xf>
    <xf numFmtId="0" fontId="0" fillId="9" borderId="0" xfId="0" applyFill="1" applyAlignment="1" applyProtection="1">
      <alignment horizontal="center"/>
      <protection locked="0"/>
    </xf>
    <xf numFmtId="0" fontId="0" fillId="30" borderId="0" xfId="0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0" fillId="31" borderId="0" xfId="0" applyFill="1" applyAlignment="1" applyProtection="1">
      <alignment horizontal="center"/>
      <protection locked="0"/>
    </xf>
    <xf numFmtId="0" fontId="21" fillId="0" borderId="0" xfId="0" applyFont="1" applyProtection="1">
      <protection locked="0"/>
    </xf>
    <xf numFmtId="0" fontId="23" fillId="32" borderId="0" xfId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26" borderId="1" xfId="0" applyFont="1" applyFill="1" applyBorder="1" applyAlignment="1">
      <alignment horizontal="left"/>
    </xf>
    <xf numFmtId="0" fontId="2" fillId="24" borderId="17" xfId="0" applyFont="1" applyFill="1" applyBorder="1" applyAlignment="1" applyProtection="1">
      <alignment horizontal="center" vertical="center" wrapText="1"/>
      <protection locked="0"/>
    </xf>
    <xf numFmtId="0" fontId="2" fillId="24" borderId="18" xfId="0" applyFont="1" applyFill="1" applyBorder="1" applyAlignment="1" applyProtection="1">
      <alignment horizontal="center" vertical="center" wrapText="1"/>
      <protection locked="0"/>
    </xf>
    <xf numFmtId="0" fontId="2" fillId="24" borderId="19" xfId="0" applyFont="1" applyFill="1" applyBorder="1" applyAlignment="1" applyProtection="1">
      <alignment horizontal="center" vertical="center" wrapText="1"/>
      <protection locked="0"/>
    </xf>
    <xf numFmtId="0" fontId="2" fillId="9" borderId="3" xfId="0" applyFont="1" applyFill="1" applyBorder="1" applyAlignment="1" applyProtection="1">
      <alignment horizontal="center" vertical="center" wrapText="1"/>
      <protection locked="0"/>
    </xf>
    <xf numFmtId="0" fontId="2" fillId="9" borderId="0" xfId="0" applyFont="1" applyFill="1" applyAlignment="1" applyProtection="1">
      <alignment horizontal="center" vertical="center" wrapText="1"/>
      <protection locked="0"/>
    </xf>
    <xf numFmtId="0" fontId="2" fillId="9" borderId="31" xfId="0" applyFont="1" applyFill="1" applyBorder="1" applyAlignment="1" applyProtection="1">
      <alignment horizontal="center" vertical="center" wrapText="1"/>
      <protection locked="0"/>
    </xf>
    <xf numFmtId="0" fontId="2" fillId="9" borderId="30" xfId="0" applyFont="1" applyFill="1" applyBorder="1" applyAlignment="1" applyProtection="1">
      <alignment horizontal="center" vertical="center" wrapText="1"/>
      <protection locked="0"/>
    </xf>
    <xf numFmtId="0" fontId="9" fillId="16" borderId="37" xfId="0" applyFont="1" applyFill="1" applyBorder="1" applyAlignment="1">
      <alignment horizontal="center" vertical="center" wrapText="1"/>
    </xf>
    <xf numFmtId="0" fontId="9" fillId="16" borderId="38" xfId="0" applyFont="1" applyFill="1" applyBorder="1" applyAlignment="1">
      <alignment horizontal="center" vertical="center" wrapText="1"/>
    </xf>
    <xf numFmtId="0" fontId="9" fillId="16" borderId="39" xfId="0" applyFont="1" applyFill="1" applyBorder="1" applyAlignment="1">
      <alignment horizontal="center" vertical="center" wrapText="1"/>
    </xf>
    <xf numFmtId="0" fontId="9" fillId="16" borderId="40" xfId="0" applyFont="1" applyFill="1" applyBorder="1" applyAlignment="1">
      <alignment horizontal="center" vertical="center" wrapText="1"/>
    </xf>
    <xf numFmtId="0" fontId="9" fillId="16" borderId="41" xfId="0" applyFont="1" applyFill="1" applyBorder="1" applyAlignment="1">
      <alignment horizontal="center" vertical="center" wrapText="1"/>
    </xf>
    <xf numFmtId="0" fontId="9" fillId="16" borderId="42" xfId="0" applyFont="1" applyFill="1" applyBorder="1" applyAlignment="1">
      <alignment horizontal="center" vertical="center" wrapText="1"/>
    </xf>
    <xf numFmtId="0" fontId="4" fillId="26" borderId="12" xfId="0" applyFont="1" applyFill="1" applyBorder="1" applyAlignment="1">
      <alignment horizontal="left"/>
    </xf>
    <xf numFmtId="0" fontId="0" fillId="20" borderId="0" xfId="0" applyFill="1" applyAlignment="1" applyProtection="1">
      <alignment horizontal="center"/>
      <protection locked="0"/>
    </xf>
    <xf numFmtId="0" fontId="4" fillId="26" borderId="1" xfId="0" applyFont="1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0" fillId="20" borderId="34" xfId="0" applyFill="1" applyBorder="1" applyAlignment="1">
      <alignment horizontal="center"/>
    </xf>
    <xf numFmtId="0" fontId="0" fillId="26" borderId="35" xfId="0" applyFill="1" applyBorder="1" applyAlignment="1">
      <alignment horizontal="left"/>
    </xf>
    <xf numFmtId="0" fontId="0" fillId="26" borderId="36" xfId="0" applyFill="1" applyBorder="1" applyAlignment="1">
      <alignment horizontal="left"/>
    </xf>
    <xf numFmtId="0" fontId="0" fillId="20" borderId="32" xfId="0" applyFill="1" applyBorder="1" applyAlignment="1" applyProtection="1">
      <alignment horizontal="center"/>
      <protection locked="0"/>
    </xf>
    <xf numFmtId="0" fontId="1" fillId="25" borderId="17" xfId="0" applyFont="1" applyFill="1" applyBorder="1" applyAlignment="1" applyProtection="1">
      <alignment horizontal="center" vertical="center"/>
      <protection locked="0"/>
    </xf>
    <xf numFmtId="0" fontId="1" fillId="25" borderId="18" xfId="0" applyFont="1" applyFill="1" applyBorder="1" applyAlignment="1" applyProtection="1">
      <alignment horizontal="center" vertical="center"/>
      <protection locked="0"/>
    </xf>
    <xf numFmtId="0" fontId="1" fillId="25" borderId="19" xfId="0" applyFont="1" applyFill="1" applyBorder="1" applyAlignment="1" applyProtection="1">
      <alignment horizontal="center" vertical="center"/>
      <protection locked="0"/>
    </xf>
    <xf numFmtId="0" fontId="6" fillId="20" borderId="21" xfId="0" applyFont="1" applyFill="1" applyBorder="1" applyAlignment="1" applyProtection="1">
      <alignment horizontal="center"/>
      <protection locked="0"/>
    </xf>
    <xf numFmtId="0" fontId="6" fillId="20" borderId="22" xfId="0" applyFont="1" applyFill="1" applyBorder="1" applyAlignment="1" applyProtection="1">
      <alignment horizontal="center"/>
      <protection locked="0"/>
    </xf>
    <xf numFmtId="0" fontId="6" fillId="20" borderId="23" xfId="0" applyFont="1" applyFill="1" applyBorder="1" applyAlignment="1" applyProtection="1">
      <alignment horizontal="center"/>
      <protection locked="0"/>
    </xf>
    <xf numFmtId="0" fontId="4" fillId="26" borderId="11" xfId="0" applyFont="1" applyFill="1" applyBorder="1" applyAlignment="1">
      <alignment horizontal="left"/>
    </xf>
    <xf numFmtId="0" fontId="3" fillId="26" borderId="1" xfId="0" applyFont="1" applyFill="1" applyBorder="1" applyAlignment="1">
      <alignment horizontal="left" vertical="center" wrapText="1"/>
    </xf>
    <xf numFmtId="0" fontId="10" fillId="27" borderId="17" xfId="0" applyFont="1" applyFill="1" applyBorder="1" applyAlignment="1" applyProtection="1">
      <alignment horizontal="center"/>
      <protection locked="0"/>
    </xf>
    <xf numFmtId="0" fontId="10" fillId="27" borderId="18" xfId="0" applyFont="1" applyFill="1" applyBorder="1" applyAlignment="1" applyProtection="1">
      <alignment horizontal="center"/>
      <protection locked="0"/>
    </xf>
    <xf numFmtId="0" fontId="10" fillId="27" borderId="19" xfId="0" applyFont="1" applyFill="1" applyBorder="1" applyAlignment="1" applyProtection="1">
      <alignment horizontal="center"/>
      <protection locked="0"/>
    </xf>
  </cellXfs>
  <cellStyles count="2">
    <cellStyle name="Good" xfId="1" builtinId="26"/>
    <cellStyle name="Normal" xfId="0" builtinId="0"/>
  </cellStyles>
  <dxfs count="24"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fgColor theme="0"/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color theme="1" tint="0.34998626667073579"/>
      </font>
      <fill>
        <patternFill patternType="lightUp">
          <fgColor theme="0" tint="-0.34998626667073579"/>
        </patternFill>
      </fill>
    </dxf>
    <dxf>
      <font>
        <color theme="0" tint="-0.24994659260841701"/>
      </font>
      <fill>
        <patternFill>
          <fgColor theme="0" tint="-4.9989318521683403E-2"/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 patternType="solid">
          <fgColor auto="1"/>
          <bgColor theme="0" tint="-0.14996795556505021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99FF"/>
      <color rgb="FFFFFFCC"/>
      <color rgb="FFAA21D5"/>
      <color rgb="FF0099FF"/>
      <color rgb="FF3329FB"/>
      <color rgb="FFCCFF66"/>
      <color rgb="FFFF9900"/>
      <color rgb="FFFCDBC0"/>
      <color rgb="FF996600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266700</xdr:colOff>
      <xdr:row>3</xdr:row>
      <xdr:rowOff>0</xdr:rowOff>
    </xdr:from>
    <xdr:to>
      <xdr:col>24</xdr:col>
      <xdr:colOff>542925</xdr:colOff>
      <xdr:row>37</xdr:row>
      <xdr:rowOff>114687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571500"/>
          <a:ext cx="6372225" cy="6591687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3</xdr:row>
      <xdr:rowOff>0</xdr:rowOff>
    </xdr:from>
    <xdr:to>
      <xdr:col>12</xdr:col>
      <xdr:colOff>200025</xdr:colOff>
      <xdr:row>38</xdr:row>
      <xdr:rowOff>55564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571500"/>
          <a:ext cx="6905626" cy="67230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belanger/Documents/Ambiq/Apollo/Corvette/pinlist_v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Corvette Raw Pin Details"/>
      <sheetName val="Corvette GPIO Pin Summary"/>
      <sheetName val="Pad Coordinates"/>
      <sheetName val="PadFuncInfo"/>
      <sheetName val="Customer Hide List"/>
      <sheetName val="Corvette Pad Ring CSP pkg"/>
      <sheetName val="Corvette CSP Drawing"/>
      <sheetName val="Corvette BGA Pkg"/>
      <sheetName val="Corvette BGA Drawing"/>
      <sheetName val="BGA_RouteRec_1_30"/>
      <sheetName val="Reference Jun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outlinePr summaryRight="0"/>
    <pageSetUpPr fitToPage="1"/>
  </sheetPr>
  <dimension ref="A1:AS146"/>
  <sheetViews>
    <sheetView tabSelected="1" zoomScale="110" zoomScaleNormal="110" workbookViewId="0">
      <pane xSplit="5" ySplit="2" topLeftCell="G7" activePane="bottomRight" state="frozen"/>
      <selection pane="topRight" activeCell="D1" sqref="D1"/>
      <selection pane="bottomLeft" activeCell="A3" sqref="A3"/>
      <selection pane="bottomRight" activeCell="G17" sqref="G17"/>
    </sheetView>
  </sheetViews>
  <sheetFormatPr baseColWidth="10" defaultColWidth="9.1640625" defaultRowHeight="15" x14ac:dyDescent="0.2"/>
  <cols>
    <col min="1" max="1" width="11.5" style="1" customWidth="1"/>
    <col min="2" max="2" width="10.6640625" style="2" customWidth="1"/>
    <col min="3" max="3" width="5.83203125" style="2" hidden="1" customWidth="1"/>
    <col min="4" max="4" width="10" style="2" hidden="1" customWidth="1"/>
    <col min="5" max="5" width="20.1640625" style="1" customWidth="1"/>
    <col min="6" max="6" width="1.1640625" style="1" hidden="1" customWidth="1"/>
    <col min="7" max="7" width="57.33203125" style="1" customWidth="1"/>
    <col min="8" max="8" width="17.5" style="1" customWidth="1"/>
    <col min="9" max="9" width="10" style="1" customWidth="1"/>
    <col min="10" max="10" width="11.6640625" style="2" customWidth="1"/>
    <col min="11" max="11" width="9.6640625" style="2" customWidth="1"/>
    <col min="12" max="12" width="0" style="1" hidden="1" customWidth="1"/>
    <col min="13" max="13" width="7.33203125" style="1" customWidth="1"/>
    <col min="14" max="21" width="12.33203125" style="1" customWidth="1"/>
    <col min="22" max="22" width="7" style="1" customWidth="1"/>
    <col min="23" max="23" width="11.1640625" style="2" customWidth="1"/>
    <col min="24" max="24" width="3" style="1" customWidth="1"/>
    <col min="25" max="27" width="5.33203125" style="2" customWidth="1"/>
    <col min="28" max="28" width="6.83203125" style="2" customWidth="1"/>
    <col min="29" max="29" width="4.6640625" style="1" customWidth="1"/>
    <col min="30" max="31" width="7.33203125" style="2" customWidth="1"/>
    <col min="32" max="32" width="2.1640625" style="1" customWidth="1"/>
    <col min="33" max="38" width="9.1640625" style="2"/>
    <col min="39" max="39" width="7.6640625" style="1" customWidth="1"/>
    <col min="40" max="40" width="12" style="1" customWidth="1"/>
    <col min="41" max="41" width="9.1640625" style="1"/>
    <col min="42" max="42" width="21.1640625" style="1" customWidth="1"/>
    <col min="43" max="43" width="14.33203125" style="1" customWidth="1"/>
    <col min="44" max="16384" width="9.1640625" style="1"/>
  </cols>
  <sheetData>
    <row r="1" spans="1:45" ht="40.5" customHeight="1" thickBo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96" t="s">
        <v>268</v>
      </c>
      <c r="O1" s="197"/>
      <c r="P1" s="197"/>
      <c r="Q1" s="197"/>
      <c r="R1" s="197"/>
      <c r="S1" s="197"/>
      <c r="T1" s="197"/>
      <c r="U1" s="198"/>
      <c r="V1" s="9"/>
      <c r="W1" s="9"/>
      <c r="X1" s="9"/>
      <c r="Y1" s="175" t="s">
        <v>446</v>
      </c>
      <c r="Z1" s="176"/>
      <c r="AA1" s="176"/>
      <c r="AB1" s="177"/>
      <c r="AC1" s="9"/>
      <c r="AD1" s="180" t="s">
        <v>504</v>
      </c>
      <c r="AE1" s="181"/>
      <c r="AG1" s="178" t="s">
        <v>503</v>
      </c>
      <c r="AH1" s="179"/>
      <c r="AI1" s="179"/>
      <c r="AJ1" s="179"/>
      <c r="AK1" s="179"/>
      <c r="AL1" s="179"/>
      <c r="AM1" s="9"/>
      <c r="AN1" s="9"/>
      <c r="AO1" s="9"/>
      <c r="AP1" s="9"/>
      <c r="AQ1" s="9"/>
      <c r="AR1" s="9"/>
      <c r="AS1" s="48"/>
    </row>
    <row r="2" spans="1:45" s="7" customFormat="1" ht="51" customHeight="1" thickBot="1" x14ac:dyDescent="0.25">
      <c r="A2" s="152" t="s">
        <v>546</v>
      </c>
      <c r="B2" s="151" t="s">
        <v>547</v>
      </c>
      <c r="C2" s="45" t="s">
        <v>527</v>
      </c>
      <c r="D2" s="45" t="s">
        <v>526</v>
      </c>
      <c r="E2" s="45" t="s">
        <v>548</v>
      </c>
      <c r="F2" s="11" t="s">
        <v>272</v>
      </c>
      <c r="G2" s="11" t="s">
        <v>264</v>
      </c>
      <c r="H2" s="45" t="s">
        <v>275</v>
      </c>
      <c r="I2" s="45" t="s">
        <v>533</v>
      </c>
      <c r="J2" s="49" t="s">
        <v>267</v>
      </c>
      <c r="K2" s="50" t="s">
        <v>534</v>
      </c>
      <c r="L2" s="12"/>
      <c r="M2" s="52" t="s">
        <v>138</v>
      </c>
      <c r="N2" s="15">
        <v>0</v>
      </c>
      <c r="O2" s="15">
        <v>1</v>
      </c>
      <c r="P2" s="15">
        <v>2</v>
      </c>
      <c r="Q2" s="15">
        <v>3</v>
      </c>
      <c r="R2" s="15">
        <v>4</v>
      </c>
      <c r="S2" s="15">
        <v>5</v>
      </c>
      <c r="T2" s="15">
        <v>6</v>
      </c>
      <c r="U2" s="15">
        <v>7</v>
      </c>
      <c r="V2" s="53" t="s">
        <v>261</v>
      </c>
      <c r="W2" s="122" t="s">
        <v>531</v>
      </c>
      <c r="X2" s="48"/>
      <c r="Y2" s="60">
        <v>0</v>
      </c>
      <c r="Z2" s="61">
        <v>1</v>
      </c>
      <c r="AA2" s="61">
        <v>2</v>
      </c>
      <c r="AB2" s="62">
        <v>3</v>
      </c>
      <c r="AC2" s="48"/>
      <c r="AD2" s="61">
        <v>0</v>
      </c>
      <c r="AE2" s="61">
        <v>1</v>
      </c>
      <c r="AF2" s="48"/>
      <c r="AG2" s="52">
        <v>2</v>
      </c>
      <c r="AH2" s="15">
        <v>3</v>
      </c>
      <c r="AI2" s="15">
        <v>4</v>
      </c>
      <c r="AJ2" s="15">
        <v>5</v>
      </c>
      <c r="AK2" s="15">
        <v>6</v>
      </c>
      <c r="AL2" s="92">
        <v>7</v>
      </c>
      <c r="AM2" s="48"/>
      <c r="AN2" s="48"/>
      <c r="AO2" s="48"/>
      <c r="AP2" s="48"/>
      <c r="AQ2" s="48"/>
      <c r="AR2" s="48"/>
      <c r="AS2" s="48"/>
    </row>
    <row r="3" spans="1:45" ht="15.75" customHeight="1" thickBot="1" x14ac:dyDescent="0.25">
      <c r="A3" s="2" t="s">
        <v>35</v>
      </c>
      <c r="B3" s="46" t="s">
        <v>127</v>
      </c>
      <c r="C3" s="47" t="s">
        <v>63</v>
      </c>
      <c r="D3" s="47">
        <v>124</v>
      </c>
      <c r="E3" s="43" t="s">
        <v>315</v>
      </c>
      <c r="G3" s="172" t="s">
        <v>570</v>
      </c>
      <c r="H3" s="43" t="str">
        <f t="shared" ref="H3:H34" si="0">IF(Q3="",E3,IF(J3="","",HLOOKUP(J3,$N$2:$U$56,ROW(J3)-1)))</f>
        <v>GPIO00</v>
      </c>
      <c r="I3" s="43" t="str">
        <f t="shared" ref="I3:I34" si="1">IF(K3="","",IF((LEFT(H3,2)="CT"),HLOOKUP(K3,$AD$2:$AL$83,ROW(K3)-1),IF((LEFT(H3,3))="NCE",HLOOKUP(K3,$Y$2:$AB$83,ROW(K3)-1),"")))</f>
        <v/>
      </c>
      <c r="J3" s="10">
        <v>3</v>
      </c>
      <c r="K3" s="10"/>
      <c r="L3" s="9"/>
      <c r="M3" s="124">
        <v>0</v>
      </c>
      <c r="N3" s="125" t="s">
        <v>91</v>
      </c>
      <c r="O3" s="125" t="s">
        <v>92</v>
      </c>
      <c r="P3" s="126" t="s">
        <v>45</v>
      </c>
      <c r="Q3" s="127" t="s">
        <v>196</v>
      </c>
      <c r="R3" s="128" t="s">
        <v>2</v>
      </c>
      <c r="S3" s="129" t="s">
        <v>328</v>
      </c>
      <c r="T3" s="128" t="s">
        <v>2</v>
      </c>
      <c r="U3" s="130" t="s">
        <v>329</v>
      </c>
      <c r="V3" s="54" t="s">
        <v>258</v>
      </c>
      <c r="W3" s="55" t="s">
        <v>273</v>
      </c>
      <c r="X3" s="9"/>
      <c r="Y3" s="63" t="s">
        <v>447</v>
      </c>
      <c r="Z3" s="64" t="s">
        <v>455</v>
      </c>
      <c r="AA3" s="65" t="s">
        <v>463</v>
      </c>
      <c r="AB3" s="66" t="s">
        <v>461</v>
      </c>
      <c r="AC3" s="9"/>
      <c r="AD3" s="87"/>
      <c r="AE3" s="88"/>
      <c r="AF3" s="9"/>
      <c r="AG3" s="93"/>
      <c r="AH3" s="94"/>
      <c r="AI3" s="94"/>
      <c r="AJ3" s="94"/>
      <c r="AK3" s="94"/>
      <c r="AL3" s="95"/>
      <c r="AM3" s="9"/>
      <c r="AN3" s="204" t="s">
        <v>532</v>
      </c>
      <c r="AO3" s="205"/>
      <c r="AP3" s="205"/>
      <c r="AQ3" s="206"/>
      <c r="AR3" s="9"/>
      <c r="AS3" s="48"/>
    </row>
    <row r="4" spans="1:45" ht="17" thickBot="1" x14ac:dyDescent="0.25">
      <c r="A4" s="2" t="s">
        <v>5</v>
      </c>
      <c r="B4" s="46" t="s">
        <v>98</v>
      </c>
      <c r="C4" s="47" t="s">
        <v>110</v>
      </c>
      <c r="D4" s="47">
        <v>123</v>
      </c>
      <c r="E4" s="43" t="s">
        <v>310</v>
      </c>
      <c r="G4" s="172" t="s">
        <v>571</v>
      </c>
      <c r="H4" s="43" t="str">
        <f t="shared" si="0"/>
        <v>GPIO01</v>
      </c>
      <c r="I4" s="43" t="str">
        <f t="shared" si="1"/>
        <v/>
      </c>
      <c r="J4" s="3">
        <v>3</v>
      </c>
      <c r="K4" s="3">
        <v>2</v>
      </c>
      <c r="L4" s="9"/>
      <c r="M4" s="56">
        <v>1</v>
      </c>
      <c r="N4" s="16" t="s">
        <v>332</v>
      </c>
      <c r="O4" s="16" t="s">
        <v>106</v>
      </c>
      <c r="P4" s="22" t="s">
        <v>148</v>
      </c>
      <c r="Q4" s="18" t="s">
        <v>195</v>
      </c>
      <c r="R4" s="123" t="s">
        <v>2</v>
      </c>
      <c r="S4" s="20" t="s">
        <v>331</v>
      </c>
      <c r="T4" s="123" t="s">
        <v>2</v>
      </c>
      <c r="U4" s="131" t="s">
        <v>330</v>
      </c>
      <c r="V4" s="57" t="s">
        <v>258</v>
      </c>
      <c r="W4" s="55" t="s">
        <v>273</v>
      </c>
      <c r="X4" s="9"/>
      <c r="Y4" s="67" t="s">
        <v>448</v>
      </c>
      <c r="Z4" s="68" t="s">
        <v>456</v>
      </c>
      <c r="AA4" s="69" t="s">
        <v>464</v>
      </c>
      <c r="AB4" s="70" t="s">
        <v>444</v>
      </c>
      <c r="AC4" s="9"/>
      <c r="AD4" s="55"/>
      <c r="AE4" s="89"/>
      <c r="AF4" s="9"/>
      <c r="AG4" s="93"/>
      <c r="AH4" s="94"/>
      <c r="AI4" s="94"/>
      <c r="AJ4" s="94"/>
      <c r="AK4" s="94"/>
      <c r="AL4" s="95"/>
      <c r="AM4" s="9"/>
      <c r="AN4" s="199" t="s">
        <v>139</v>
      </c>
      <c r="AO4" s="200"/>
      <c r="AP4" s="201"/>
      <c r="AQ4" s="51" t="s">
        <v>262</v>
      </c>
      <c r="AR4" s="9"/>
      <c r="AS4" s="48"/>
    </row>
    <row r="5" spans="1:45" ht="15" customHeight="1" x14ac:dyDescent="0.2">
      <c r="A5" s="2" t="s">
        <v>26</v>
      </c>
      <c r="B5" s="46" t="s">
        <v>79</v>
      </c>
      <c r="C5" s="47" t="s">
        <v>98</v>
      </c>
      <c r="D5" s="47">
        <v>122</v>
      </c>
      <c r="E5" s="43" t="s">
        <v>305</v>
      </c>
      <c r="G5" s="156" t="s">
        <v>559</v>
      </c>
      <c r="H5" s="43" t="str">
        <f t="shared" si="0"/>
        <v>UART1RX</v>
      </c>
      <c r="I5" s="43" t="str">
        <f t="shared" si="1"/>
        <v/>
      </c>
      <c r="J5" s="3">
        <v>0</v>
      </c>
      <c r="K5" s="3">
        <v>3</v>
      </c>
      <c r="L5" s="9"/>
      <c r="M5" s="56">
        <v>2</v>
      </c>
      <c r="N5" s="23" t="s">
        <v>159</v>
      </c>
      <c r="O5" s="16" t="s">
        <v>86</v>
      </c>
      <c r="P5" s="22" t="s">
        <v>151</v>
      </c>
      <c r="Q5" s="18" t="s">
        <v>194</v>
      </c>
      <c r="R5" s="123" t="s">
        <v>2</v>
      </c>
      <c r="S5" s="20" t="s">
        <v>333</v>
      </c>
      <c r="T5" s="123" t="s">
        <v>2</v>
      </c>
      <c r="U5" s="131" t="s">
        <v>335</v>
      </c>
      <c r="V5" s="57" t="s">
        <v>258</v>
      </c>
      <c r="W5" s="55" t="s">
        <v>273</v>
      </c>
      <c r="X5" s="9"/>
      <c r="Y5" s="71" t="s">
        <v>449</v>
      </c>
      <c r="Z5" s="72" t="s">
        <v>457</v>
      </c>
      <c r="AA5" s="73" t="s">
        <v>465</v>
      </c>
      <c r="AB5" s="74" t="s">
        <v>470</v>
      </c>
      <c r="AC5" s="9"/>
      <c r="AD5" s="55"/>
      <c r="AE5" s="89"/>
      <c r="AF5" s="9"/>
      <c r="AG5" s="93"/>
      <c r="AH5" s="94"/>
      <c r="AI5" s="94"/>
      <c r="AJ5" s="94"/>
      <c r="AK5" s="94"/>
      <c r="AL5" s="95"/>
      <c r="AM5" s="9"/>
      <c r="AN5" s="99" t="s">
        <v>168</v>
      </c>
      <c r="AO5" s="202" t="s">
        <v>140</v>
      </c>
      <c r="AP5" s="202"/>
      <c r="AQ5" s="4" t="s">
        <v>349</v>
      </c>
      <c r="AR5" s="9"/>
      <c r="AS5" s="48"/>
    </row>
    <row r="6" spans="1:45" ht="15" customHeight="1" x14ac:dyDescent="0.2">
      <c r="A6" s="2" t="s">
        <v>71</v>
      </c>
      <c r="B6" s="46" t="s">
        <v>110</v>
      </c>
      <c r="C6" s="47" t="s">
        <v>79</v>
      </c>
      <c r="D6" s="47">
        <v>117</v>
      </c>
      <c r="E6" s="43" t="s">
        <v>311</v>
      </c>
      <c r="G6" s="153"/>
      <c r="H6" s="43" t="str">
        <f t="shared" si="0"/>
        <v>GPIO03*</v>
      </c>
      <c r="I6" s="43" t="str">
        <f t="shared" si="1"/>
        <v/>
      </c>
      <c r="J6" s="3">
        <v>3</v>
      </c>
      <c r="K6" s="3"/>
      <c r="L6" s="9"/>
      <c r="M6" s="56">
        <v>3</v>
      </c>
      <c r="N6" s="22" t="s">
        <v>155</v>
      </c>
      <c r="O6" s="16" t="s">
        <v>111</v>
      </c>
      <c r="P6" s="21" t="s">
        <v>336</v>
      </c>
      <c r="Q6" s="18" t="s">
        <v>341</v>
      </c>
      <c r="R6" s="123" t="s">
        <v>2</v>
      </c>
      <c r="S6" s="20" t="s">
        <v>334</v>
      </c>
      <c r="T6" s="24" t="s">
        <v>65</v>
      </c>
      <c r="U6" s="132" t="s">
        <v>256</v>
      </c>
      <c r="V6" s="57" t="s">
        <v>258</v>
      </c>
      <c r="W6" s="55" t="s">
        <v>273</v>
      </c>
      <c r="X6" s="9"/>
      <c r="Y6" s="71" t="s">
        <v>450</v>
      </c>
      <c r="Z6" s="72" t="s">
        <v>458</v>
      </c>
      <c r="AA6" s="73" t="s">
        <v>466</v>
      </c>
      <c r="AB6" s="74" t="s">
        <v>468</v>
      </c>
      <c r="AC6" s="9"/>
      <c r="AD6" s="55"/>
      <c r="AE6" s="89"/>
      <c r="AF6" s="9"/>
      <c r="AG6" s="93"/>
      <c r="AH6" s="94"/>
      <c r="AI6" s="94"/>
      <c r="AJ6" s="94"/>
      <c r="AK6" s="94"/>
      <c r="AL6" s="95"/>
      <c r="AM6" s="9"/>
      <c r="AN6" s="67" t="s">
        <v>166</v>
      </c>
      <c r="AO6" s="203" t="s">
        <v>141</v>
      </c>
      <c r="AP6" s="203"/>
      <c r="AQ6" s="5" t="s">
        <v>349</v>
      </c>
      <c r="AR6" s="9"/>
      <c r="AS6" s="48"/>
    </row>
    <row r="7" spans="1:45" ht="15" customHeight="1" x14ac:dyDescent="0.2">
      <c r="A7" s="2" t="s">
        <v>283</v>
      </c>
      <c r="B7" s="46" t="s">
        <v>291</v>
      </c>
      <c r="C7" s="47" t="s">
        <v>24</v>
      </c>
      <c r="D7" s="47">
        <v>82</v>
      </c>
      <c r="E7" s="43" t="s">
        <v>298</v>
      </c>
      <c r="G7" s="157"/>
      <c r="H7" s="43" t="str">
        <f t="shared" si="0"/>
        <v>GPIO04</v>
      </c>
      <c r="I7" s="43" t="str">
        <f t="shared" si="1"/>
        <v/>
      </c>
      <c r="J7" s="3">
        <v>3</v>
      </c>
      <c r="K7" s="3"/>
      <c r="L7" s="9"/>
      <c r="M7" s="56">
        <v>4</v>
      </c>
      <c r="N7" s="22" t="s">
        <v>156</v>
      </c>
      <c r="O7" s="16" t="s">
        <v>125</v>
      </c>
      <c r="P7" s="21" t="s">
        <v>337</v>
      </c>
      <c r="Q7" s="18" t="s">
        <v>340</v>
      </c>
      <c r="R7" s="123" t="s">
        <v>2</v>
      </c>
      <c r="S7" s="23" t="s">
        <v>159</v>
      </c>
      <c r="T7" s="26" t="s">
        <v>342</v>
      </c>
      <c r="U7" s="133" t="s">
        <v>343</v>
      </c>
      <c r="V7" s="57" t="s">
        <v>258</v>
      </c>
      <c r="W7" s="55" t="s">
        <v>273</v>
      </c>
      <c r="X7" s="9"/>
      <c r="Y7" s="71" t="s">
        <v>451</v>
      </c>
      <c r="Z7" s="72" t="s">
        <v>459</v>
      </c>
      <c r="AA7" s="73" t="s">
        <v>467</v>
      </c>
      <c r="AB7" s="75" t="s">
        <v>462</v>
      </c>
      <c r="AC7" s="9"/>
      <c r="AD7" s="55"/>
      <c r="AE7" s="89" t="s">
        <v>9</v>
      </c>
      <c r="AF7" s="9"/>
      <c r="AG7" s="93" t="s">
        <v>471</v>
      </c>
      <c r="AH7" s="94" t="s">
        <v>493</v>
      </c>
      <c r="AI7" s="94" t="s">
        <v>496</v>
      </c>
      <c r="AJ7" s="94" t="s">
        <v>485</v>
      </c>
      <c r="AK7" s="94" t="s">
        <v>501</v>
      </c>
      <c r="AL7" s="95" t="s">
        <v>502</v>
      </c>
      <c r="AM7" s="9"/>
      <c r="AN7" s="100" t="s">
        <v>165</v>
      </c>
      <c r="AO7" s="174" t="s">
        <v>142</v>
      </c>
      <c r="AP7" s="174"/>
      <c r="AQ7" s="5" t="s">
        <v>349</v>
      </c>
      <c r="AR7" s="9"/>
      <c r="AS7" s="48"/>
    </row>
    <row r="8" spans="1:45" ht="15" customHeight="1" x14ac:dyDescent="0.2">
      <c r="A8" s="2" t="s">
        <v>282</v>
      </c>
      <c r="B8" s="46" t="s">
        <v>290</v>
      </c>
      <c r="C8" s="47" t="s">
        <v>18</v>
      </c>
      <c r="D8" s="47">
        <v>93</v>
      </c>
      <c r="E8" s="43" t="s">
        <v>302</v>
      </c>
      <c r="G8" s="156"/>
      <c r="H8" s="43" t="str">
        <f t="shared" si="0"/>
        <v>M0SCK</v>
      </c>
      <c r="I8" s="43" t="str">
        <f t="shared" si="1"/>
        <v/>
      </c>
      <c r="J8" s="3">
        <v>1</v>
      </c>
      <c r="K8" s="3"/>
      <c r="L8" s="9"/>
      <c r="M8" s="56">
        <v>5</v>
      </c>
      <c r="N8" s="27" t="s">
        <v>95</v>
      </c>
      <c r="O8" s="27" t="s">
        <v>93</v>
      </c>
      <c r="P8" s="22" t="s">
        <v>155</v>
      </c>
      <c r="Q8" s="18" t="s">
        <v>189</v>
      </c>
      <c r="R8" s="123" t="s">
        <v>2</v>
      </c>
      <c r="S8" s="19" t="s">
        <v>78</v>
      </c>
      <c r="T8" s="123" t="s">
        <v>2</v>
      </c>
      <c r="U8" s="134" t="s">
        <v>344</v>
      </c>
      <c r="V8" s="57" t="s">
        <v>258</v>
      </c>
      <c r="W8" s="55" t="s">
        <v>273</v>
      </c>
      <c r="X8" s="9"/>
      <c r="Y8" s="76" t="s">
        <v>2</v>
      </c>
      <c r="Z8" s="77" t="s">
        <v>2</v>
      </c>
      <c r="AA8" s="77" t="s">
        <v>2</v>
      </c>
      <c r="AB8" s="78" t="s">
        <v>2</v>
      </c>
      <c r="AC8" s="9"/>
      <c r="AD8" s="55" t="s">
        <v>4</v>
      </c>
      <c r="AE8" s="89"/>
      <c r="AF8" s="9"/>
      <c r="AG8" s="93" t="s">
        <v>472</v>
      </c>
      <c r="AH8" s="94" t="s">
        <v>489</v>
      </c>
      <c r="AI8" s="94" t="s">
        <v>471</v>
      </c>
      <c r="AJ8" s="94" t="s">
        <v>500</v>
      </c>
      <c r="AK8" s="94" t="s">
        <v>501</v>
      </c>
      <c r="AL8" s="95" t="s">
        <v>502</v>
      </c>
      <c r="AM8" s="9"/>
      <c r="AN8" s="101" t="s">
        <v>167</v>
      </c>
      <c r="AO8" s="174" t="s">
        <v>163</v>
      </c>
      <c r="AP8" s="174"/>
      <c r="AQ8" s="5" t="s">
        <v>349</v>
      </c>
      <c r="AR8" s="9"/>
      <c r="AS8" s="48"/>
    </row>
    <row r="9" spans="1:45" ht="15" customHeight="1" x14ac:dyDescent="0.2">
      <c r="A9" s="2" t="s">
        <v>105</v>
      </c>
      <c r="B9" s="46" t="s">
        <v>89</v>
      </c>
      <c r="C9" s="47" t="s">
        <v>60</v>
      </c>
      <c r="D9" s="47">
        <v>94</v>
      </c>
      <c r="E9" s="43" t="s">
        <v>301</v>
      </c>
      <c r="G9" s="156"/>
      <c r="H9" s="43" t="str">
        <f t="shared" si="0"/>
        <v>M0MISO</v>
      </c>
      <c r="I9" s="43" t="str">
        <f t="shared" si="1"/>
        <v/>
      </c>
      <c r="J9" s="3">
        <v>1</v>
      </c>
      <c r="K9" s="3"/>
      <c r="L9" s="9"/>
      <c r="M9" s="56">
        <v>6</v>
      </c>
      <c r="N9" s="27" t="s">
        <v>345</v>
      </c>
      <c r="O9" s="27" t="s">
        <v>85</v>
      </c>
      <c r="P9" s="22" t="s">
        <v>156</v>
      </c>
      <c r="Q9" s="18" t="s">
        <v>190</v>
      </c>
      <c r="R9" s="123" t="s">
        <v>2</v>
      </c>
      <c r="S9" s="26" t="s">
        <v>436</v>
      </c>
      <c r="T9" s="123" t="s">
        <v>2</v>
      </c>
      <c r="U9" s="132" t="s">
        <v>257</v>
      </c>
      <c r="V9" s="57" t="s">
        <v>258</v>
      </c>
      <c r="W9" s="55" t="s">
        <v>273</v>
      </c>
      <c r="X9" s="9"/>
      <c r="Y9" s="76" t="s">
        <v>2</v>
      </c>
      <c r="Z9" s="77" t="s">
        <v>2</v>
      </c>
      <c r="AA9" s="77" t="s">
        <v>2</v>
      </c>
      <c r="AB9" s="78" t="s">
        <v>2</v>
      </c>
      <c r="AC9" s="9"/>
      <c r="AD9" s="55" t="s">
        <v>25</v>
      </c>
      <c r="AE9" s="89"/>
      <c r="AF9" s="9"/>
      <c r="AG9" s="93" t="s">
        <v>473</v>
      </c>
      <c r="AH9" s="94" t="s">
        <v>490</v>
      </c>
      <c r="AI9" s="94" t="s">
        <v>474</v>
      </c>
      <c r="AJ9" s="94" t="s">
        <v>494</v>
      </c>
      <c r="AK9" s="94" t="s">
        <v>501</v>
      </c>
      <c r="AL9" s="95" t="s">
        <v>502</v>
      </c>
      <c r="AM9" s="9"/>
      <c r="AN9" s="71" t="s">
        <v>173</v>
      </c>
      <c r="AO9" s="174" t="s">
        <v>184</v>
      </c>
      <c r="AP9" s="174"/>
      <c r="AQ9" s="5" t="s">
        <v>349</v>
      </c>
      <c r="AR9" s="9"/>
      <c r="AS9" s="48"/>
    </row>
    <row r="10" spans="1:45" ht="15" customHeight="1" x14ac:dyDescent="0.2">
      <c r="A10" s="2" t="s">
        <v>281</v>
      </c>
      <c r="B10" s="46" t="s">
        <v>289</v>
      </c>
      <c r="C10" s="47" t="s">
        <v>73</v>
      </c>
      <c r="D10" s="47">
        <v>95</v>
      </c>
      <c r="E10" s="43" t="s">
        <v>307</v>
      </c>
      <c r="G10" s="172" t="s">
        <v>572</v>
      </c>
      <c r="H10" s="43" t="str">
        <f t="shared" si="0"/>
        <v>GPIO07</v>
      </c>
      <c r="I10" s="43" t="str">
        <f t="shared" si="1"/>
        <v/>
      </c>
      <c r="J10" s="3">
        <v>3</v>
      </c>
      <c r="K10" s="3"/>
      <c r="L10" s="9"/>
      <c r="M10" s="56">
        <v>7</v>
      </c>
      <c r="N10" s="21" t="s">
        <v>346</v>
      </c>
      <c r="O10" s="27" t="s">
        <v>107</v>
      </c>
      <c r="P10" s="17" t="s">
        <v>45</v>
      </c>
      <c r="Q10" s="18" t="s">
        <v>191</v>
      </c>
      <c r="R10" s="24" t="s">
        <v>75</v>
      </c>
      <c r="S10" s="22" t="s">
        <v>148</v>
      </c>
      <c r="T10" s="123" t="s">
        <v>2</v>
      </c>
      <c r="U10" s="134" t="s">
        <v>347</v>
      </c>
      <c r="V10" s="57" t="s">
        <v>258</v>
      </c>
      <c r="W10" s="55" t="s">
        <v>273</v>
      </c>
      <c r="X10" s="9"/>
      <c r="Y10" s="71" t="s">
        <v>451</v>
      </c>
      <c r="Z10" s="72" t="s">
        <v>459</v>
      </c>
      <c r="AA10" s="73" t="s">
        <v>467</v>
      </c>
      <c r="AB10" s="70" t="s">
        <v>444</v>
      </c>
      <c r="AC10" s="9"/>
      <c r="AD10" s="55"/>
      <c r="AE10" s="89" t="s">
        <v>28</v>
      </c>
      <c r="AF10" s="9"/>
      <c r="AG10" s="93" t="s">
        <v>474</v>
      </c>
      <c r="AH10" s="94" t="s">
        <v>472</v>
      </c>
      <c r="AI10" s="94" t="s">
        <v>497</v>
      </c>
      <c r="AJ10" s="94" t="s">
        <v>486</v>
      </c>
      <c r="AK10" s="94" t="s">
        <v>501</v>
      </c>
      <c r="AL10" s="95" t="s">
        <v>502</v>
      </c>
      <c r="AM10" s="9"/>
      <c r="AN10" s="102" t="s">
        <v>187</v>
      </c>
      <c r="AO10" s="174" t="s">
        <v>185</v>
      </c>
      <c r="AP10" s="174"/>
      <c r="AQ10" s="5" t="s">
        <v>349</v>
      </c>
      <c r="AR10" s="9"/>
      <c r="AS10" s="48"/>
    </row>
    <row r="11" spans="1:45" ht="15" customHeight="1" x14ac:dyDescent="0.2">
      <c r="A11" s="2" t="s">
        <v>90</v>
      </c>
      <c r="B11" s="46" t="s">
        <v>108</v>
      </c>
      <c r="C11" s="47" t="s">
        <v>61</v>
      </c>
      <c r="D11" s="47">
        <v>98</v>
      </c>
      <c r="E11" s="43" t="s">
        <v>306</v>
      </c>
      <c r="G11" s="156"/>
      <c r="H11" s="43" t="str">
        <f t="shared" si="0"/>
        <v>M1SCL</v>
      </c>
      <c r="I11" s="43" t="str">
        <f t="shared" si="1"/>
        <v/>
      </c>
      <c r="J11" s="3">
        <v>0</v>
      </c>
      <c r="K11" s="3"/>
      <c r="L11" s="9"/>
      <c r="M11" s="56">
        <v>8</v>
      </c>
      <c r="N11" s="28" t="s">
        <v>96</v>
      </c>
      <c r="O11" s="28" t="s">
        <v>94</v>
      </c>
      <c r="P11" s="21" t="s">
        <v>352</v>
      </c>
      <c r="Q11" s="18" t="s">
        <v>192</v>
      </c>
      <c r="R11" s="29" t="s">
        <v>350</v>
      </c>
      <c r="S11" s="123" t="s">
        <v>2</v>
      </c>
      <c r="T11" s="23" t="s">
        <v>157</v>
      </c>
      <c r="U11" s="135" t="s">
        <v>2</v>
      </c>
      <c r="V11" s="57" t="s">
        <v>258</v>
      </c>
      <c r="W11" s="55" t="s">
        <v>273</v>
      </c>
      <c r="X11" s="9"/>
      <c r="Y11" s="71" t="s">
        <v>450</v>
      </c>
      <c r="Z11" s="72" t="s">
        <v>458</v>
      </c>
      <c r="AA11" s="73" t="s">
        <v>466</v>
      </c>
      <c r="AB11" s="79" t="s">
        <v>452</v>
      </c>
      <c r="AC11" s="9"/>
      <c r="AD11" s="55"/>
      <c r="AE11" s="89"/>
      <c r="AF11" s="9"/>
      <c r="AG11" s="93"/>
      <c r="AH11" s="94"/>
      <c r="AI11" s="94"/>
      <c r="AJ11" s="94"/>
      <c r="AK11" s="94"/>
      <c r="AL11" s="95"/>
      <c r="AM11" s="9"/>
      <c r="AN11" s="103" t="s">
        <v>188</v>
      </c>
      <c r="AO11" s="174" t="s">
        <v>186</v>
      </c>
      <c r="AP11" s="174"/>
      <c r="AQ11" s="5" t="s">
        <v>349</v>
      </c>
      <c r="AR11" s="9"/>
      <c r="AS11" s="48"/>
    </row>
    <row r="12" spans="1:45" ht="15" customHeight="1" x14ac:dyDescent="0.2">
      <c r="A12" s="2" t="s">
        <v>60</v>
      </c>
      <c r="B12" s="46" t="s">
        <v>119</v>
      </c>
      <c r="C12" s="47" t="s">
        <v>74</v>
      </c>
      <c r="D12" s="47">
        <v>99</v>
      </c>
      <c r="E12" s="43" t="s">
        <v>312</v>
      </c>
      <c r="G12" s="156"/>
      <c r="H12" s="43" t="str">
        <f t="shared" si="0"/>
        <v>M1SDAWIR</v>
      </c>
      <c r="I12" s="43" t="str">
        <f t="shared" si="1"/>
        <v/>
      </c>
      <c r="J12" s="3">
        <v>0</v>
      </c>
      <c r="K12" s="3"/>
      <c r="L12" s="9"/>
      <c r="M12" s="56">
        <v>9</v>
      </c>
      <c r="N12" s="28" t="s">
        <v>355</v>
      </c>
      <c r="O12" s="28" t="s">
        <v>97</v>
      </c>
      <c r="P12" s="21" t="s">
        <v>353</v>
      </c>
      <c r="Q12" s="18" t="s">
        <v>193</v>
      </c>
      <c r="R12" s="29" t="s">
        <v>351</v>
      </c>
      <c r="S12" s="123" t="s">
        <v>2</v>
      </c>
      <c r="T12" s="23" t="s">
        <v>159</v>
      </c>
      <c r="U12" s="135" t="s">
        <v>2</v>
      </c>
      <c r="V12" s="57" t="s">
        <v>258</v>
      </c>
      <c r="W12" s="55" t="s">
        <v>273</v>
      </c>
      <c r="X12" s="9"/>
      <c r="Y12" s="71" t="s">
        <v>449</v>
      </c>
      <c r="Z12" s="72" t="s">
        <v>457</v>
      </c>
      <c r="AA12" s="73" t="s">
        <v>465</v>
      </c>
      <c r="AB12" s="74" t="s">
        <v>469</v>
      </c>
      <c r="AC12" s="9"/>
      <c r="AD12" s="55"/>
      <c r="AE12" s="89"/>
      <c r="AF12" s="9"/>
      <c r="AG12" s="93"/>
      <c r="AH12" s="94"/>
      <c r="AI12" s="94"/>
      <c r="AJ12" s="94"/>
      <c r="AK12" s="94"/>
      <c r="AL12" s="95"/>
      <c r="AM12" s="9"/>
      <c r="AN12" s="104" t="s">
        <v>339</v>
      </c>
      <c r="AO12" s="174"/>
      <c r="AP12" s="174"/>
      <c r="AQ12" s="5" t="s">
        <v>349</v>
      </c>
      <c r="AR12" s="9"/>
      <c r="AS12" s="48"/>
    </row>
    <row r="13" spans="1:45" ht="15" customHeight="1" x14ac:dyDescent="0.2">
      <c r="A13" s="2" t="s">
        <v>74</v>
      </c>
      <c r="B13" s="46" t="s">
        <v>121</v>
      </c>
      <c r="C13" s="47" t="s">
        <v>90</v>
      </c>
      <c r="D13" s="47">
        <v>100</v>
      </c>
      <c r="E13" s="43" t="s">
        <v>216</v>
      </c>
      <c r="G13" s="155"/>
      <c r="H13" s="43" t="str">
        <f t="shared" si="0"/>
        <v>GPIO10</v>
      </c>
      <c r="I13" s="43" t="str">
        <f t="shared" si="1"/>
        <v/>
      </c>
      <c r="J13" s="3">
        <v>3</v>
      </c>
      <c r="K13" s="3"/>
      <c r="L13" s="9"/>
      <c r="M13" s="56">
        <v>10</v>
      </c>
      <c r="N13" s="23" t="s">
        <v>157</v>
      </c>
      <c r="O13" s="28" t="s">
        <v>76</v>
      </c>
      <c r="P13" s="21" t="s">
        <v>354</v>
      </c>
      <c r="Q13" s="18" t="s">
        <v>77</v>
      </c>
      <c r="R13" s="25" t="s">
        <v>251</v>
      </c>
      <c r="S13" s="23" t="s">
        <v>160</v>
      </c>
      <c r="T13" s="30" t="s">
        <v>2</v>
      </c>
      <c r="U13" s="135" t="s">
        <v>2</v>
      </c>
      <c r="V13" s="57" t="s">
        <v>258</v>
      </c>
      <c r="W13" s="55" t="s">
        <v>273</v>
      </c>
      <c r="X13" s="9"/>
      <c r="Y13" s="71" t="s">
        <v>447</v>
      </c>
      <c r="Z13" s="72" t="s">
        <v>455</v>
      </c>
      <c r="AA13" s="73" t="s">
        <v>463</v>
      </c>
      <c r="AB13" s="70" t="s">
        <v>444</v>
      </c>
      <c r="AC13" s="9"/>
      <c r="AD13" s="55"/>
      <c r="AE13" s="89"/>
      <c r="AF13" s="9"/>
      <c r="AG13" s="93"/>
      <c r="AH13" s="94"/>
      <c r="AI13" s="94"/>
      <c r="AJ13" s="94"/>
      <c r="AK13" s="94"/>
      <c r="AL13" s="95"/>
      <c r="AM13" s="9"/>
      <c r="AN13" s="105" t="s">
        <v>338</v>
      </c>
      <c r="AO13" s="174" t="s">
        <v>438</v>
      </c>
      <c r="AP13" s="174"/>
      <c r="AQ13" s="5" t="s">
        <v>349</v>
      </c>
      <c r="AR13" s="9"/>
      <c r="AS13" s="48"/>
    </row>
    <row r="14" spans="1:45" ht="15" customHeight="1" x14ac:dyDescent="0.2">
      <c r="A14" s="2" t="s">
        <v>293</v>
      </c>
      <c r="B14" s="46" t="s">
        <v>1</v>
      </c>
      <c r="C14" s="47" t="s">
        <v>49</v>
      </c>
      <c r="D14" s="47">
        <v>57</v>
      </c>
      <c r="E14" s="43" t="s">
        <v>210</v>
      </c>
      <c r="G14" s="154"/>
      <c r="H14" s="43" t="str">
        <f t="shared" si="0"/>
        <v>NCE11</v>
      </c>
      <c r="I14" s="43" t="str">
        <f t="shared" si="1"/>
        <v>M2.0</v>
      </c>
      <c r="J14" s="3">
        <v>1</v>
      </c>
      <c r="K14" s="3">
        <v>2</v>
      </c>
      <c r="L14" s="9"/>
      <c r="M14" s="56">
        <v>11</v>
      </c>
      <c r="N14" s="31" t="s">
        <v>200</v>
      </c>
      <c r="O14" s="21" t="s">
        <v>357</v>
      </c>
      <c r="P14" s="26" t="s">
        <v>393</v>
      </c>
      <c r="Q14" s="18" t="s">
        <v>46</v>
      </c>
      <c r="R14" s="16" t="s">
        <v>125</v>
      </c>
      <c r="S14" s="23" t="s">
        <v>161</v>
      </c>
      <c r="T14" s="22" t="s">
        <v>151</v>
      </c>
      <c r="U14" s="132" t="s">
        <v>249</v>
      </c>
      <c r="V14" s="57" t="s">
        <v>258</v>
      </c>
      <c r="W14" s="55" t="s">
        <v>273</v>
      </c>
      <c r="X14" s="9"/>
      <c r="Y14" s="67" t="s">
        <v>452</v>
      </c>
      <c r="Z14" s="68" t="s">
        <v>460</v>
      </c>
      <c r="AA14" s="69" t="s">
        <v>468</v>
      </c>
      <c r="AB14" s="80" t="s">
        <v>450</v>
      </c>
      <c r="AC14" s="9"/>
      <c r="AD14" s="55"/>
      <c r="AE14" s="89" t="s">
        <v>37</v>
      </c>
      <c r="AF14" s="9"/>
      <c r="AG14" s="93" t="s">
        <v>475</v>
      </c>
      <c r="AH14" s="94" t="s">
        <v>494</v>
      </c>
      <c r="AI14" s="94" t="s">
        <v>493</v>
      </c>
      <c r="AJ14" s="94" t="s">
        <v>490</v>
      </c>
      <c r="AK14" s="94" t="s">
        <v>501</v>
      </c>
      <c r="AL14" s="95" t="s">
        <v>502</v>
      </c>
      <c r="AM14" s="9"/>
      <c r="AN14" s="106" t="s">
        <v>348</v>
      </c>
      <c r="AO14" s="190"/>
      <c r="AP14" s="190"/>
      <c r="AQ14" s="5" t="s">
        <v>349</v>
      </c>
      <c r="AR14" s="9"/>
      <c r="AS14" s="48"/>
    </row>
    <row r="15" spans="1:45" ht="15" customHeight="1" x14ac:dyDescent="0.2">
      <c r="A15" s="2" t="s">
        <v>288</v>
      </c>
      <c r="B15" s="46" t="s">
        <v>17</v>
      </c>
      <c r="C15" s="47" t="s">
        <v>28</v>
      </c>
      <c r="D15" s="47">
        <v>69</v>
      </c>
      <c r="E15" s="43" t="s">
        <v>209</v>
      </c>
      <c r="G15" s="172" t="s">
        <v>574</v>
      </c>
      <c r="H15" s="43" t="str">
        <f t="shared" si="0"/>
        <v>GPIO12</v>
      </c>
      <c r="I15" s="43" t="str">
        <f t="shared" si="1"/>
        <v/>
      </c>
      <c r="J15" s="3">
        <v>3</v>
      </c>
      <c r="K15" s="3">
        <v>2</v>
      </c>
      <c r="L15" s="9"/>
      <c r="M15" s="56">
        <v>12</v>
      </c>
      <c r="N15" s="31" t="s">
        <v>252</v>
      </c>
      <c r="O15" s="21" t="s">
        <v>358</v>
      </c>
      <c r="P15" s="26" t="s">
        <v>394</v>
      </c>
      <c r="Q15" s="18" t="s">
        <v>29</v>
      </c>
      <c r="R15" s="16" t="s">
        <v>111</v>
      </c>
      <c r="S15" s="25" t="s">
        <v>251</v>
      </c>
      <c r="T15" s="22" t="s">
        <v>156</v>
      </c>
      <c r="U15" s="136" t="s">
        <v>157</v>
      </c>
      <c r="V15" s="57" t="s">
        <v>258</v>
      </c>
      <c r="W15" s="55" t="s">
        <v>273</v>
      </c>
      <c r="X15" s="9"/>
      <c r="Y15" s="71" t="s">
        <v>450</v>
      </c>
      <c r="Z15" s="72" t="s">
        <v>458</v>
      </c>
      <c r="AA15" s="73" t="s">
        <v>466</v>
      </c>
      <c r="AB15" s="70" t="s">
        <v>445</v>
      </c>
      <c r="AC15" s="9"/>
      <c r="AD15" s="55" t="s">
        <v>324</v>
      </c>
      <c r="AE15" s="89"/>
      <c r="AF15" s="9"/>
      <c r="AG15" s="93" t="s">
        <v>476</v>
      </c>
      <c r="AH15" s="94" t="s">
        <v>488</v>
      </c>
      <c r="AI15" s="94" t="s">
        <v>482</v>
      </c>
      <c r="AJ15" s="94" t="s">
        <v>494</v>
      </c>
      <c r="AK15" s="94" t="s">
        <v>501</v>
      </c>
      <c r="AL15" s="95" t="s">
        <v>502</v>
      </c>
      <c r="AM15" s="9"/>
      <c r="AN15" s="107" t="s">
        <v>152</v>
      </c>
      <c r="AO15" s="174" t="s">
        <v>152</v>
      </c>
      <c r="AP15" s="174"/>
      <c r="AQ15" s="5" t="s">
        <v>349</v>
      </c>
      <c r="AR15" s="9"/>
      <c r="AS15" s="48"/>
    </row>
    <row r="16" spans="1:45" ht="15" customHeight="1" x14ac:dyDescent="0.2">
      <c r="A16" s="2" t="s">
        <v>121</v>
      </c>
      <c r="B16" s="46" t="s">
        <v>37</v>
      </c>
      <c r="C16" s="47" t="s">
        <v>35</v>
      </c>
      <c r="D16" s="47">
        <v>70</v>
      </c>
      <c r="E16" s="43" t="s">
        <v>207</v>
      </c>
      <c r="G16" s="172" t="s">
        <v>575</v>
      </c>
      <c r="H16" s="43" t="str">
        <f t="shared" si="0"/>
        <v>GPIO13</v>
      </c>
      <c r="I16" s="43" t="str">
        <f t="shared" si="1"/>
        <v/>
      </c>
      <c r="J16" s="3">
        <v>3</v>
      </c>
      <c r="K16" s="3">
        <v>2</v>
      </c>
      <c r="L16" s="9"/>
      <c r="M16" s="56">
        <v>13</v>
      </c>
      <c r="N16" s="31" t="s">
        <v>253</v>
      </c>
      <c r="O16" s="21" t="s">
        <v>359</v>
      </c>
      <c r="P16" s="26" t="s">
        <v>395</v>
      </c>
      <c r="Q16" s="18" t="s">
        <v>30</v>
      </c>
      <c r="R16" s="25" t="s">
        <v>255</v>
      </c>
      <c r="S16" s="19" t="s">
        <v>31</v>
      </c>
      <c r="T16" s="22" t="s">
        <v>155</v>
      </c>
      <c r="U16" s="136" t="s">
        <v>159</v>
      </c>
      <c r="V16" s="57" t="s">
        <v>258</v>
      </c>
      <c r="W16" s="55" t="s">
        <v>273</v>
      </c>
      <c r="X16" s="9"/>
      <c r="Y16" s="71" t="s">
        <v>451</v>
      </c>
      <c r="Z16" s="72" t="s">
        <v>459</v>
      </c>
      <c r="AA16" s="73" t="s">
        <v>467</v>
      </c>
      <c r="AB16" s="79" t="s">
        <v>454</v>
      </c>
      <c r="AC16" s="9"/>
      <c r="AD16" s="55" t="s">
        <v>325</v>
      </c>
      <c r="AE16" s="89"/>
      <c r="AF16" s="9"/>
      <c r="AG16" s="93" t="s">
        <v>477</v>
      </c>
      <c r="AH16" s="94" t="s">
        <v>486</v>
      </c>
      <c r="AI16" s="94" t="s">
        <v>492</v>
      </c>
      <c r="AJ16" s="94" t="s">
        <v>495</v>
      </c>
      <c r="AK16" s="94" t="s">
        <v>501</v>
      </c>
      <c r="AL16" s="95" t="s">
        <v>502</v>
      </c>
      <c r="AM16" s="9"/>
      <c r="AN16" s="108" t="s">
        <v>158</v>
      </c>
      <c r="AO16" s="174" t="s">
        <v>158</v>
      </c>
      <c r="AP16" s="174"/>
      <c r="AQ16" s="5" t="s">
        <v>349</v>
      </c>
      <c r="AR16" s="9"/>
      <c r="AS16" s="48"/>
    </row>
    <row r="17" spans="1:45" ht="15" customHeight="1" x14ac:dyDescent="0.2">
      <c r="A17" s="2" t="s">
        <v>38</v>
      </c>
      <c r="B17" s="46" t="s">
        <v>71</v>
      </c>
      <c r="C17" s="47" t="s">
        <v>11</v>
      </c>
      <c r="D17" s="47">
        <v>74</v>
      </c>
      <c r="E17" s="43" t="s">
        <v>208</v>
      </c>
      <c r="G17" s="172" t="s">
        <v>566</v>
      </c>
      <c r="H17" s="43" t="str">
        <f t="shared" si="0"/>
        <v>GPIO14</v>
      </c>
      <c r="I17" s="43" t="str">
        <f t="shared" si="1"/>
        <v/>
      </c>
      <c r="J17" s="3">
        <v>3</v>
      </c>
      <c r="K17" s="3"/>
      <c r="L17" s="9"/>
      <c r="M17" s="56">
        <v>14</v>
      </c>
      <c r="N17" s="31" t="s">
        <v>197</v>
      </c>
      <c r="O17" s="21" t="s">
        <v>360</v>
      </c>
      <c r="P17" s="23" t="s">
        <v>157</v>
      </c>
      <c r="Q17" s="18" t="s">
        <v>12</v>
      </c>
      <c r="R17" s="25" t="s">
        <v>251</v>
      </c>
      <c r="S17" s="19" t="s">
        <v>13</v>
      </c>
      <c r="T17" s="32" t="s">
        <v>115</v>
      </c>
      <c r="U17" s="137" t="s">
        <v>183</v>
      </c>
      <c r="V17" s="57" t="s">
        <v>258</v>
      </c>
      <c r="W17" s="55" t="s">
        <v>273</v>
      </c>
      <c r="X17" s="9"/>
      <c r="Y17" s="67" t="s">
        <v>448</v>
      </c>
      <c r="Z17" s="68" t="s">
        <v>456</v>
      </c>
      <c r="AA17" s="69" t="s">
        <v>464</v>
      </c>
      <c r="AB17" s="81" t="s">
        <v>455</v>
      </c>
      <c r="AC17" s="9"/>
      <c r="AD17" s="55"/>
      <c r="AE17" s="89"/>
      <c r="AF17" s="9"/>
      <c r="AG17" s="93"/>
      <c r="AH17" s="94"/>
      <c r="AI17" s="94"/>
      <c r="AJ17" s="94"/>
      <c r="AK17" s="94"/>
      <c r="AL17" s="95"/>
      <c r="AM17" s="9"/>
      <c r="AN17" s="109" t="s">
        <v>164</v>
      </c>
      <c r="AO17" s="174" t="s">
        <v>143</v>
      </c>
      <c r="AP17" s="174"/>
      <c r="AQ17" s="5" t="s">
        <v>349</v>
      </c>
      <c r="AR17" s="9"/>
      <c r="AS17" s="48"/>
    </row>
    <row r="18" spans="1:45" ht="15" customHeight="1" x14ac:dyDescent="0.2">
      <c r="A18" s="2" t="s">
        <v>119</v>
      </c>
      <c r="B18" s="46" t="s">
        <v>55</v>
      </c>
      <c r="C18" s="47" t="s">
        <v>6</v>
      </c>
      <c r="D18" s="47">
        <v>73</v>
      </c>
      <c r="E18" s="43" t="s">
        <v>206</v>
      </c>
      <c r="G18" s="172" t="s">
        <v>569</v>
      </c>
      <c r="H18" s="43" t="str">
        <f t="shared" si="0"/>
        <v>GPIO15</v>
      </c>
      <c r="I18" s="43" t="str">
        <f t="shared" si="1"/>
        <v/>
      </c>
      <c r="J18" s="3">
        <v>3</v>
      </c>
      <c r="K18" s="3"/>
      <c r="L18" s="9"/>
      <c r="M18" s="56">
        <v>15</v>
      </c>
      <c r="N18" s="31" t="s">
        <v>254</v>
      </c>
      <c r="O18" s="21" t="s">
        <v>361</v>
      </c>
      <c r="P18" s="23" t="s">
        <v>159</v>
      </c>
      <c r="Q18" s="18" t="s">
        <v>82</v>
      </c>
      <c r="R18" s="25" t="s">
        <v>249</v>
      </c>
      <c r="S18" s="19" t="s">
        <v>83</v>
      </c>
      <c r="T18" s="32" t="s">
        <v>130</v>
      </c>
      <c r="U18" s="138" t="s">
        <v>32</v>
      </c>
      <c r="V18" s="57" t="s">
        <v>258</v>
      </c>
      <c r="W18" s="55" t="s">
        <v>273</v>
      </c>
      <c r="X18" s="9"/>
      <c r="Y18" s="67" t="s">
        <v>453</v>
      </c>
      <c r="Z18" s="68" t="s">
        <v>461</v>
      </c>
      <c r="AA18" s="69" t="s">
        <v>469</v>
      </c>
      <c r="AB18" s="70" t="s">
        <v>444</v>
      </c>
      <c r="AC18" s="9"/>
      <c r="AD18" s="55"/>
      <c r="AE18" s="89"/>
      <c r="AF18" s="9"/>
      <c r="AG18" s="93"/>
      <c r="AH18" s="94"/>
      <c r="AI18" s="94"/>
      <c r="AJ18" s="94"/>
      <c r="AK18" s="94"/>
      <c r="AL18" s="95"/>
      <c r="AM18" s="9"/>
      <c r="AN18" s="110" t="s">
        <v>356</v>
      </c>
      <c r="AO18" s="174" t="s">
        <v>144</v>
      </c>
      <c r="AP18" s="174"/>
      <c r="AQ18" s="5" t="s">
        <v>349</v>
      </c>
      <c r="AR18" s="9"/>
      <c r="AS18" s="48"/>
    </row>
    <row r="19" spans="1:45" ht="15" customHeight="1" x14ac:dyDescent="0.2">
      <c r="A19" s="2" t="s">
        <v>59</v>
      </c>
      <c r="B19" s="46" t="s">
        <v>52</v>
      </c>
      <c r="C19" s="47" t="s">
        <v>7</v>
      </c>
      <c r="D19" s="47">
        <v>55</v>
      </c>
      <c r="E19" s="43" t="s">
        <v>217</v>
      </c>
      <c r="G19" s="172" t="s">
        <v>568</v>
      </c>
      <c r="H19" s="43" t="str">
        <f>IF(Q19="",E19,IF(J19="","",HLOOKUP(J19,$N$2:$U$56,ROW(J19)-1)))</f>
        <v>GPIO16</v>
      </c>
      <c r="I19" s="43" t="str">
        <f t="shared" si="1"/>
        <v/>
      </c>
      <c r="J19" s="3">
        <v>3</v>
      </c>
      <c r="K19" s="3"/>
      <c r="L19" s="9"/>
      <c r="M19" s="56">
        <v>16</v>
      </c>
      <c r="N19" s="31" t="s">
        <v>198</v>
      </c>
      <c r="O19" s="21" t="s">
        <v>362</v>
      </c>
      <c r="P19" s="24" t="s">
        <v>75</v>
      </c>
      <c r="Q19" s="18" t="s">
        <v>69</v>
      </c>
      <c r="R19" s="29" t="s">
        <v>419</v>
      </c>
      <c r="S19" s="31" t="s">
        <v>39</v>
      </c>
      <c r="T19" s="22" t="s">
        <v>148</v>
      </c>
      <c r="U19" s="136" t="s">
        <v>160</v>
      </c>
      <c r="V19" s="57" t="s">
        <v>258</v>
      </c>
      <c r="W19" s="55" t="s">
        <v>273</v>
      </c>
      <c r="X19" s="9"/>
      <c r="Y19" s="67" t="s">
        <v>452</v>
      </c>
      <c r="Z19" s="68" t="s">
        <v>460</v>
      </c>
      <c r="AA19" s="69" t="s">
        <v>468</v>
      </c>
      <c r="AB19" s="82" t="s">
        <v>466</v>
      </c>
      <c r="AC19" s="9"/>
      <c r="AD19" s="55"/>
      <c r="AE19" s="89"/>
      <c r="AF19" s="9"/>
      <c r="AG19" s="93"/>
      <c r="AH19" s="94"/>
      <c r="AI19" s="94"/>
      <c r="AJ19" s="94"/>
      <c r="AK19" s="94"/>
      <c r="AL19" s="95"/>
      <c r="AM19" s="9"/>
      <c r="AN19" s="111" t="s">
        <v>45</v>
      </c>
      <c r="AO19" s="174" t="s">
        <v>145</v>
      </c>
      <c r="AP19" s="174"/>
      <c r="AQ19" s="5" t="s">
        <v>349</v>
      </c>
      <c r="AR19" s="9"/>
      <c r="AS19" s="48"/>
    </row>
    <row r="20" spans="1:45" ht="15" customHeight="1" x14ac:dyDescent="0.2">
      <c r="A20" s="2" t="s">
        <v>43</v>
      </c>
      <c r="B20" s="46" t="s">
        <v>56</v>
      </c>
      <c r="C20" s="47" t="s">
        <v>52</v>
      </c>
      <c r="D20" s="47">
        <v>54</v>
      </c>
      <c r="E20" s="43" t="s">
        <v>211</v>
      </c>
      <c r="H20" s="43" t="str">
        <f t="shared" si="0"/>
        <v>UART0RX</v>
      </c>
      <c r="I20" s="43" t="str">
        <f t="shared" si="1"/>
        <v/>
      </c>
      <c r="J20" s="3">
        <v>6</v>
      </c>
      <c r="K20" s="3"/>
      <c r="L20" s="9"/>
      <c r="M20" s="56">
        <v>17</v>
      </c>
      <c r="N20" s="31" t="s">
        <v>15</v>
      </c>
      <c r="O20" s="21" t="s">
        <v>363</v>
      </c>
      <c r="P20" s="24" t="s">
        <v>65</v>
      </c>
      <c r="Q20" s="18" t="s">
        <v>41</v>
      </c>
      <c r="R20" s="29" t="s">
        <v>350</v>
      </c>
      <c r="S20" s="123" t="s">
        <v>2</v>
      </c>
      <c r="T20" s="22" t="s">
        <v>151</v>
      </c>
      <c r="U20" s="136" t="s">
        <v>161</v>
      </c>
      <c r="V20" s="57" t="s">
        <v>258</v>
      </c>
      <c r="W20" s="55" t="s">
        <v>273</v>
      </c>
      <c r="X20" s="9"/>
      <c r="Y20" s="67" t="s">
        <v>454</v>
      </c>
      <c r="Z20" s="68" t="s">
        <v>462</v>
      </c>
      <c r="AA20" s="69" t="s">
        <v>470</v>
      </c>
      <c r="AB20" s="81" t="s">
        <v>459</v>
      </c>
      <c r="AC20" s="9"/>
      <c r="AD20" s="55"/>
      <c r="AE20" s="89"/>
      <c r="AF20" s="9"/>
      <c r="AG20" s="93"/>
      <c r="AH20" s="94"/>
      <c r="AI20" s="94"/>
      <c r="AJ20" s="94"/>
      <c r="AK20" s="94"/>
      <c r="AL20" s="95"/>
      <c r="AM20" s="9"/>
      <c r="AN20" s="112" t="s">
        <v>263</v>
      </c>
      <c r="AO20" s="174" t="s">
        <v>146</v>
      </c>
      <c r="AP20" s="174"/>
      <c r="AQ20" s="5" t="s">
        <v>349</v>
      </c>
      <c r="AR20" s="9"/>
      <c r="AS20" s="48"/>
    </row>
    <row r="21" spans="1:45" ht="15" customHeight="1" x14ac:dyDescent="0.2">
      <c r="A21" s="2" t="s">
        <v>292</v>
      </c>
      <c r="B21" s="46" t="s">
        <v>5</v>
      </c>
      <c r="C21" s="47" t="s">
        <v>81</v>
      </c>
      <c r="D21" s="47">
        <v>53</v>
      </c>
      <c r="E21" s="43" t="s">
        <v>213</v>
      </c>
      <c r="H21" s="43" t="str">
        <f t="shared" si="0"/>
        <v>GPIO18</v>
      </c>
      <c r="I21" s="43" t="str">
        <f t="shared" si="1"/>
        <v/>
      </c>
      <c r="J21" s="3">
        <v>3</v>
      </c>
      <c r="K21" s="3"/>
      <c r="L21" s="9"/>
      <c r="M21" s="56">
        <v>18</v>
      </c>
      <c r="N21" s="31" t="s">
        <v>19</v>
      </c>
      <c r="O21" s="21" t="s">
        <v>364</v>
      </c>
      <c r="P21" s="26" t="s">
        <v>398</v>
      </c>
      <c r="Q21" s="18" t="s">
        <v>20</v>
      </c>
      <c r="R21" s="22" t="s">
        <v>155</v>
      </c>
      <c r="S21" s="19" t="s">
        <v>162</v>
      </c>
      <c r="T21" s="23" t="s">
        <v>157</v>
      </c>
      <c r="U21" s="139" t="s">
        <v>351</v>
      </c>
      <c r="V21" s="57" t="s">
        <v>258</v>
      </c>
      <c r="W21" s="55" t="s">
        <v>273</v>
      </c>
      <c r="X21" s="9"/>
      <c r="Y21" s="67" t="s">
        <v>448</v>
      </c>
      <c r="Z21" s="68" t="s">
        <v>456</v>
      </c>
      <c r="AA21" s="69" t="s">
        <v>464</v>
      </c>
      <c r="AB21" s="80" t="s">
        <v>447</v>
      </c>
      <c r="AC21" s="9"/>
      <c r="AD21" s="55" t="s">
        <v>0</v>
      </c>
      <c r="AE21" s="89"/>
      <c r="AF21" s="9"/>
      <c r="AG21" s="93" t="s">
        <v>478</v>
      </c>
      <c r="AH21" s="94" t="s">
        <v>487</v>
      </c>
      <c r="AI21" s="94" t="s">
        <v>482</v>
      </c>
      <c r="AJ21" s="94" t="s">
        <v>498</v>
      </c>
      <c r="AK21" s="94" t="s">
        <v>501</v>
      </c>
      <c r="AL21" s="95" t="s">
        <v>502</v>
      </c>
      <c r="AM21" s="9"/>
      <c r="AN21" s="113" t="s">
        <v>250</v>
      </c>
      <c r="AO21" s="174" t="s">
        <v>250</v>
      </c>
      <c r="AP21" s="174"/>
      <c r="AQ21" s="5" t="s">
        <v>349</v>
      </c>
      <c r="AR21" s="9"/>
      <c r="AS21" s="48"/>
    </row>
    <row r="22" spans="1:45" ht="15" customHeight="1" x14ac:dyDescent="0.2">
      <c r="A22" s="2" t="s">
        <v>72</v>
      </c>
      <c r="B22" s="46" t="s">
        <v>38</v>
      </c>
      <c r="C22" s="47" t="s">
        <v>84</v>
      </c>
      <c r="D22" s="47">
        <v>52</v>
      </c>
      <c r="E22" s="43" t="s">
        <v>214</v>
      </c>
      <c r="G22" s="154"/>
      <c r="H22" s="43" t="str">
        <f t="shared" si="0"/>
        <v>NCE19</v>
      </c>
      <c r="I22" s="43" t="str">
        <f t="shared" si="1"/>
        <v>MSPI.0</v>
      </c>
      <c r="J22" s="3">
        <v>1</v>
      </c>
      <c r="K22" s="3">
        <v>3</v>
      </c>
      <c r="L22" s="9"/>
      <c r="M22" s="56">
        <v>19</v>
      </c>
      <c r="N22" s="31" t="s">
        <v>57</v>
      </c>
      <c r="O22" s="21" t="s">
        <v>365</v>
      </c>
      <c r="P22" s="26" t="s">
        <v>399</v>
      </c>
      <c r="Q22" s="18" t="s">
        <v>58</v>
      </c>
      <c r="R22" s="29" t="s">
        <v>350</v>
      </c>
      <c r="S22" s="19" t="s">
        <v>223</v>
      </c>
      <c r="T22" s="23" t="s">
        <v>159</v>
      </c>
      <c r="U22" s="132" t="s">
        <v>255</v>
      </c>
      <c r="V22" s="57" t="s">
        <v>258</v>
      </c>
      <c r="W22" s="55" t="s">
        <v>273</v>
      </c>
      <c r="X22" s="9"/>
      <c r="Y22" s="67" t="s">
        <v>453</v>
      </c>
      <c r="Z22" s="68" t="s">
        <v>461</v>
      </c>
      <c r="AA22" s="69" t="s">
        <v>449</v>
      </c>
      <c r="AB22" s="70" t="s">
        <v>444</v>
      </c>
      <c r="AC22" s="9"/>
      <c r="AD22" s="55" t="s">
        <v>24</v>
      </c>
      <c r="AE22" s="89"/>
      <c r="AF22" s="9"/>
      <c r="AG22" s="93" t="s">
        <v>479</v>
      </c>
      <c r="AH22" s="94" t="s">
        <v>478</v>
      </c>
      <c r="AI22" s="94" t="s">
        <v>491</v>
      </c>
      <c r="AJ22" s="94" t="s">
        <v>493</v>
      </c>
      <c r="AK22" s="94" t="s">
        <v>501</v>
      </c>
      <c r="AL22" s="95" t="s">
        <v>502</v>
      </c>
      <c r="AM22" s="9"/>
      <c r="AN22" s="114" t="s">
        <v>33</v>
      </c>
      <c r="AO22" s="174" t="s">
        <v>33</v>
      </c>
      <c r="AP22" s="174"/>
      <c r="AQ22" s="5" t="s">
        <v>349</v>
      </c>
      <c r="AR22" s="9"/>
      <c r="AS22" s="48"/>
    </row>
    <row r="23" spans="1:45" ht="15" customHeight="1" x14ac:dyDescent="0.2">
      <c r="A23" s="2" t="s">
        <v>44</v>
      </c>
      <c r="B23" s="46" t="s">
        <v>117</v>
      </c>
      <c r="C23" s="47" t="s">
        <v>44</v>
      </c>
      <c r="D23" s="47">
        <v>84</v>
      </c>
      <c r="E23" s="43" t="s">
        <v>221</v>
      </c>
      <c r="G23" s="154"/>
      <c r="H23" s="43" t="str">
        <f t="shared" si="0"/>
        <v>SWDCK</v>
      </c>
      <c r="I23" s="43" t="str">
        <f t="shared" si="1"/>
        <v/>
      </c>
      <c r="J23" s="3">
        <v>0</v>
      </c>
      <c r="K23" s="3"/>
      <c r="L23" s="9"/>
      <c r="M23" s="56">
        <v>20</v>
      </c>
      <c r="N23" s="33" t="s">
        <v>115</v>
      </c>
      <c r="O23" s="21" t="s">
        <v>366</v>
      </c>
      <c r="P23" s="30" t="s">
        <v>2</v>
      </c>
      <c r="Q23" s="18" t="s">
        <v>116</v>
      </c>
      <c r="R23" s="22" t="s">
        <v>148</v>
      </c>
      <c r="S23" s="23" t="s">
        <v>157</v>
      </c>
      <c r="T23" s="25" t="s">
        <v>255</v>
      </c>
      <c r="U23" s="136" t="s">
        <v>160</v>
      </c>
      <c r="V23" s="57" t="s">
        <v>258</v>
      </c>
      <c r="W23" s="55" t="s">
        <v>274</v>
      </c>
      <c r="X23" s="9"/>
      <c r="Y23" s="71" t="s">
        <v>451</v>
      </c>
      <c r="Z23" s="72" t="s">
        <v>459</v>
      </c>
      <c r="AA23" s="73" t="s">
        <v>467</v>
      </c>
      <c r="AB23" s="74" t="s">
        <v>470</v>
      </c>
      <c r="AC23" s="9"/>
      <c r="AD23" s="55"/>
      <c r="AE23" s="89"/>
      <c r="AF23" s="9"/>
      <c r="AG23" s="93"/>
      <c r="AH23" s="94"/>
      <c r="AI23" s="94"/>
      <c r="AJ23" s="94"/>
      <c r="AK23" s="94"/>
      <c r="AL23" s="95"/>
      <c r="AM23" s="9"/>
      <c r="AN23" s="115" t="s">
        <v>169</v>
      </c>
      <c r="AO23" s="174" t="s">
        <v>535</v>
      </c>
      <c r="AP23" s="174"/>
      <c r="AQ23" s="5" t="s">
        <v>443</v>
      </c>
      <c r="AR23" s="9"/>
      <c r="AS23" s="48"/>
    </row>
    <row r="24" spans="1:45" ht="15" customHeight="1" thickBot="1" x14ac:dyDescent="0.25">
      <c r="A24" s="2" t="s">
        <v>110</v>
      </c>
      <c r="B24" s="46" t="s">
        <v>104</v>
      </c>
      <c r="C24" s="47" t="s">
        <v>47</v>
      </c>
      <c r="D24" s="47">
        <v>85</v>
      </c>
      <c r="E24" s="43" t="s">
        <v>222</v>
      </c>
      <c r="G24" s="154"/>
      <c r="H24" s="43" t="str">
        <f t="shared" si="0"/>
        <v>SWDIO</v>
      </c>
      <c r="I24" s="43" t="str">
        <f t="shared" si="1"/>
        <v/>
      </c>
      <c r="J24" s="3">
        <v>0</v>
      </c>
      <c r="K24" s="3"/>
      <c r="L24" s="9"/>
      <c r="M24" s="56">
        <v>21</v>
      </c>
      <c r="N24" s="33" t="s">
        <v>130</v>
      </c>
      <c r="O24" s="21" t="s">
        <v>367</v>
      </c>
      <c r="P24" s="30" t="s">
        <v>2</v>
      </c>
      <c r="Q24" s="18" t="s">
        <v>131</v>
      </c>
      <c r="R24" s="22" t="s">
        <v>151</v>
      </c>
      <c r="S24" s="23" t="s">
        <v>159</v>
      </c>
      <c r="T24" s="29" t="s">
        <v>419</v>
      </c>
      <c r="U24" s="136" t="s">
        <v>161</v>
      </c>
      <c r="V24" s="57" t="s">
        <v>258</v>
      </c>
      <c r="W24" s="55" t="s">
        <v>273</v>
      </c>
      <c r="X24" s="9"/>
      <c r="Y24" s="71" t="s">
        <v>447</v>
      </c>
      <c r="Z24" s="72" t="s">
        <v>455</v>
      </c>
      <c r="AA24" s="73" t="s">
        <v>463</v>
      </c>
      <c r="AB24" s="74" t="s">
        <v>464</v>
      </c>
      <c r="AC24" s="9"/>
      <c r="AD24" s="55"/>
      <c r="AE24" s="89"/>
      <c r="AF24" s="9"/>
      <c r="AG24" s="93"/>
      <c r="AH24" s="94"/>
      <c r="AI24" s="94"/>
      <c r="AJ24" s="94"/>
      <c r="AK24" s="94"/>
      <c r="AL24" s="95"/>
      <c r="AM24" s="9"/>
      <c r="AN24" s="116" t="s">
        <v>258</v>
      </c>
      <c r="AO24" s="188" t="s">
        <v>271</v>
      </c>
      <c r="AP24" s="188"/>
      <c r="AQ24" s="6" t="s">
        <v>349</v>
      </c>
      <c r="AR24" s="9"/>
      <c r="AS24" s="48"/>
    </row>
    <row r="25" spans="1:45" ht="15" customHeight="1" thickBot="1" x14ac:dyDescent="0.25">
      <c r="A25" s="2" t="s">
        <v>284</v>
      </c>
      <c r="B25" s="46" t="s">
        <v>294</v>
      </c>
      <c r="C25" s="47" t="s">
        <v>0</v>
      </c>
      <c r="D25" s="47">
        <v>81</v>
      </c>
      <c r="E25" s="43" t="s">
        <v>231</v>
      </c>
      <c r="H25" s="43" t="str">
        <f t="shared" si="0"/>
        <v>UART0TX</v>
      </c>
      <c r="I25" s="43" t="str">
        <f t="shared" si="1"/>
        <v/>
      </c>
      <c r="J25" s="3">
        <v>0</v>
      </c>
      <c r="K25" s="3"/>
      <c r="L25" s="9"/>
      <c r="M25" s="56">
        <v>22</v>
      </c>
      <c r="N25" s="22" t="s">
        <v>148</v>
      </c>
      <c r="O25" s="21" t="s">
        <v>368</v>
      </c>
      <c r="P25" s="26" t="s">
        <v>400</v>
      </c>
      <c r="Q25" s="18" t="s">
        <v>439</v>
      </c>
      <c r="R25" s="25" t="s">
        <v>251</v>
      </c>
      <c r="S25" s="19" t="s">
        <v>42</v>
      </c>
      <c r="T25" s="20" t="s">
        <v>428</v>
      </c>
      <c r="U25" s="138" t="s">
        <v>32</v>
      </c>
      <c r="V25" s="57" t="s">
        <v>258</v>
      </c>
      <c r="W25" s="55" t="s">
        <v>273</v>
      </c>
      <c r="X25" s="9"/>
      <c r="Y25" s="71" t="s">
        <v>449</v>
      </c>
      <c r="Z25" s="72" t="s">
        <v>457</v>
      </c>
      <c r="AA25" s="73" t="s">
        <v>465</v>
      </c>
      <c r="AB25" s="79" t="s">
        <v>453</v>
      </c>
      <c r="AC25" s="9"/>
      <c r="AD25" s="55" t="s">
        <v>6</v>
      </c>
      <c r="AE25" s="89"/>
      <c r="AF25" s="9"/>
      <c r="AG25" s="93" t="s">
        <v>480</v>
      </c>
      <c r="AH25" s="94" t="s">
        <v>479</v>
      </c>
      <c r="AI25" s="94" t="s">
        <v>484</v>
      </c>
      <c r="AJ25" s="94" t="s">
        <v>492</v>
      </c>
      <c r="AK25" s="94" t="s">
        <v>501</v>
      </c>
      <c r="AL25" s="95" t="s">
        <v>502</v>
      </c>
      <c r="AM25" s="9"/>
      <c r="AN25" s="189"/>
      <c r="AO25" s="189"/>
      <c r="AP25" s="189"/>
      <c r="AQ25" s="189"/>
      <c r="AR25" s="9"/>
      <c r="AS25" s="48"/>
    </row>
    <row r="26" spans="1:45" ht="15" customHeight="1" x14ac:dyDescent="0.2">
      <c r="A26" s="2" t="s">
        <v>56</v>
      </c>
      <c r="B26" s="46" t="s">
        <v>72</v>
      </c>
      <c r="C26" s="47" t="s">
        <v>25</v>
      </c>
      <c r="D26" s="47">
        <v>83</v>
      </c>
      <c r="E26" s="43" t="s">
        <v>232</v>
      </c>
      <c r="G26" s="157"/>
      <c r="H26" s="43" t="str">
        <f t="shared" si="0"/>
        <v>UART0RX</v>
      </c>
      <c r="I26" s="43" t="str">
        <f t="shared" si="1"/>
        <v/>
      </c>
      <c r="J26" s="3">
        <v>0</v>
      </c>
      <c r="K26" s="3"/>
      <c r="L26" s="9"/>
      <c r="M26" s="56">
        <v>23</v>
      </c>
      <c r="N26" s="22" t="s">
        <v>151</v>
      </c>
      <c r="O26" s="21" t="s">
        <v>369</v>
      </c>
      <c r="P26" s="26" t="s">
        <v>401</v>
      </c>
      <c r="Q26" s="18" t="s">
        <v>100</v>
      </c>
      <c r="R26" s="25" t="s">
        <v>256</v>
      </c>
      <c r="S26" s="31" t="s">
        <v>147</v>
      </c>
      <c r="T26" s="20" t="s">
        <v>429</v>
      </c>
      <c r="U26" s="140" t="s">
        <v>2</v>
      </c>
      <c r="V26" s="57" t="s">
        <v>258</v>
      </c>
      <c r="W26" s="55" t="s">
        <v>273</v>
      </c>
      <c r="X26" s="9"/>
      <c r="Y26" s="67" t="s">
        <v>452</v>
      </c>
      <c r="Z26" s="68" t="s">
        <v>460</v>
      </c>
      <c r="AA26" s="69" t="s">
        <v>468</v>
      </c>
      <c r="AB26" s="81" t="s">
        <v>458</v>
      </c>
      <c r="AC26" s="9"/>
      <c r="AD26" s="55" t="s">
        <v>11</v>
      </c>
      <c r="AE26" s="89"/>
      <c r="AF26" s="9"/>
      <c r="AG26" s="93" t="s">
        <v>481</v>
      </c>
      <c r="AH26" s="94" t="s">
        <v>479</v>
      </c>
      <c r="AI26" s="94" t="s">
        <v>475</v>
      </c>
      <c r="AJ26" s="94" t="s">
        <v>495</v>
      </c>
      <c r="AK26" s="94" t="s">
        <v>501</v>
      </c>
      <c r="AL26" s="95" t="s">
        <v>502</v>
      </c>
      <c r="AM26" s="9"/>
      <c r="AN26" s="117" t="s">
        <v>265</v>
      </c>
      <c r="AO26" s="193" t="s">
        <v>269</v>
      </c>
      <c r="AP26" s="194"/>
      <c r="AQ26" s="4" t="s">
        <v>349</v>
      </c>
      <c r="AR26" s="9"/>
      <c r="AS26" s="48"/>
    </row>
    <row r="27" spans="1:45" ht="15" customHeight="1" thickBot="1" x14ac:dyDescent="0.25">
      <c r="A27" s="2" t="s">
        <v>68</v>
      </c>
      <c r="B27" s="46" t="s">
        <v>59</v>
      </c>
      <c r="C27" s="47" t="s">
        <v>38</v>
      </c>
      <c r="D27" s="47">
        <v>75</v>
      </c>
      <c r="E27" s="43" t="s">
        <v>233</v>
      </c>
      <c r="G27" s="157"/>
      <c r="H27" s="43" t="str">
        <f t="shared" si="0"/>
        <v>GPIO24</v>
      </c>
      <c r="I27" s="43" t="str">
        <f t="shared" si="1"/>
        <v/>
      </c>
      <c r="J27" s="3">
        <v>3</v>
      </c>
      <c r="K27" s="3"/>
      <c r="L27" s="9"/>
      <c r="M27" s="56">
        <v>24</v>
      </c>
      <c r="N27" s="23" t="s">
        <v>157</v>
      </c>
      <c r="O27" s="21" t="s">
        <v>370</v>
      </c>
      <c r="P27" s="20" t="s">
        <v>397</v>
      </c>
      <c r="Q27" s="18" t="s">
        <v>128</v>
      </c>
      <c r="R27" s="22" t="s">
        <v>156</v>
      </c>
      <c r="S27" s="26" t="s">
        <v>427</v>
      </c>
      <c r="T27" s="17" t="s">
        <v>183</v>
      </c>
      <c r="U27" s="138" t="s">
        <v>32</v>
      </c>
      <c r="V27" s="57" t="s">
        <v>258</v>
      </c>
      <c r="W27" s="55" t="s">
        <v>273</v>
      </c>
      <c r="X27" s="9"/>
      <c r="Y27" s="67" t="s">
        <v>454</v>
      </c>
      <c r="Z27" s="68" t="s">
        <v>462</v>
      </c>
      <c r="AA27" s="69" t="s">
        <v>470</v>
      </c>
      <c r="AB27" s="82" t="s">
        <v>467</v>
      </c>
      <c r="AC27" s="9"/>
      <c r="AD27" s="55"/>
      <c r="AE27" s="89" t="s">
        <v>7</v>
      </c>
      <c r="AF27" s="9"/>
      <c r="AG27" s="93" t="s">
        <v>482</v>
      </c>
      <c r="AH27" s="94" t="s">
        <v>478</v>
      </c>
      <c r="AI27" s="94" t="s">
        <v>498</v>
      </c>
      <c r="AJ27" s="94" t="s">
        <v>483</v>
      </c>
      <c r="AK27" s="94" t="s">
        <v>501</v>
      </c>
      <c r="AL27" s="95" t="s">
        <v>502</v>
      </c>
      <c r="AM27" s="9"/>
      <c r="AN27" s="118" t="s">
        <v>266</v>
      </c>
      <c r="AO27" s="119" t="s">
        <v>270</v>
      </c>
      <c r="AP27" s="120"/>
      <c r="AQ27" s="6" t="s">
        <v>349</v>
      </c>
      <c r="AR27" s="9"/>
      <c r="AS27" s="48"/>
    </row>
    <row r="28" spans="1:45" ht="15" customHeight="1" thickBot="1" x14ac:dyDescent="0.25">
      <c r="A28" s="2" t="s">
        <v>112</v>
      </c>
      <c r="B28" s="46" t="s">
        <v>21</v>
      </c>
      <c r="C28" s="47" t="s">
        <v>56</v>
      </c>
      <c r="D28" s="47">
        <v>76</v>
      </c>
      <c r="E28" s="43" t="s">
        <v>234</v>
      </c>
      <c r="G28" s="156"/>
      <c r="H28" s="43" t="str">
        <f t="shared" si="0"/>
        <v>M2MISO</v>
      </c>
      <c r="I28" s="43" t="str">
        <f t="shared" si="1"/>
        <v/>
      </c>
      <c r="J28" s="3">
        <v>5</v>
      </c>
      <c r="K28" s="3"/>
      <c r="L28" s="9"/>
      <c r="M28" s="56">
        <v>25</v>
      </c>
      <c r="N28" s="23" t="s">
        <v>159</v>
      </c>
      <c r="O28" s="21" t="s">
        <v>371</v>
      </c>
      <c r="P28" s="26" t="s">
        <v>402</v>
      </c>
      <c r="Q28" s="18" t="s">
        <v>114</v>
      </c>
      <c r="R28" s="34" t="s">
        <v>420</v>
      </c>
      <c r="S28" s="34" t="s">
        <v>153</v>
      </c>
      <c r="T28" s="123" t="s">
        <v>2</v>
      </c>
      <c r="U28" s="135" t="s">
        <v>2</v>
      </c>
      <c r="V28" s="57" t="s">
        <v>258</v>
      </c>
      <c r="W28" s="55" t="s">
        <v>273</v>
      </c>
      <c r="X28" s="9"/>
      <c r="Y28" s="71" t="s">
        <v>447</v>
      </c>
      <c r="Z28" s="72" t="s">
        <v>455</v>
      </c>
      <c r="AA28" s="73" t="s">
        <v>463</v>
      </c>
      <c r="AB28" s="79" t="s">
        <v>448</v>
      </c>
      <c r="AC28" s="9"/>
      <c r="AD28" s="55"/>
      <c r="AE28" s="89" t="s">
        <v>324</v>
      </c>
      <c r="AF28" s="9"/>
      <c r="AG28" s="93" t="s">
        <v>483</v>
      </c>
      <c r="AH28" s="94" t="s">
        <v>476</v>
      </c>
      <c r="AI28" s="94" t="s">
        <v>499</v>
      </c>
      <c r="AJ28" s="94" t="s">
        <v>475</v>
      </c>
      <c r="AK28" s="94" t="s">
        <v>501</v>
      </c>
      <c r="AL28" s="95" t="s">
        <v>502</v>
      </c>
      <c r="AM28" s="9"/>
      <c r="AN28" s="195"/>
      <c r="AO28" s="195"/>
      <c r="AP28" s="195"/>
      <c r="AQ28" s="195"/>
      <c r="AR28" s="9"/>
      <c r="AS28" s="48"/>
    </row>
    <row r="29" spans="1:45" ht="15" customHeight="1" thickBot="1" x14ac:dyDescent="0.25">
      <c r="A29" s="2" t="s">
        <v>88</v>
      </c>
      <c r="B29" s="46" t="s">
        <v>43</v>
      </c>
      <c r="C29" s="47" t="s">
        <v>4</v>
      </c>
      <c r="D29" s="47">
        <v>77</v>
      </c>
      <c r="E29" s="43" t="s">
        <v>235</v>
      </c>
      <c r="G29" s="157"/>
      <c r="H29" s="43" t="str">
        <f t="shared" si="0"/>
        <v>GPIO26</v>
      </c>
      <c r="I29" s="43" t="str">
        <f t="shared" si="1"/>
        <v/>
      </c>
      <c r="J29" s="3">
        <v>3</v>
      </c>
      <c r="K29" s="3"/>
      <c r="L29" s="9"/>
      <c r="M29" s="56">
        <v>26</v>
      </c>
      <c r="N29" s="19" t="s">
        <v>42</v>
      </c>
      <c r="O29" s="21" t="s">
        <v>372</v>
      </c>
      <c r="P29" s="26" t="s">
        <v>403</v>
      </c>
      <c r="Q29" s="18" t="s">
        <v>99</v>
      </c>
      <c r="R29" s="29" t="s">
        <v>419</v>
      </c>
      <c r="S29" s="20" t="s">
        <v>426</v>
      </c>
      <c r="T29" s="22" t="s">
        <v>148</v>
      </c>
      <c r="U29" s="136" t="s">
        <v>161</v>
      </c>
      <c r="V29" s="57" t="s">
        <v>258</v>
      </c>
      <c r="W29" s="55" t="s">
        <v>273</v>
      </c>
      <c r="X29" s="9"/>
      <c r="Y29" s="71" t="s">
        <v>449</v>
      </c>
      <c r="Z29" s="72" t="s">
        <v>457</v>
      </c>
      <c r="AA29" s="73" t="s">
        <v>465</v>
      </c>
      <c r="AB29" s="75" t="s">
        <v>461</v>
      </c>
      <c r="AC29" s="9"/>
      <c r="AD29" s="55"/>
      <c r="AE29" s="89" t="s">
        <v>325</v>
      </c>
      <c r="AF29" s="9"/>
      <c r="AG29" s="93" t="s">
        <v>484</v>
      </c>
      <c r="AH29" s="94" t="s">
        <v>477</v>
      </c>
      <c r="AI29" s="94" t="s">
        <v>478</v>
      </c>
      <c r="AJ29" s="94" t="s">
        <v>494</v>
      </c>
      <c r="AK29" s="94" t="s">
        <v>501</v>
      </c>
      <c r="AL29" s="95" t="s">
        <v>502</v>
      </c>
      <c r="AM29" s="9"/>
      <c r="AN29" s="121" t="s">
        <v>505</v>
      </c>
      <c r="AO29" s="191" t="s">
        <v>506</v>
      </c>
      <c r="AP29" s="192"/>
      <c r="AQ29" s="13" t="s">
        <v>324</v>
      </c>
      <c r="AR29" s="9"/>
      <c r="AS29" s="48"/>
    </row>
    <row r="30" spans="1:45" ht="15" customHeight="1" x14ac:dyDescent="0.2">
      <c r="A30" s="2" t="s">
        <v>285</v>
      </c>
      <c r="B30" s="46" t="s">
        <v>293</v>
      </c>
      <c r="C30" s="47" t="s">
        <v>68</v>
      </c>
      <c r="D30" s="47">
        <v>78</v>
      </c>
      <c r="E30" s="43" t="s">
        <v>236</v>
      </c>
      <c r="G30" s="156"/>
      <c r="H30" s="43" t="str">
        <f t="shared" si="0"/>
        <v>M2SCK</v>
      </c>
      <c r="I30" s="43" t="str">
        <f t="shared" si="1"/>
        <v/>
      </c>
      <c r="J30" s="3">
        <v>5</v>
      </c>
      <c r="K30" s="3"/>
      <c r="L30" s="9"/>
      <c r="M30" s="56">
        <v>27</v>
      </c>
      <c r="N30" s="22" t="s">
        <v>151</v>
      </c>
      <c r="O30" s="21" t="s">
        <v>373</v>
      </c>
      <c r="P30" s="26" t="s">
        <v>404</v>
      </c>
      <c r="Q30" s="18" t="s">
        <v>113</v>
      </c>
      <c r="R30" s="34" t="s">
        <v>150</v>
      </c>
      <c r="S30" s="34" t="s">
        <v>149</v>
      </c>
      <c r="T30" s="123" t="s">
        <v>2</v>
      </c>
      <c r="U30" s="135" t="s">
        <v>2</v>
      </c>
      <c r="V30" s="57" t="s">
        <v>258</v>
      </c>
      <c r="W30" s="55" t="s">
        <v>273</v>
      </c>
      <c r="X30" s="9"/>
      <c r="Y30" s="71" t="s">
        <v>450</v>
      </c>
      <c r="Z30" s="72" t="s">
        <v>458</v>
      </c>
      <c r="AA30" s="73" t="s">
        <v>466</v>
      </c>
      <c r="AB30" s="75" t="s">
        <v>460</v>
      </c>
      <c r="AC30" s="9"/>
      <c r="AD30" s="55"/>
      <c r="AE30" s="89" t="s">
        <v>0</v>
      </c>
      <c r="AF30" s="9"/>
      <c r="AG30" s="93" t="s">
        <v>485</v>
      </c>
      <c r="AH30" s="94" t="s">
        <v>478</v>
      </c>
      <c r="AI30" s="94" t="s">
        <v>500</v>
      </c>
      <c r="AJ30" s="94" t="s">
        <v>495</v>
      </c>
      <c r="AK30" s="94" t="s">
        <v>501</v>
      </c>
      <c r="AL30" s="95" t="s">
        <v>502</v>
      </c>
      <c r="AM30" s="9"/>
      <c r="AN30" s="9"/>
      <c r="AO30" s="9"/>
      <c r="AP30" s="9"/>
      <c r="AQ30" s="9"/>
      <c r="AR30" s="9"/>
      <c r="AS30" s="48"/>
    </row>
    <row r="31" spans="1:45" ht="15" customHeight="1" x14ac:dyDescent="0.2">
      <c r="A31" s="2" t="s">
        <v>287</v>
      </c>
      <c r="B31" s="46" t="s">
        <v>292</v>
      </c>
      <c r="C31" s="47" t="s">
        <v>88</v>
      </c>
      <c r="D31" s="47">
        <v>80</v>
      </c>
      <c r="E31" s="43" t="s">
        <v>237</v>
      </c>
      <c r="G31" s="156"/>
      <c r="H31" s="43" t="str">
        <f t="shared" si="0"/>
        <v>M2MOSI</v>
      </c>
      <c r="I31" s="43" t="str">
        <f t="shared" si="1"/>
        <v/>
      </c>
      <c r="J31" s="3">
        <v>5</v>
      </c>
      <c r="K31" s="3"/>
      <c r="L31" s="9"/>
      <c r="M31" s="56">
        <v>28</v>
      </c>
      <c r="N31" s="25" t="s">
        <v>256</v>
      </c>
      <c r="O31" s="21" t="s">
        <v>374</v>
      </c>
      <c r="P31" s="26" t="s">
        <v>405</v>
      </c>
      <c r="Q31" s="18" t="s">
        <v>123</v>
      </c>
      <c r="R31" s="30" t="s">
        <v>2</v>
      </c>
      <c r="S31" s="34" t="s">
        <v>154</v>
      </c>
      <c r="T31" s="22" t="s">
        <v>148</v>
      </c>
      <c r="U31" s="135" t="s">
        <v>2</v>
      </c>
      <c r="V31" s="57" t="s">
        <v>258</v>
      </c>
      <c r="W31" s="55" t="s">
        <v>273</v>
      </c>
      <c r="X31" s="9"/>
      <c r="Y31" s="71" t="s">
        <v>451</v>
      </c>
      <c r="Z31" s="72" t="s">
        <v>459</v>
      </c>
      <c r="AA31" s="73" t="s">
        <v>467</v>
      </c>
      <c r="AB31" s="70" t="s">
        <v>444</v>
      </c>
      <c r="AC31" s="9"/>
      <c r="AD31" s="55"/>
      <c r="AE31" s="89" t="s">
        <v>24</v>
      </c>
      <c r="AF31" s="9"/>
      <c r="AG31" s="93" t="s">
        <v>486</v>
      </c>
      <c r="AH31" s="94" t="s">
        <v>479</v>
      </c>
      <c r="AI31" s="94" t="s">
        <v>498</v>
      </c>
      <c r="AJ31" s="94" t="s">
        <v>495</v>
      </c>
      <c r="AK31" s="94" t="s">
        <v>501</v>
      </c>
      <c r="AL31" s="95" t="s">
        <v>502</v>
      </c>
      <c r="AM31" s="9"/>
      <c r="AN31" s="182" t="s">
        <v>530</v>
      </c>
      <c r="AO31" s="183"/>
      <c r="AP31" s="183"/>
      <c r="AQ31" s="184"/>
      <c r="AR31" s="9"/>
      <c r="AS31" s="48"/>
    </row>
    <row r="32" spans="1:45" ht="15" customHeight="1" x14ac:dyDescent="0.2">
      <c r="A32" s="2" t="s">
        <v>294</v>
      </c>
      <c r="B32" s="46" t="s">
        <v>7</v>
      </c>
      <c r="C32" s="47" t="s">
        <v>1</v>
      </c>
      <c r="D32" s="47">
        <v>56</v>
      </c>
      <c r="E32" s="43" t="s">
        <v>212</v>
      </c>
      <c r="G32" s="172" t="s">
        <v>567</v>
      </c>
      <c r="H32" s="43" t="str">
        <f t="shared" si="0"/>
        <v>GPIO29</v>
      </c>
      <c r="I32" s="43" t="str">
        <f t="shared" si="1"/>
        <v/>
      </c>
      <c r="J32" s="3">
        <v>3</v>
      </c>
      <c r="K32" s="3"/>
      <c r="L32" s="9"/>
      <c r="M32" s="56">
        <v>29</v>
      </c>
      <c r="N32" s="31" t="s">
        <v>199</v>
      </c>
      <c r="O32" s="21" t="s">
        <v>375</v>
      </c>
      <c r="P32" s="26" t="s">
        <v>406</v>
      </c>
      <c r="Q32" s="18" t="s">
        <v>36</v>
      </c>
      <c r="R32" s="22" t="s">
        <v>156</v>
      </c>
      <c r="S32" s="23" t="s">
        <v>161</v>
      </c>
      <c r="T32" s="22" t="s">
        <v>151</v>
      </c>
      <c r="U32" s="132" t="s">
        <v>249</v>
      </c>
      <c r="V32" s="57" t="s">
        <v>258</v>
      </c>
      <c r="W32" s="55" t="s">
        <v>273</v>
      </c>
      <c r="X32" s="9"/>
      <c r="Y32" s="71" t="s">
        <v>447</v>
      </c>
      <c r="Z32" s="72" t="s">
        <v>455</v>
      </c>
      <c r="AA32" s="73" t="s">
        <v>463</v>
      </c>
      <c r="AB32" s="75" t="s">
        <v>456</v>
      </c>
      <c r="AC32" s="9"/>
      <c r="AD32" s="55"/>
      <c r="AE32" s="89" t="s">
        <v>4</v>
      </c>
      <c r="AF32" s="9"/>
      <c r="AG32" s="93" t="s">
        <v>487</v>
      </c>
      <c r="AH32" s="94" t="s">
        <v>472</v>
      </c>
      <c r="AI32" s="94" t="s">
        <v>496</v>
      </c>
      <c r="AJ32" s="94" t="s">
        <v>477</v>
      </c>
      <c r="AK32" s="94" t="s">
        <v>501</v>
      </c>
      <c r="AL32" s="95" t="s">
        <v>502</v>
      </c>
      <c r="AM32" s="9"/>
      <c r="AN32" s="185"/>
      <c r="AO32" s="186"/>
      <c r="AP32" s="186"/>
      <c r="AQ32" s="187"/>
      <c r="AR32" s="9"/>
      <c r="AS32" s="48"/>
    </row>
    <row r="33" spans="1:45" ht="15" customHeight="1" thickBot="1" x14ac:dyDescent="0.25">
      <c r="A33" s="2" t="s">
        <v>18</v>
      </c>
      <c r="B33" s="46" t="s">
        <v>63</v>
      </c>
      <c r="C33" s="47" t="s">
        <v>2</v>
      </c>
      <c r="D33" s="47">
        <v>68</v>
      </c>
      <c r="E33" s="43" t="s">
        <v>224</v>
      </c>
      <c r="G33" s="172" t="s">
        <v>560</v>
      </c>
      <c r="H33" s="43" t="str">
        <f t="shared" si="0"/>
        <v>UART0TX</v>
      </c>
      <c r="I33" s="43" t="str">
        <f t="shared" si="1"/>
        <v/>
      </c>
      <c r="J33" s="3">
        <v>4</v>
      </c>
      <c r="K33" s="3"/>
      <c r="L33" s="9"/>
      <c r="M33" s="56">
        <v>30</v>
      </c>
      <c r="N33" s="30" t="s">
        <v>2</v>
      </c>
      <c r="O33" s="21" t="s">
        <v>376</v>
      </c>
      <c r="P33" s="26" t="s">
        <v>407</v>
      </c>
      <c r="Q33" s="18" t="s">
        <v>27</v>
      </c>
      <c r="R33" s="22" t="s">
        <v>148</v>
      </c>
      <c r="S33" s="23" t="s">
        <v>160</v>
      </c>
      <c r="T33" s="19" t="s">
        <v>430</v>
      </c>
      <c r="U33" s="132" t="s">
        <v>257</v>
      </c>
      <c r="V33" s="57"/>
      <c r="W33" s="55" t="s">
        <v>273</v>
      </c>
      <c r="X33" s="9"/>
      <c r="Y33" s="71" t="s">
        <v>449</v>
      </c>
      <c r="Z33" s="72" t="s">
        <v>457</v>
      </c>
      <c r="AA33" s="73" t="s">
        <v>465</v>
      </c>
      <c r="AB33" s="79" t="s">
        <v>453</v>
      </c>
      <c r="AC33" s="9"/>
      <c r="AD33" s="55"/>
      <c r="AE33" s="89" t="s">
        <v>25</v>
      </c>
      <c r="AF33" s="9"/>
      <c r="AG33" s="93" t="s">
        <v>488</v>
      </c>
      <c r="AH33" s="94" t="s">
        <v>473</v>
      </c>
      <c r="AI33" s="94" t="s">
        <v>497</v>
      </c>
      <c r="AJ33" s="94" t="s">
        <v>491</v>
      </c>
      <c r="AK33" s="94" t="s">
        <v>501</v>
      </c>
      <c r="AL33" s="95" t="s">
        <v>502</v>
      </c>
      <c r="AM33" s="9"/>
      <c r="AN33" s="9"/>
      <c r="AO33" s="9"/>
      <c r="AP33" s="9"/>
      <c r="AQ33" s="9"/>
      <c r="AR33" s="9"/>
      <c r="AS33" s="48"/>
    </row>
    <row r="34" spans="1:45" ht="15" customHeight="1" thickBot="1" x14ac:dyDescent="0.25">
      <c r="A34" s="2" t="s">
        <v>87</v>
      </c>
      <c r="B34" s="46" t="s">
        <v>67</v>
      </c>
      <c r="C34" s="47" t="s">
        <v>2</v>
      </c>
      <c r="D34" s="47">
        <v>58</v>
      </c>
      <c r="E34" s="43" t="s">
        <v>215</v>
      </c>
      <c r="G34" s="172" t="s">
        <v>561</v>
      </c>
      <c r="H34" s="43" t="str">
        <f t="shared" si="0"/>
        <v>UART0RX</v>
      </c>
      <c r="I34" s="43" t="str">
        <f t="shared" si="1"/>
        <v/>
      </c>
      <c r="J34" s="3">
        <v>4</v>
      </c>
      <c r="K34" s="3">
        <v>0</v>
      </c>
      <c r="L34" s="9"/>
      <c r="M34" s="56">
        <v>31</v>
      </c>
      <c r="N34" s="31" t="s">
        <v>201</v>
      </c>
      <c r="O34" s="21" t="s">
        <v>377</v>
      </c>
      <c r="P34" s="26" t="s">
        <v>408</v>
      </c>
      <c r="Q34" s="18" t="s">
        <v>53</v>
      </c>
      <c r="R34" s="22" t="s">
        <v>151</v>
      </c>
      <c r="S34" s="29" t="s">
        <v>350</v>
      </c>
      <c r="T34" s="19" t="s">
        <v>431</v>
      </c>
      <c r="U34" s="136" t="s">
        <v>160</v>
      </c>
      <c r="V34" s="57"/>
      <c r="W34" s="55" t="s">
        <v>273</v>
      </c>
      <c r="X34" s="9"/>
      <c r="Y34" s="67" t="s">
        <v>452</v>
      </c>
      <c r="Z34" s="68" t="s">
        <v>460</v>
      </c>
      <c r="AA34" s="69" t="s">
        <v>468</v>
      </c>
      <c r="AB34" s="81" t="s">
        <v>458</v>
      </c>
      <c r="AC34" s="9"/>
      <c r="AD34" s="55"/>
      <c r="AE34" s="89" t="s">
        <v>6</v>
      </c>
      <c r="AF34" s="9"/>
      <c r="AG34" s="93" t="s">
        <v>489</v>
      </c>
      <c r="AH34" s="94" t="s">
        <v>480</v>
      </c>
      <c r="AI34" s="94" t="s">
        <v>494</v>
      </c>
      <c r="AJ34" s="94" t="s">
        <v>474</v>
      </c>
      <c r="AK34" s="94" t="s">
        <v>501</v>
      </c>
      <c r="AL34" s="95" t="s">
        <v>502</v>
      </c>
      <c r="AM34" s="9"/>
      <c r="AN34" s="147"/>
      <c r="AO34" s="149" t="s">
        <v>545</v>
      </c>
      <c r="AP34" s="150"/>
      <c r="AQ34" s="148"/>
      <c r="AR34" s="9"/>
      <c r="AS34" s="48"/>
    </row>
    <row r="35" spans="1:45" ht="15" customHeight="1" x14ac:dyDescent="0.2">
      <c r="A35" s="2" t="s">
        <v>117</v>
      </c>
      <c r="B35" s="46" t="s">
        <v>84</v>
      </c>
      <c r="C35" s="47" t="s">
        <v>2</v>
      </c>
      <c r="D35" s="47">
        <v>64</v>
      </c>
      <c r="E35" s="43" t="s">
        <v>225</v>
      </c>
      <c r="G35" s="172" t="s">
        <v>563</v>
      </c>
      <c r="H35" s="43" t="str">
        <f t="shared" ref="H35:H66" si="2">IF(Q35="",E35,IF(J35="","",HLOOKUP(J35,$N$2:$U$56,ROW(J35)-1)))</f>
        <v>GPIO32</v>
      </c>
      <c r="I35" s="43" t="str">
        <f t="shared" ref="I35:I52" si="3">IF(K35="","",IF((LEFT(H35,2)="CT"),HLOOKUP(K35,$AD$2:$AL$83,ROW(K35)-1),IF((LEFT(H35,3))="NCE",HLOOKUP(K35,$Y$2:$AB$83,ROW(K35)-1),"")))</f>
        <v/>
      </c>
      <c r="J35" s="3">
        <v>3</v>
      </c>
      <c r="K35" s="3"/>
      <c r="L35" s="9"/>
      <c r="M35" s="56">
        <v>32</v>
      </c>
      <c r="N35" s="31" t="s">
        <v>202</v>
      </c>
      <c r="O35" s="21" t="s">
        <v>378</v>
      </c>
      <c r="P35" s="26" t="s">
        <v>409</v>
      </c>
      <c r="Q35" s="18" t="s">
        <v>54</v>
      </c>
      <c r="R35" s="29" t="s">
        <v>351</v>
      </c>
      <c r="S35" s="19" t="s">
        <v>42</v>
      </c>
      <c r="T35" s="19" t="s">
        <v>432</v>
      </c>
      <c r="U35" s="136" t="s">
        <v>161</v>
      </c>
      <c r="V35" s="57"/>
      <c r="W35" s="55" t="s">
        <v>273</v>
      </c>
      <c r="X35" s="9"/>
      <c r="Y35" s="67" t="s">
        <v>454</v>
      </c>
      <c r="Z35" s="68" t="s">
        <v>462</v>
      </c>
      <c r="AA35" s="69" t="s">
        <v>470</v>
      </c>
      <c r="AB35" s="70" t="s">
        <v>445</v>
      </c>
      <c r="AC35" s="9"/>
      <c r="AD35" s="55"/>
      <c r="AE35" s="89" t="s">
        <v>11</v>
      </c>
      <c r="AF35" s="9"/>
      <c r="AG35" s="93" t="s">
        <v>490</v>
      </c>
      <c r="AH35" s="94" t="s">
        <v>481</v>
      </c>
      <c r="AI35" s="94" t="s">
        <v>495</v>
      </c>
      <c r="AJ35" s="94" t="s">
        <v>471</v>
      </c>
      <c r="AK35" s="94" t="s">
        <v>501</v>
      </c>
      <c r="AL35" s="95" t="s">
        <v>502</v>
      </c>
      <c r="AM35" s="9"/>
      <c r="AN35" s="9"/>
      <c r="AO35" s="9"/>
      <c r="AP35" s="9"/>
      <c r="AQ35" s="9"/>
      <c r="AR35" s="9"/>
      <c r="AS35" s="48"/>
    </row>
    <row r="36" spans="1:45" ht="15" customHeight="1" x14ac:dyDescent="0.2">
      <c r="A36" s="2" t="s">
        <v>108</v>
      </c>
      <c r="B36" s="46" t="s">
        <v>34</v>
      </c>
      <c r="C36" s="47" t="s">
        <v>2</v>
      </c>
      <c r="D36" s="47">
        <v>65</v>
      </c>
      <c r="E36" s="43" t="s">
        <v>226</v>
      </c>
      <c r="G36" s="172" t="s">
        <v>562</v>
      </c>
      <c r="H36" s="43" t="str">
        <f t="shared" si="2"/>
        <v>ADCSE5</v>
      </c>
      <c r="I36" s="43" t="str">
        <f t="shared" si="3"/>
        <v/>
      </c>
      <c r="J36" s="3">
        <v>0</v>
      </c>
      <c r="K36" s="3"/>
      <c r="L36" s="9"/>
      <c r="M36" s="56">
        <v>33</v>
      </c>
      <c r="N36" s="31" t="s">
        <v>203</v>
      </c>
      <c r="O36" s="21" t="s">
        <v>379</v>
      </c>
      <c r="P36" s="17" t="s">
        <v>183</v>
      </c>
      <c r="Q36" s="18" t="s">
        <v>16</v>
      </c>
      <c r="R36" s="19" t="s">
        <v>421</v>
      </c>
      <c r="S36" s="22" t="s">
        <v>156</v>
      </c>
      <c r="T36" s="26" t="s">
        <v>433</v>
      </c>
      <c r="U36" s="138" t="s">
        <v>32</v>
      </c>
      <c r="V36" s="57"/>
      <c r="W36" s="55" t="s">
        <v>273</v>
      </c>
      <c r="X36" s="9"/>
      <c r="Y36" s="67" t="s">
        <v>448</v>
      </c>
      <c r="Z36" s="68" t="s">
        <v>456</v>
      </c>
      <c r="AA36" s="69" t="s">
        <v>464</v>
      </c>
      <c r="AB36" s="82" t="s">
        <v>463</v>
      </c>
      <c r="AC36" s="9"/>
      <c r="AD36" s="55"/>
      <c r="AE36" s="89" t="s">
        <v>1</v>
      </c>
      <c r="AF36" s="9"/>
      <c r="AG36" s="93" t="s">
        <v>491</v>
      </c>
      <c r="AH36" s="94" t="s">
        <v>495</v>
      </c>
      <c r="AI36" s="94" t="s">
        <v>499</v>
      </c>
      <c r="AJ36" s="94" t="s">
        <v>484</v>
      </c>
      <c r="AK36" s="94" t="s">
        <v>501</v>
      </c>
      <c r="AL36" s="95" t="s">
        <v>502</v>
      </c>
      <c r="AM36" s="9"/>
      <c r="AN36" s="9"/>
      <c r="AO36" s="9"/>
      <c r="AP36" s="9"/>
      <c r="AQ36" s="9"/>
      <c r="AR36" s="9"/>
      <c r="AS36" s="48"/>
    </row>
    <row r="37" spans="1:45" ht="15" customHeight="1" x14ac:dyDescent="0.2">
      <c r="A37" s="2" t="s">
        <v>89</v>
      </c>
      <c r="B37" s="46" t="s">
        <v>26</v>
      </c>
      <c r="C37" s="47" t="s">
        <v>2</v>
      </c>
      <c r="D37" s="47">
        <v>66</v>
      </c>
      <c r="E37" s="43" t="s">
        <v>238</v>
      </c>
      <c r="G37" s="154" t="s">
        <v>558</v>
      </c>
      <c r="H37" s="43" t="str">
        <f t="shared" si="2"/>
        <v>UA0RTS</v>
      </c>
      <c r="I37" s="43" t="str">
        <f t="shared" si="3"/>
        <v/>
      </c>
      <c r="J37" s="3">
        <v>5</v>
      </c>
      <c r="K37" s="3"/>
      <c r="L37" s="9"/>
      <c r="M37" s="56">
        <v>34</v>
      </c>
      <c r="N37" s="31" t="s">
        <v>204</v>
      </c>
      <c r="O37" s="21" t="s">
        <v>380</v>
      </c>
      <c r="P37" s="23" t="s">
        <v>160</v>
      </c>
      <c r="Q37" s="18" t="s">
        <v>23</v>
      </c>
      <c r="R37" s="31" t="s">
        <v>22</v>
      </c>
      <c r="S37" s="22" t="s">
        <v>155</v>
      </c>
      <c r="T37" s="22" t="s">
        <v>151</v>
      </c>
      <c r="U37" s="132" t="s">
        <v>249</v>
      </c>
      <c r="V37" s="57"/>
      <c r="W37" s="55" t="s">
        <v>273</v>
      </c>
      <c r="X37" s="9"/>
      <c r="Y37" s="67" t="s">
        <v>453</v>
      </c>
      <c r="Z37" s="68" t="s">
        <v>461</v>
      </c>
      <c r="AA37" s="69" t="s">
        <v>469</v>
      </c>
      <c r="AB37" s="80" t="s">
        <v>449</v>
      </c>
      <c r="AC37" s="9"/>
      <c r="AD37" s="55"/>
      <c r="AE37" s="89"/>
      <c r="AF37" s="9"/>
      <c r="AG37" s="93"/>
      <c r="AH37" s="94"/>
      <c r="AI37" s="94"/>
      <c r="AJ37" s="94"/>
      <c r="AK37" s="94"/>
      <c r="AL37" s="95"/>
      <c r="AM37" s="9"/>
      <c r="AN37" s="9"/>
      <c r="AO37" s="9"/>
      <c r="AP37" s="9"/>
      <c r="AQ37" s="9"/>
      <c r="AR37" s="9"/>
      <c r="AS37" s="48"/>
    </row>
    <row r="38" spans="1:45" ht="15" customHeight="1" x14ac:dyDescent="0.2">
      <c r="A38" s="2" t="s">
        <v>104</v>
      </c>
      <c r="B38" s="46" t="s">
        <v>62</v>
      </c>
      <c r="C38" s="47" t="s">
        <v>2</v>
      </c>
      <c r="D38" s="47">
        <v>67</v>
      </c>
      <c r="E38" s="43" t="s">
        <v>219</v>
      </c>
      <c r="G38" s="172" t="s">
        <v>573</v>
      </c>
      <c r="H38" s="43" t="str">
        <f t="shared" si="2"/>
        <v>GPIO35</v>
      </c>
      <c r="I38" s="43" t="str">
        <f t="shared" si="3"/>
        <v/>
      </c>
      <c r="J38" s="3">
        <v>3</v>
      </c>
      <c r="K38" s="3"/>
      <c r="L38" s="9"/>
      <c r="M38" s="56">
        <v>35</v>
      </c>
      <c r="N38" s="31" t="s">
        <v>205</v>
      </c>
      <c r="O38" s="21" t="s">
        <v>381</v>
      </c>
      <c r="P38" s="23" t="s">
        <v>157</v>
      </c>
      <c r="Q38" s="18" t="s">
        <v>80</v>
      </c>
      <c r="R38" s="25" t="s">
        <v>257</v>
      </c>
      <c r="S38" s="26" t="s">
        <v>425</v>
      </c>
      <c r="T38" s="22" t="s">
        <v>155</v>
      </c>
      <c r="U38" s="141" t="s">
        <v>434</v>
      </c>
      <c r="V38" s="57"/>
      <c r="W38" s="55" t="s">
        <v>273</v>
      </c>
      <c r="X38" s="9"/>
      <c r="Y38" s="67" t="s">
        <v>452</v>
      </c>
      <c r="Z38" s="68" t="s">
        <v>460</v>
      </c>
      <c r="AA38" s="69" t="s">
        <v>468</v>
      </c>
      <c r="AB38" s="80" t="s">
        <v>450</v>
      </c>
      <c r="AC38" s="9"/>
      <c r="AD38" s="55"/>
      <c r="AE38" s="89" t="s">
        <v>34</v>
      </c>
      <c r="AF38" s="9"/>
      <c r="AG38" s="93" t="s">
        <v>492</v>
      </c>
      <c r="AH38" s="94" t="s">
        <v>478</v>
      </c>
      <c r="AI38" s="94" t="s">
        <v>500</v>
      </c>
      <c r="AJ38" s="94" t="s">
        <v>488</v>
      </c>
      <c r="AK38" s="94" t="s">
        <v>501</v>
      </c>
      <c r="AL38" s="95" t="s">
        <v>502</v>
      </c>
      <c r="AM38" s="9"/>
      <c r="AN38" s="9"/>
      <c r="AO38" s="9"/>
      <c r="AP38" s="9"/>
      <c r="AQ38" s="9"/>
      <c r="AR38" s="9"/>
      <c r="AS38" s="48"/>
    </row>
    <row r="39" spans="1:45" ht="15" customHeight="1" x14ac:dyDescent="0.2">
      <c r="A39" s="2"/>
      <c r="B39" s="46" t="s">
        <v>132</v>
      </c>
      <c r="C39" s="47" t="s">
        <v>2</v>
      </c>
      <c r="D39" s="47">
        <v>115</v>
      </c>
      <c r="E39" s="43" t="s">
        <v>220</v>
      </c>
      <c r="G39" s="145" t="s">
        <v>537</v>
      </c>
      <c r="H39" s="145" t="str">
        <f t="shared" si="2"/>
        <v>NCE36</v>
      </c>
      <c r="I39" s="145" t="str">
        <f t="shared" si="3"/>
        <v>M3.1</v>
      </c>
      <c r="J39" s="146">
        <v>1</v>
      </c>
      <c r="K39" s="146">
        <v>0</v>
      </c>
      <c r="L39" s="9"/>
      <c r="M39" s="56">
        <v>36</v>
      </c>
      <c r="N39" s="24" t="s">
        <v>65</v>
      </c>
      <c r="O39" s="21" t="s">
        <v>382</v>
      </c>
      <c r="P39" s="23" t="s">
        <v>159</v>
      </c>
      <c r="Q39" s="18" t="s">
        <v>440</v>
      </c>
      <c r="R39" s="17" t="s">
        <v>183</v>
      </c>
      <c r="S39" s="23" t="s">
        <v>161</v>
      </c>
      <c r="T39" s="22" t="s">
        <v>156</v>
      </c>
      <c r="U39" s="132" t="s">
        <v>249</v>
      </c>
      <c r="V39" s="57"/>
      <c r="W39" s="55" t="s">
        <v>273</v>
      </c>
      <c r="X39" s="9"/>
      <c r="Y39" s="71" t="s">
        <v>451</v>
      </c>
      <c r="Z39" s="72" t="s">
        <v>459</v>
      </c>
      <c r="AA39" s="73" t="s">
        <v>467</v>
      </c>
      <c r="AB39" s="70" t="s">
        <v>445</v>
      </c>
      <c r="AC39" s="9"/>
      <c r="AD39" s="55"/>
      <c r="AE39" s="89"/>
      <c r="AF39" s="9"/>
      <c r="AG39" s="93"/>
      <c r="AH39" s="94"/>
      <c r="AI39" s="94"/>
      <c r="AJ39" s="94"/>
      <c r="AK39" s="94"/>
      <c r="AL39" s="95"/>
      <c r="AM39" s="9"/>
      <c r="AN39" s="9"/>
      <c r="AO39" s="9"/>
      <c r="AP39" s="9"/>
      <c r="AQ39" s="9"/>
      <c r="AR39" s="9"/>
      <c r="AS39" s="48"/>
    </row>
    <row r="40" spans="1:45" ht="15" customHeight="1" x14ac:dyDescent="0.2">
      <c r="A40" s="2" t="s">
        <v>73</v>
      </c>
      <c r="B40" s="46" t="s">
        <v>134</v>
      </c>
      <c r="C40" s="47" t="s">
        <v>2</v>
      </c>
      <c r="D40" s="47">
        <v>110</v>
      </c>
      <c r="E40" s="43" t="s">
        <v>239</v>
      </c>
      <c r="G40" s="153" t="s">
        <v>557</v>
      </c>
      <c r="H40" s="43" t="str">
        <f t="shared" si="2"/>
        <v>UART1TX</v>
      </c>
      <c r="I40" s="43" t="str">
        <f t="shared" si="3"/>
        <v/>
      </c>
      <c r="J40" s="3">
        <v>5</v>
      </c>
      <c r="K40" s="3"/>
      <c r="L40" s="9"/>
      <c r="M40" s="56">
        <v>37</v>
      </c>
      <c r="N40" s="24" t="s">
        <v>50</v>
      </c>
      <c r="O40" s="21" t="s">
        <v>383</v>
      </c>
      <c r="P40" s="22" t="s">
        <v>155</v>
      </c>
      <c r="Q40" s="18" t="s">
        <v>441</v>
      </c>
      <c r="R40" s="29" t="s">
        <v>351</v>
      </c>
      <c r="S40" s="23" t="s">
        <v>157</v>
      </c>
      <c r="T40" s="25" t="s">
        <v>251</v>
      </c>
      <c r="U40" s="134" t="s">
        <v>435</v>
      </c>
      <c r="V40" s="57"/>
      <c r="W40" s="55" t="s">
        <v>273</v>
      </c>
      <c r="X40" s="9"/>
      <c r="Y40" s="71" t="s">
        <v>447</v>
      </c>
      <c r="Z40" s="72" t="s">
        <v>455</v>
      </c>
      <c r="AA40" s="73" t="s">
        <v>463</v>
      </c>
      <c r="AB40" s="79" t="s">
        <v>448</v>
      </c>
      <c r="AC40" s="9"/>
      <c r="AD40" s="55"/>
      <c r="AE40" s="89" t="s">
        <v>17</v>
      </c>
      <c r="AF40" s="9"/>
      <c r="AG40" s="93" t="s">
        <v>491</v>
      </c>
      <c r="AH40" s="94" t="s">
        <v>478</v>
      </c>
      <c r="AI40" s="94" t="s">
        <v>495</v>
      </c>
      <c r="AJ40" s="94" t="s">
        <v>489</v>
      </c>
      <c r="AK40" s="94" t="s">
        <v>501</v>
      </c>
      <c r="AL40" s="95" t="s">
        <v>502</v>
      </c>
      <c r="AM40" s="9"/>
      <c r="AN40" s="9"/>
      <c r="AO40" s="9"/>
      <c r="AP40" s="9"/>
      <c r="AQ40" s="9"/>
      <c r="AR40" s="9"/>
      <c r="AS40" s="48"/>
    </row>
    <row r="41" spans="1:45" ht="15" customHeight="1" x14ac:dyDescent="0.2">
      <c r="A41" s="2"/>
      <c r="B41" s="46" t="s">
        <v>283</v>
      </c>
      <c r="C41" s="47" t="s">
        <v>2</v>
      </c>
      <c r="D41" s="47">
        <v>121</v>
      </c>
      <c r="E41" s="43" t="s">
        <v>240</v>
      </c>
      <c r="G41" s="145" t="s">
        <v>538</v>
      </c>
      <c r="H41" s="145" t="str">
        <f t="shared" si="2"/>
        <v>M3MOSI</v>
      </c>
      <c r="I41" s="145" t="str">
        <f t="shared" si="3"/>
        <v/>
      </c>
      <c r="J41" s="146">
        <v>5</v>
      </c>
      <c r="K41" s="146"/>
      <c r="L41" s="9"/>
      <c r="M41" s="56">
        <v>38</v>
      </c>
      <c r="N41" s="24" t="s">
        <v>40</v>
      </c>
      <c r="O41" s="21" t="s">
        <v>384</v>
      </c>
      <c r="P41" s="22" t="s">
        <v>156</v>
      </c>
      <c r="Q41" s="18" t="s">
        <v>66</v>
      </c>
      <c r="R41" s="30" t="s">
        <v>2</v>
      </c>
      <c r="S41" s="35" t="s">
        <v>174</v>
      </c>
      <c r="T41" s="23" t="s">
        <v>159</v>
      </c>
      <c r="U41" s="135" t="s">
        <v>2</v>
      </c>
      <c r="V41" s="57"/>
      <c r="W41" s="55" t="s">
        <v>273</v>
      </c>
      <c r="X41" s="9"/>
      <c r="Y41" s="67" t="s">
        <v>453</v>
      </c>
      <c r="Z41" s="68" t="s">
        <v>461</v>
      </c>
      <c r="AA41" s="69" t="s">
        <v>469</v>
      </c>
      <c r="AB41" s="82" t="s">
        <v>465</v>
      </c>
      <c r="AC41" s="9"/>
      <c r="AD41" s="55"/>
      <c r="AE41" s="89"/>
      <c r="AF41" s="9"/>
      <c r="AG41" s="93"/>
      <c r="AH41" s="94"/>
      <c r="AI41" s="94"/>
      <c r="AJ41" s="94"/>
      <c r="AK41" s="94"/>
      <c r="AL41" s="95"/>
      <c r="AM41" s="9"/>
      <c r="AN41" s="9"/>
      <c r="AO41" s="9"/>
      <c r="AP41" s="9"/>
      <c r="AQ41" s="9"/>
      <c r="AR41" s="9"/>
      <c r="AS41" s="48"/>
    </row>
    <row r="42" spans="1:45" ht="15" customHeight="1" x14ac:dyDescent="0.2">
      <c r="A42" s="2"/>
      <c r="B42" s="46" t="s">
        <v>285</v>
      </c>
      <c r="C42" s="47" t="s">
        <v>124</v>
      </c>
      <c r="D42" s="47">
        <v>114</v>
      </c>
      <c r="E42" s="43" t="s">
        <v>227</v>
      </c>
      <c r="G42" s="145" t="s">
        <v>541</v>
      </c>
      <c r="H42" s="145" t="str">
        <f t="shared" si="2"/>
        <v>GPIO39</v>
      </c>
      <c r="I42" s="145" t="str">
        <f t="shared" si="3"/>
        <v/>
      </c>
      <c r="J42" s="146">
        <v>3</v>
      </c>
      <c r="K42" s="146"/>
      <c r="L42" s="9"/>
      <c r="M42" s="56">
        <v>39</v>
      </c>
      <c r="N42" s="22" t="s">
        <v>148</v>
      </c>
      <c r="O42" s="23" t="s">
        <v>157</v>
      </c>
      <c r="P42" s="26" t="s">
        <v>410</v>
      </c>
      <c r="Q42" s="18" t="s">
        <v>51</v>
      </c>
      <c r="R42" s="36" t="s">
        <v>179</v>
      </c>
      <c r="S42" s="36" t="s">
        <v>181</v>
      </c>
      <c r="T42" s="123" t="s">
        <v>2</v>
      </c>
      <c r="U42" s="135" t="s">
        <v>2</v>
      </c>
      <c r="V42" s="57" t="s">
        <v>258</v>
      </c>
      <c r="W42" s="55" t="s">
        <v>273</v>
      </c>
      <c r="X42" s="9"/>
      <c r="Y42" s="76" t="s">
        <v>2</v>
      </c>
      <c r="Z42" s="77" t="s">
        <v>2</v>
      </c>
      <c r="AA42" s="77" t="s">
        <v>2</v>
      </c>
      <c r="AB42" s="78" t="s">
        <v>2</v>
      </c>
      <c r="AC42" s="9"/>
      <c r="AD42" s="55"/>
      <c r="AE42" s="89" t="s">
        <v>14</v>
      </c>
      <c r="AF42" s="9"/>
      <c r="AG42" s="93" t="s">
        <v>474</v>
      </c>
      <c r="AH42" s="94" t="s">
        <v>473</v>
      </c>
      <c r="AI42" s="94" t="s">
        <v>494</v>
      </c>
      <c r="AJ42" s="94" t="s">
        <v>487</v>
      </c>
      <c r="AK42" s="94" t="s">
        <v>501</v>
      </c>
      <c r="AL42" s="95" t="s">
        <v>502</v>
      </c>
      <c r="AM42" s="9"/>
      <c r="AN42" s="9"/>
      <c r="AO42" s="9"/>
      <c r="AP42" s="9"/>
      <c r="AQ42" s="9"/>
      <c r="AR42" s="9"/>
      <c r="AS42" s="48"/>
    </row>
    <row r="43" spans="1:45" ht="15" customHeight="1" x14ac:dyDescent="0.2">
      <c r="A43" s="2"/>
      <c r="B43" s="46" t="s">
        <v>286</v>
      </c>
      <c r="C43" s="47" t="s">
        <v>260</v>
      </c>
      <c r="D43" s="47">
        <v>113</v>
      </c>
      <c r="E43" s="43" t="s">
        <v>228</v>
      </c>
      <c r="G43" s="145" t="s">
        <v>542</v>
      </c>
      <c r="H43" s="145" t="str">
        <f t="shared" si="2"/>
        <v>GPIO40</v>
      </c>
      <c r="I43" s="145" t="str">
        <f t="shared" si="3"/>
        <v/>
      </c>
      <c r="J43" s="146">
        <v>3</v>
      </c>
      <c r="K43" s="146"/>
      <c r="L43" s="9"/>
      <c r="M43" s="56">
        <v>40</v>
      </c>
      <c r="N43" s="22" t="s">
        <v>151</v>
      </c>
      <c r="O43" s="23" t="s">
        <v>159</v>
      </c>
      <c r="P43" s="24" t="s">
        <v>75</v>
      </c>
      <c r="Q43" s="18" t="s">
        <v>48</v>
      </c>
      <c r="R43" s="36" t="s">
        <v>422</v>
      </c>
      <c r="S43" s="36" t="s">
        <v>178</v>
      </c>
      <c r="T43" s="123" t="s">
        <v>2</v>
      </c>
      <c r="U43" s="135" t="s">
        <v>2</v>
      </c>
      <c r="V43" s="57" t="s">
        <v>258</v>
      </c>
      <c r="W43" s="55" t="s">
        <v>273</v>
      </c>
      <c r="X43" s="9"/>
      <c r="Y43" s="76" t="s">
        <v>2</v>
      </c>
      <c r="Z43" s="77" t="s">
        <v>2</v>
      </c>
      <c r="AA43" s="77" t="s">
        <v>2</v>
      </c>
      <c r="AB43" s="78" t="s">
        <v>2</v>
      </c>
      <c r="AC43" s="9"/>
      <c r="AD43" s="55"/>
      <c r="AE43" s="89"/>
      <c r="AF43" s="9"/>
      <c r="AG43" s="93"/>
      <c r="AH43" s="94"/>
      <c r="AI43" s="94"/>
      <c r="AJ43" s="94"/>
      <c r="AK43" s="94"/>
      <c r="AL43" s="95"/>
      <c r="AM43" s="9"/>
      <c r="AN43" s="9"/>
      <c r="AO43" s="9"/>
      <c r="AP43" s="9"/>
      <c r="AQ43" s="9"/>
      <c r="AR43" s="9"/>
      <c r="AS43" s="48"/>
    </row>
    <row r="44" spans="1:45" ht="15" customHeight="1" x14ac:dyDescent="0.2">
      <c r="A44" s="2" t="s">
        <v>21</v>
      </c>
      <c r="B44" s="46" t="s">
        <v>81</v>
      </c>
      <c r="C44" s="47" t="s">
        <v>122</v>
      </c>
      <c r="D44" s="47">
        <v>108</v>
      </c>
      <c r="E44" s="43" t="s">
        <v>218</v>
      </c>
      <c r="G44" s="154" t="s">
        <v>32</v>
      </c>
      <c r="H44" s="43" t="str">
        <f t="shared" si="2"/>
        <v>SWO</v>
      </c>
      <c r="I44" s="43" t="str">
        <f t="shared" si="3"/>
        <v/>
      </c>
      <c r="J44" s="3">
        <v>2</v>
      </c>
      <c r="K44" s="3"/>
      <c r="L44" s="9"/>
      <c r="M44" s="56">
        <v>41</v>
      </c>
      <c r="N44" s="21" t="s">
        <v>396</v>
      </c>
      <c r="O44" s="19" t="s">
        <v>437</v>
      </c>
      <c r="P44" s="33" t="s">
        <v>32</v>
      </c>
      <c r="Q44" s="18" t="s">
        <v>442</v>
      </c>
      <c r="R44" s="25" t="s">
        <v>256</v>
      </c>
      <c r="S44" s="23" t="s">
        <v>160</v>
      </c>
      <c r="T44" s="22" t="s">
        <v>148</v>
      </c>
      <c r="U44" s="142" t="s">
        <v>155</v>
      </c>
      <c r="V44" s="57" t="s">
        <v>258</v>
      </c>
      <c r="W44" s="55" t="s">
        <v>273</v>
      </c>
      <c r="X44" s="9"/>
      <c r="Y44" s="67" t="s">
        <v>454</v>
      </c>
      <c r="Z44" s="68" t="s">
        <v>462</v>
      </c>
      <c r="AA44" s="69" t="s">
        <v>470</v>
      </c>
      <c r="AB44" s="70" t="s">
        <v>445</v>
      </c>
      <c r="AC44" s="9"/>
      <c r="AD44" s="55"/>
      <c r="AE44" s="89"/>
      <c r="AF44" s="9"/>
      <c r="AG44" s="93"/>
      <c r="AH44" s="94"/>
      <c r="AI44" s="94"/>
      <c r="AJ44" s="94"/>
      <c r="AK44" s="94"/>
      <c r="AL44" s="95"/>
      <c r="AM44" s="9"/>
      <c r="AN44" s="9"/>
      <c r="AO44" s="9"/>
      <c r="AP44" s="9"/>
      <c r="AQ44" s="9"/>
      <c r="AR44" s="9"/>
      <c r="AS44" s="48"/>
    </row>
    <row r="45" spans="1:45" ht="15" customHeight="1" x14ac:dyDescent="0.2">
      <c r="A45" s="2"/>
      <c r="B45" s="46" t="s">
        <v>129</v>
      </c>
      <c r="C45" s="47" t="s">
        <v>2</v>
      </c>
      <c r="D45" s="47">
        <v>119</v>
      </c>
      <c r="E45" s="43" t="s">
        <v>241</v>
      </c>
      <c r="G45" s="145" t="s">
        <v>539</v>
      </c>
      <c r="H45" s="145" t="str">
        <f t="shared" si="2"/>
        <v>M3SCK</v>
      </c>
      <c r="I45" s="145" t="str">
        <f t="shared" si="3"/>
        <v/>
      </c>
      <c r="J45" s="146">
        <v>5</v>
      </c>
      <c r="K45" s="146"/>
      <c r="L45" s="9"/>
      <c r="M45" s="56">
        <v>42</v>
      </c>
      <c r="N45" s="23" t="s">
        <v>157</v>
      </c>
      <c r="O45" s="21" t="s">
        <v>385</v>
      </c>
      <c r="P45" s="26" t="s">
        <v>411</v>
      </c>
      <c r="Q45" s="18" t="s">
        <v>103</v>
      </c>
      <c r="R45" s="35" t="s">
        <v>171</v>
      </c>
      <c r="S45" s="35" t="s">
        <v>172</v>
      </c>
      <c r="T45" s="123" t="s">
        <v>2</v>
      </c>
      <c r="U45" s="135" t="s">
        <v>2</v>
      </c>
      <c r="V45" s="57" t="s">
        <v>259</v>
      </c>
      <c r="W45" s="55" t="s">
        <v>273</v>
      </c>
      <c r="X45" s="9"/>
      <c r="Y45" s="67" t="s">
        <v>452</v>
      </c>
      <c r="Z45" s="68" t="s">
        <v>460</v>
      </c>
      <c r="AA45" s="69" t="s">
        <v>468</v>
      </c>
      <c r="AB45" s="82" t="s">
        <v>466</v>
      </c>
      <c r="AC45" s="9"/>
      <c r="AD45" s="55" t="s">
        <v>9</v>
      </c>
      <c r="AE45" s="89"/>
      <c r="AF45" s="9"/>
      <c r="AG45" s="93" t="s">
        <v>496</v>
      </c>
      <c r="AH45" s="94" t="s">
        <v>476</v>
      </c>
      <c r="AI45" s="94" t="s">
        <v>483</v>
      </c>
      <c r="AJ45" s="94" t="s">
        <v>490</v>
      </c>
      <c r="AK45" s="94" t="s">
        <v>501</v>
      </c>
      <c r="AL45" s="95" t="s">
        <v>502</v>
      </c>
      <c r="AM45" s="9"/>
      <c r="AN45" s="9"/>
      <c r="AO45" s="9"/>
      <c r="AP45" s="9"/>
      <c r="AQ45" s="9"/>
      <c r="AR45" s="9"/>
      <c r="AS45" s="48"/>
    </row>
    <row r="46" spans="1:45" ht="15" customHeight="1" x14ac:dyDescent="0.2">
      <c r="A46" s="2"/>
      <c r="B46" s="46" t="s">
        <v>282</v>
      </c>
      <c r="C46" s="47" t="s">
        <v>2</v>
      </c>
      <c r="D46" s="47">
        <v>120</v>
      </c>
      <c r="E46" s="43" t="s">
        <v>242</v>
      </c>
      <c r="G46" s="145" t="s">
        <v>540</v>
      </c>
      <c r="H46" s="145" t="str">
        <f t="shared" si="2"/>
        <v>M3MISO</v>
      </c>
      <c r="I46" s="145" t="str">
        <f t="shared" si="3"/>
        <v/>
      </c>
      <c r="J46" s="146">
        <v>5</v>
      </c>
      <c r="K46" s="146"/>
      <c r="L46" s="9"/>
      <c r="M46" s="56">
        <v>43</v>
      </c>
      <c r="N46" s="23" t="s">
        <v>159</v>
      </c>
      <c r="O46" s="21" t="s">
        <v>386</v>
      </c>
      <c r="P46" s="26" t="s">
        <v>412</v>
      </c>
      <c r="Q46" s="18" t="s">
        <v>102</v>
      </c>
      <c r="R46" s="35" t="s">
        <v>423</v>
      </c>
      <c r="S46" s="35" t="s">
        <v>170</v>
      </c>
      <c r="T46" s="123" t="s">
        <v>2</v>
      </c>
      <c r="U46" s="135" t="s">
        <v>2</v>
      </c>
      <c r="V46" s="57"/>
      <c r="W46" s="55" t="s">
        <v>273</v>
      </c>
      <c r="X46" s="9"/>
      <c r="Y46" s="67" t="s">
        <v>454</v>
      </c>
      <c r="Z46" s="68" t="s">
        <v>462</v>
      </c>
      <c r="AA46" s="69" t="s">
        <v>470</v>
      </c>
      <c r="AB46" s="70" t="s">
        <v>445</v>
      </c>
      <c r="AC46" s="9"/>
      <c r="AD46" s="55" t="s">
        <v>28</v>
      </c>
      <c r="AE46" s="89"/>
      <c r="AF46" s="9"/>
      <c r="AG46" s="93" t="s">
        <v>497</v>
      </c>
      <c r="AH46" s="94" t="s">
        <v>477</v>
      </c>
      <c r="AI46" s="94" t="s">
        <v>476</v>
      </c>
      <c r="AJ46" s="94" t="s">
        <v>489</v>
      </c>
      <c r="AK46" s="94" t="s">
        <v>501</v>
      </c>
      <c r="AL46" s="95" t="s">
        <v>502</v>
      </c>
      <c r="AM46" s="9"/>
      <c r="AN46" s="9"/>
      <c r="AO46" s="9"/>
      <c r="AP46" s="9"/>
      <c r="AQ46" s="9"/>
      <c r="AR46" s="9"/>
      <c r="AS46" s="48"/>
    </row>
    <row r="47" spans="1:45" ht="15" customHeight="1" x14ac:dyDescent="0.2">
      <c r="A47" s="2"/>
      <c r="B47" s="46" t="s">
        <v>284</v>
      </c>
      <c r="C47" s="47" t="s">
        <v>127</v>
      </c>
      <c r="D47" s="47">
        <v>118</v>
      </c>
      <c r="E47" s="43" t="s">
        <v>229</v>
      </c>
      <c r="G47" s="145" t="s">
        <v>544</v>
      </c>
      <c r="H47" s="145" t="str">
        <f t="shared" si="2"/>
        <v>GPIO44</v>
      </c>
      <c r="I47" s="145" t="str">
        <f t="shared" si="3"/>
        <v/>
      </c>
      <c r="J47" s="146">
        <v>3</v>
      </c>
      <c r="K47" s="146"/>
      <c r="L47" s="9"/>
      <c r="M47" s="56">
        <v>44</v>
      </c>
      <c r="N47" s="23" t="s">
        <v>160</v>
      </c>
      <c r="O47" s="21" t="s">
        <v>387</v>
      </c>
      <c r="P47" s="26" t="s">
        <v>413</v>
      </c>
      <c r="Q47" s="18" t="s">
        <v>137</v>
      </c>
      <c r="R47" s="30" t="s">
        <v>2</v>
      </c>
      <c r="S47" s="36" t="s">
        <v>175</v>
      </c>
      <c r="T47" s="22" t="s">
        <v>148</v>
      </c>
      <c r="U47" s="135" t="s">
        <v>2</v>
      </c>
      <c r="V47" s="57" t="s">
        <v>258</v>
      </c>
      <c r="W47" s="55" t="s">
        <v>273</v>
      </c>
      <c r="X47" s="9"/>
      <c r="Y47" s="67" t="s">
        <v>448</v>
      </c>
      <c r="Z47" s="68" t="s">
        <v>456</v>
      </c>
      <c r="AA47" s="69" t="s">
        <v>464</v>
      </c>
      <c r="AB47" s="82" t="s">
        <v>463</v>
      </c>
      <c r="AC47" s="9"/>
      <c r="AD47" s="55" t="s">
        <v>7</v>
      </c>
      <c r="AE47" s="89"/>
      <c r="AF47" s="9"/>
      <c r="AG47" s="93" t="s">
        <v>499</v>
      </c>
      <c r="AH47" s="94" t="s">
        <v>478</v>
      </c>
      <c r="AI47" s="94" t="s">
        <v>485</v>
      </c>
      <c r="AJ47" s="94" t="s">
        <v>488</v>
      </c>
      <c r="AK47" s="94" t="s">
        <v>501</v>
      </c>
      <c r="AL47" s="95" t="s">
        <v>502</v>
      </c>
      <c r="AM47" s="9"/>
      <c r="AN47" s="9"/>
      <c r="AO47" s="9"/>
      <c r="AP47" s="9"/>
      <c r="AQ47" s="9"/>
      <c r="AR47" s="9"/>
      <c r="AS47" s="48"/>
    </row>
    <row r="48" spans="1:45" ht="15" customHeight="1" x14ac:dyDescent="0.2">
      <c r="A48" s="2" t="s">
        <v>55</v>
      </c>
      <c r="B48" s="46" t="s">
        <v>101</v>
      </c>
      <c r="C48" s="47" t="s">
        <v>2</v>
      </c>
      <c r="D48" s="47">
        <v>92</v>
      </c>
      <c r="E48" s="43" t="s">
        <v>230</v>
      </c>
      <c r="G48"/>
      <c r="H48" s="43" t="str">
        <f t="shared" si="2"/>
        <v>GPIO45</v>
      </c>
      <c r="I48" s="43" t="str">
        <f t="shared" si="3"/>
        <v/>
      </c>
      <c r="J48" s="3">
        <v>3</v>
      </c>
      <c r="K48" s="3"/>
      <c r="L48" s="9"/>
      <c r="M48" s="56">
        <v>45</v>
      </c>
      <c r="N48" s="23" t="s">
        <v>161</v>
      </c>
      <c r="O48" s="21" t="s">
        <v>388</v>
      </c>
      <c r="P48" s="26" t="s">
        <v>414</v>
      </c>
      <c r="Q48" s="18" t="s">
        <v>120</v>
      </c>
      <c r="R48" s="25" t="s">
        <v>257</v>
      </c>
      <c r="S48" s="25" t="s">
        <v>249</v>
      </c>
      <c r="T48" s="22" t="s">
        <v>151</v>
      </c>
      <c r="U48" s="138" t="s">
        <v>32</v>
      </c>
      <c r="V48" s="57"/>
      <c r="W48" s="55" t="s">
        <v>273</v>
      </c>
      <c r="X48" s="9"/>
      <c r="Y48" s="71" t="s">
        <v>449</v>
      </c>
      <c r="Z48" s="72" t="s">
        <v>457</v>
      </c>
      <c r="AA48" s="73" t="s">
        <v>465</v>
      </c>
      <c r="AB48" s="75" t="s">
        <v>461</v>
      </c>
      <c r="AC48" s="9"/>
      <c r="AD48" s="55" t="s">
        <v>1</v>
      </c>
      <c r="AE48" s="89"/>
      <c r="AF48" s="9"/>
      <c r="AG48" s="93" t="s">
        <v>498</v>
      </c>
      <c r="AH48" s="94" t="s">
        <v>479</v>
      </c>
      <c r="AI48" s="94" t="s">
        <v>494</v>
      </c>
      <c r="AJ48" s="94" t="s">
        <v>487</v>
      </c>
      <c r="AK48" s="94" t="s">
        <v>501</v>
      </c>
      <c r="AL48" s="95" t="s">
        <v>502</v>
      </c>
      <c r="AM48" s="9"/>
      <c r="AN48" s="9"/>
      <c r="AO48" s="9"/>
      <c r="AP48" s="9"/>
      <c r="AQ48" s="9"/>
      <c r="AR48" s="9"/>
      <c r="AS48" s="48"/>
    </row>
    <row r="49" spans="1:45" ht="15" customHeight="1" x14ac:dyDescent="0.2">
      <c r="A49" s="2" t="s">
        <v>98</v>
      </c>
      <c r="B49" s="46" t="s">
        <v>87</v>
      </c>
      <c r="C49" s="47" t="s">
        <v>2</v>
      </c>
      <c r="D49" s="47">
        <v>91</v>
      </c>
      <c r="E49" s="43" t="s">
        <v>243</v>
      </c>
      <c r="G49"/>
      <c r="H49" s="43" t="str">
        <f t="shared" si="2"/>
        <v>GPIO46</v>
      </c>
      <c r="I49" s="43" t="str">
        <f t="shared" si="3"/>
        <v/>
      </c>
      <c r="J49" s="3">
        <v>3</v>
      </c>
      <c r="K49" s="3"/>
      <c r="L49" s="9"/>
      <c r="M49" s="56">
        <v>46</v>
      </c>
      <c r="N49" s="25" t="s">
        <v>255</v>
      </c>
      <c r="O49" s="21" t="s">
        <v>389</v>
      </c>
      <c r="P49" s="26" t="s">
        <v>415</v>
      </c>
      <c r="Q49" s="18" t="s">
        <v>135</v>
      </c>
      <c r="R49" s="29" t="s">
        <v>419</v>
      </c>
      <c r="S49" s="25" t="s">
        <v>251</v>
      </c>
      <c r="T49" s="23" t="s">
        <v>157</v>
      </c>
      <c r="U49" s="138" t="s">
        <v>32</v>
      </c>
      <c r="V49" s="57"/>
      <c r="W49" s="55" t="s">
        <v>273</v>
      </c>
      <c r="X49" s="9"/>
      <c r="Y49" s="71" t="s">
        <v>450</v>
      </c>
      <c r="Z49" s="72" t="s">
        <v>458</v>
      </c>
      <c r="AA49" s="73" t="s">
        <v>466</v>
      </c>
      <c r="AB49" s="70" t="s">
        <v>445</v>
      </c>
      <c r="AC49" s="9"/>
      <c r="AD49" s="55" t="s">
        <v>14</v>
      </c>
      <c r="AE49" s="89"/>
      <c r="AF49" s="9"/>
      <c r="AG49" s="93" t="s">
        <v>494</v>
      </c>
      <c r="AH49" s="94" t="s">
        <v>472</v>
      </c>
      <c r="AI49" s="94" t="s">
        <v>478</v>
      </c>
      <c r="AJ49" s="94" t="s">
        <v>486</v>
      </c>
      <c r="AK49" s="94" t="s">
        <v>501</v>
      </c>
      <c r="AL49" s="95" t="s">
        <v>502</v>
      </c>
      <c r="AM49" s="9"/>
      <c r="AN49" s="9"/>
      <c r="AO49" s="9"/>
      <c r="AP49" s="9"/>
      <c r="AQ49" s="9"/>
      <c r="AR49" s="9"/>
      <c r="AS49" s="48"/>
    </row>
    <row r="50" spans="1:45" ht="15" customHeight="1" x14ac:dyDescent="0.2">
      <c r="A50" s="2"/>
      <c r="B50" s="46" t="s">
        <v>287</v>
      </c>
      <c r="C50" s="47" t="s">
        <v>109</v>
      </c>
      <c r="D50" s="47">
        <v>102</v>
      </c>
      <c r="E50" s="43" t="s">
        <v>244</v>
      </c>
      <c r="G50" s="145" t="s">
        <v>543</v>
      </c>
      <c r="H50" s="145" t="str">
        <f t="shared" si="2"/>
        <v>GPIO47</v>
      </c>
      <c r="I50" s="145" t="str">
        <f t="shared" si="3"/>
        <v/>
      </c>
      <c r="J50" s="146">
        <v>3</v>
      </c>
      <c r="K50" s="146"/>
      <c r="L50" s="9"/>
      <c r="M50" s="56">
        <v>47</v>
      </c>
      <c r="N50" s="17" t="s">
        <v>183</v>
      </c>
      <c r="O50" s="21" t="s">
        <v>390</v>
      </c>
      <c r="P50" s="26" t="s">
        <v>418</v>
      </c>
      <c r="Q50" s="18" t="s">
        <v>118</v>
      </c>
      <c r="R50" s="30" t="s">
        <v>2</v>
      </c>
      <c r="S50" s="37" t="s">
        <v>176</v>
      </c>
      <c r="T50" s="23" t="s">
        <v>159</v>
      </c>
      <c r="U50" s="135" t="s">
        <v>2</v>
      </c>
      <c r="V50" s="57" t="s">
        <v>258</v>
      </c>
      <c r="W50" s="55" t="s">
        <v>273</v>
      </c>
      <c r="X50" s="9"/>
      <c r="Y50" s="67" t="s">
        <v>454</v>
      </c>
      <c r="Z50" s="68" t="s">
        <v>462</v>
      </c>
      <c r="AA50" s="69" t="s">
        <v>470</v>
      </c>
      <c r="AB50" s="80" t="s">
        <v>451</v>
      </c>
      <c r="AC50" s="9"/>
      <c r="AD50" s="55" t="s">
        <v>34</v>
      </c>
      <c r="AE50" s="89"/>
      <c r="AF50" s="9"/>
      <c r="AG50" s="93" t="s">
        <v>500</v>
      </c>
      <c r="AH50" s="94" t="s">
        <v>473</v>
      </c>
      <c r="AI50" s="94" t="s">
        <v>499</v>
      </c>
      <c r="AJ50" s="94" t="s">
        <v>485</v>
      </c>
      <c r="AK50" s="94" t="s">
        <v>501</v>
      </c>
      <c r="AL50" s="95" t="s">
        <v>502</v>
      </c>
      <c r="AM50" s="9"/>
      <c r="AN50" s="9"/>
      <c r="AO50" s="9"/>
      <c r="AP50" s="9"/>
      <c r="AQ50" s="9"/>
      <c r="AR50" s="9"/>
      <c r="AS50" s="48"/>
    </row>
    <row r="51" spans="1:45" ht="15" customHeight="1" x14ac:dyDescent="0.2">
      <c r="A51" s="2" t="s">
        <v>280</v>
      </c>
      <c r="B51" s="46" t="s">
        <v>288</v>
      </c>
      <c r="C51" s="47" t="s">
        <v>112</v>
      </c>
      <c r="D51" s="47">
        <v>101</v>
      </c>
      <c r="E51" s="43" t="s">
        <v>245</v>
      </c>
      <c r="G51" s="172" t="s">
        <v>564</v>
      </c>
      <c r="H51" s="43" t="str">
        <f t="shared" si="2"/>
        <v>M5SCL</v>
      </c>
      <c r="I51" s="43" t="str">
        <f t="shared" si="3"/>
        <v/>
      </c>
      <c r="J51" s="3">
        <v>4</v>
      </c>
      <c r="K51" s="3"/>
      <c r="L51" s="9"/>
      <c r="M51" s="56">
        <v>48</v>
      </c>
      <c r="N51" s="22" t="s">
        <v>148</v>
      </c>
      <c r="O51" s="21" t="s">
        <v>391</v>
      </c>
      <c r="P51" s="26" t="s">
        <v>416</v>
      </c>
      <c r="Q51" s="18" t="s">
        <v>133</v>
      </c>
      <c r="R51" s="37" t="s">
        <v>180</v>
      </c>
      <c r="S51" s="37" t="s">
        <v>182</v>
      </c>
      <c r="T51" s="123" t="s">
        <v>2</v>
      </c>
      <c r="U51" s="135" t="s">
        <v>2</v>
      </c>
      <c r="V51" s="57" t="s">
        <v>258</v>
      </c>
      <c r="W51" s="55" t="s">
        <v>273</v>
      </c>
      <c r="X51" s="9"/>
      <c r="Y51" s="67" t="s">
        <v>448</v>
      </c>
      <c r="Z51" s="68" t="s">
        <v>456</v>
      </c>
      <c r="AA51" s="69" t="s">
        <v>464</v>
      </c>
      <c r="AB51" s="80" t="s">
        <v>447</v>
      </c>
      <c r="AC51" s="9"/>
      <c r="AD51" s="55" t="s">
        <v>17</v>
      </c>
      <c r="AE51" s="89"/>
      <c r="AF51" s="9"/>
      <c r="AG51" s="93" t="s">
        <v>495</v>
      </c>
      <c r="AH51" s="94" t="s">
        <v>480</v>
      </c>
      <c r="AI51" s="94" t="s">
        <v>482</v>
      </c>
      <c r="AJ51" s="94" t="s">
        <v>484</v>
      </c>
      <c r="AK51" s="94" t="s">
        <v>501</v>
      </c>
      <c r="AL51" s="95" t="s">
        <v>502</v>
      </c>
      <c r="AM51" s="9"/>
      <c r="AN51" s="9"/>
      <c r="AO51" s="9"/>
      <c r="AP51" s="9"/>
      <c r="AQ51" s="9"/>
      <c r="AR51" s="9"/>
      <c r="AS51" s="48"/>
    </row>
    <row r="52" spans="1:45" ht="15" customHeight="1" thickBot="1" x14ac:dyDescent="0.25">
      <c r="A52" s="2" t="s">
        <v>109</v>
      </c>
      <c r="B52" s="46" t="s">
        <v>136</v>
      </c>
      <c r="C52" s="47" t="s">
        <v>105</v>
      </c>
      <c r="D52" s="47">
        <v>104</v>
      </c>
      <c r="E52" s="43" t="s">
        <v>246</v>
      </c>
      <c r="G52" s="172" t="s">
        <v>565</v>
      </c>
      <c r="H52" s="43" t="str">
        <f t="shared" si="2"/>
        <v>M5SDAWIR3</v>
      </c>
      <c r="I52" s="43" t="str">
        <f t="shared" si="3"/>
        <v/>
      </c>
      <c r="J52" s="3">
        <v>4</v>
      </c>
      <c r="K52" s="3"/>
      <c r="L52" s="9"/>
      <c r="M52" s="58">
        <v>49</v>
      </c>
      <c r="N52" s="38" t="s">
        <v>151</v>
      </c>
      <c r="O52" s="39" t="s">
        <v>392</v>
      </c>
      <c r="P52" s="40" t="s">
        <v>417</v>
      </c>
      <c r="Q52" s="41" t="s">
        <v>64</v>
      </c>
      <c r="R52" s="42" t="s">
        <v>424</v>
      </c>
      <c r="S52" s="42" t="s">
        <v>177</v>
      </c>
      <c r="T52" s="143" t="s">
        <v>2</v>
      </c>
      <c r="U52" s="144" t="s">
        <v>2</v>
      </c>
      <c r="V52" s="57" t="s">
        <v>258</v>
      </c>
      <c r="W52" s="55" t="s">
        <v>273</v>
      </c>
      <c r="X52" s="9"/>
      <c r="Y52" s="83" t="s">
        <v>453</v>
      </c>
      <c r="Z52" s="84" t="s">
        <v>461</v>
      </c>
      <c r="AA52" s="85" t="s">
        <v>469</v>
      </c>
      <c r="AB52" s="86" t="s">
        <v>457</v>
      </c>
      <c r="AC52" s="9"/>
      <c r="AD52" s="90" t="s">
        <v>37</v>
      </c>
      <c r="AE52" s="91"/>
      <c r="AF52" s="9"/>
      <c r="AG52" s="96" t="s">
        <v>493</v>
      </c>
      <c r="AH52" s="97" t="s">
        <v>481</v>
      </c>
      <c r="AI52" s="97" t="s">
        <v>471</v>
      </c>
      <c r="AJ52" s="97" t="s">
        <v>483</v>
      </c>
      <c r="AK52" s="97" t="s">
        <v>501</v>
      </c>
      <c r="AL52" s="98" t="s">
        <v>502</v>
      </c>
      <c r="AM52" s="9"/>
      <c r="AN52" s="9"/>
      <c r="AO52" s="9"/>
      <c r="AP52" s="9"/>
      <c r="AQ52" s="9"/>
      <c r="AR52" s="9"/>
      <c r="AS52" s="48"/>
    </row>
    <row r="53" spans="1:45" ht="15" customHeight="1" x14ac:dyDescent="0.2">
      <c r="A53" s="2"/>
      <c r="B53" s="46" t="s">
        <v>0</v>
      </c>
      <c r="C53" s="47" t="s">
        <v>292</v>
      </c>
      <c r="D53" s="47" t="s">
        <v>514</v>
      </c>
      <c r="E53" s="43" t="s">
        <v>276</v>
      </c>
      <c r="H53" s="43" t="str">
        <f t="shared" si="2"/>
        <v>SIMOBUCK_SW</v>
      </c>
      <c r="I53" s="43" t="str">
        <f t="shared" ref="I53:I83" si="4">IF(K53="","",IF((LEFT(H53,2)="CT"),HLOOKUP(K53,$AD$2:$AL$83,ROW(K53)-1),IF((LEFT(H53,3))="NCE",HLOOKUP(K53,$Y$2:$AB$83,ROW(K53)-1),"")))</f>
        <v/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57" t="s">
        <v>258</v>
      </c>
      <c r="W53" s="14"/>
      <c r="X53" s="9"/>
      <c r="Y53" s="14"/>
      <c r="Z53" s="14"/>
      <c r="AA53" s="14"/>
      <c r="AB53" s="14"/>
      <c r="AC53" s="9"/>
      <c r="AD53" s="14"/>
      <c r="AE53" s="14"/>
      <c r="AF53" s="9"/>
      <c r="AG53" s="14"/>
      <c r="AH53" s="14"/>
      <c r="AI53" s="14"/>
      <c r="AJ53" s="14"/>
      <c r="AK53" s="14"/>
      <c r="AL53" s="14"/>
      <c r="AM53" s="9"/>
      <c r="AN53" s="9"/>
      <c r="AO53" s="9"/>
      <c r="AP53" s="9"/>
      <c r="AQ53" s="9"/>
      <c r="AR53" s="9"/>
      <c r="AS53" s="48"/>
    </row>
    <row r="54" spans="1:45" ht="15" customHeight="1" x14ac:dyDescent="0.2">
      <c r="A54" s="2"/>
      <c r="B54" s="46" t="s">
        <v>4</v>
      </c>
      <c r="C54" s="47" t="s">
        <v>21</v>
      </c>
      <c r="D54" s="47" t="s">
        <v>515</v>
      </c>
      <c r="E54" s="43" t="s">
        <v>277</v>
      </c>
      <c r="H54" s="43" t="str">
        <f t="shared" si="2"/>
        <v>SIMOBUCK_SWSEL</v>
      </c>
      <c r="I54" s="43" t="str">
        <f t="shared" si="4"/>
        <v/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57" t="s">
        <v>258</v>
      </c>
      <c r="W54" s="14"/>
      <c r="X54" s="9"/>
      <c r="Y54" s="14"/>
      <c r="Z54" s="14"/>
      <c r="AA54" s="14"/>
      <c r="AB54" s="14"/>
      <c r="AC54" s="9"/>
      <c r="AD54" s="14"/>
      <c r="AE54" s="14"/>
      <c r="AF54" s="9"/>
      <c r="AG54" s="14"/>
      <c r="AH54" s="14"/>
      <c r="AI54" s="14"/>
      <c r="AJ54" s="14"/>
      <c r="AK54" s="14"/>
      <c r="AL54" s="14"/>
      <c r="AM54" s="9"/>
      <c r="AN54" s="9"/>
      <c r="AO54" s="9"/>
      <c r="AP54" s="9"/>
      <c r="AQ54" s="9"/>
      <c r="AR54" s="9"/>
      <c r="AS54" s="48"/>
    </row>
    <row r="55" spans="1:45" ht="15" customHeight="1" x14ac:dyDescent="0.2">
      <c r="A55" s="2"/>
      <c r="B55" s="46" t="s">
        <v>6</v>
      </c>
      <c r="C55" s="47" t="s">
        <v>17</v>
      </c>
      <c r="D55" s="47" t="s">
        <v>517</v>
      </c>
      <c r="E55" s="43" t="s">
        <v>247</v>
      </c>
      <c r="H55" s="43" t="str">
        <f t="shared" si="2"/>
        <v>VDDC</v>
      </c>
      <c r="I55" s="43" t="str">
        <f t="shared" si="4"/>
        <v/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57" t="s">
        <v>258</v>
      </c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48"/>
    </row>
    <row r="56" spans="1:45" x14ac:dyDescent="0.2">
      <c r="A56" s="2" t="s">
        <v>289</v>
      </c>
      <c r="B56" s="46" t="s">
        <v>9</v>
      </c>
      <c r="C56" s="47" t="s">
        <v>14</v>
      </c>
      <c r="D56" s="47">
        <v>47</v>
      </c>
      <c r="E56" s="43" t="s">
        <v>8</v>
      </c>
      <c r="H56" s="43" t="str">
        <f t="shared" si="2"/>
        <v>XO</v>
      </c>
      <c r="I56" s="43" t="str">
        <f t="shared" si="4"/>
        <v/>
      </c>
      <c r="J56" s="8" t="s">
        <v>259</v>
      </c>
      <c r="K56" s="8"/>
      <c r="L56" s="9"/>
      <c r="M56" s="9"/>
      <c r="N56" s="9"/>
      <c r="O56" s="9"/>
      <c r="P56" s="9"/>
      <c r="Q56" s="9"/>
      <c r="R56" s="9"/>
      <c r="S56" s="9"/>
      <c r="T56" s="9"/>
      <c r="U56" s="9"/>
      <c r="V56" s="57" t="s">
        <v>258</v>
      </c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48"/>
    </row>
    <row r="57" spans="1:45" x14ac:dyDescent="0.2">
      <c r="A57" s="2"/>
      <c r="B57" s="46" t="s">
        <v>14</v>
      </c>
      <c r="C57" s="47" t="s">
        <v>9</v>
      </c>
      <c r="D57" s="47">
        <v>61</v>
      </c>
      <c r="E57" s="43" t="s">
        <v>326</v>
      </c>
      <c r="H57" s="43" t="str">
        <f t="shared" si="2"/>
        <v>X_ADCVREF</v>
      </c>
      <c r="I57" s="43" t="str">
        <f t="shared" si="4"/>
        <v/>
      </c>
      <c r="J57" s="8" t="s">
        <v>259</v>
      </c>
      <c r="K57" s="8"/>
      <c r="L57" s="9"/>
      <c r="M57" s="9"/>
      <c r="N57" s="9"/>
      <c r="O57" s="9"/>
      <c r="P57" s="9"/>
      <c r="Q57" s="9"/>
      <c r="R57" s="9"/>
      <c r="S57" s="9"/>
      <c r="T57" s="9"/>
      <c r="U57" s="9"/>
      <c r="V57" s="57" t="s">
        <v>258</v>
      </c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48"/>
    </row>
    <row r="58" spans="1:45" x14ac:dyDescent="0.2">
      <c r="A58" s="2"/>
      <c r="B58" s="46" t="s">
        <v>24</v>
      </c>
      <c r="C58" s="47" t="s">
        <v>293</v>
      </c>
      <c r="D58" s="47" t="s">
        <v>512</v>
      </c>
      <c r="E58" s="43" t="s">
        <v>295</v>
      </c>
      <c r="H58" s="43" t="str">
        <f t="shared" si="2"/>
        <v>VDDB</v>
      </c>
      <c r="I58" s="43" t="str">
        <f t="shared" si="4"/>
        <v/>
      </c>
      <c r="J58" s="8" t="s">
        <v>259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57" t="s">
        <v>258</v>
      </c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48"/>
    </row>
    <row r="59" spans="1:45" x14ac:dyDescent="0.2">
      <c r="A59" s="2"/>
      <c r="B59" s="46" t="s">
        <v>25</v>
      </c>
      <c r="C59" s="47" t="s">
        <v>43</v>
      </c>
      <c r="D59" s="47" t="s">
        <v>513</v>
      </c>
      <c r="E59" s="43" t="s">
        <v>3</v>
      </c>
      <c r="H59" s="43" t="str">
        <f t="shared" si="2"/>
        <v>VDDP</v>
      </c>
      <c r="I59" s="43" t="str">
        <f t="shared" si="4"/>
        <v/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57" t="s">
        <v>258</v>
      </c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48"/>
    </row>
    <row r="60" spans="1:45" x14ac:dyDescent="0.2">
      <c r="A60" s="2"/>
      <c r="B60" s="46" t="s">
        <v>11</v>
      </c>
      <c r="C60" s="47" t="s">
        <v>37</v>
      </c>
      <c r="D60" s="47" t="s">
        <v>520</v>
      </c>
      <c r="E60" s="43" t="s">
        <v>320</v>
      </c>
      <c r="H60" s="43" t="str">
        <f t="shared" si="2"/>
        <v>VSSP</v>
      </c>
      <c r="I60" s="43" t="str">
        <f t="shared" si="4"/>
        <v/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57" t="s">
        <v>258</v>
      </c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48"/>
    </row>
    <row r="61" spans="1:45" x14ac:dyDescent="0.2">
      <c r="A61" s="2" t="s">
        <v>290</v>
      </c>
      <c r="B61" s="46" t="s">
        <v>28</v>
      </c>
      <c r="C61" s="47" t="s">
        <v>34</v>
      </c>
      <c r="D61" s="47">
        <v>46</v>
      </c>
      <c r="E61" s="43" t="s">
        <v>10</v>
      </c>
      <c r="H61" s="43" t="str">
        <f t="shared" si="2"/>
        <v>XI</v>
      </c>
      <c r="I61" s="43" t="str">
        <f t="shared" si="4"/>
        <v/>
      </c>
      <c r="J61" s="8" t="s">
        <v>259</v>
      </c>
      <c r="K61" s="8"/>
      <c r="L61" s="9"/>
      <c r="M61" s="9"/>
      <c r="N61" s="9"/>
      <c r="O61" s="9"/>
      <c r="P61" s="9"/>
      <c r="Q61" s="9"/>
      <c r="R61" s="9"/>
      <c r="S61" s="9"/>
      <c r="T61" s="9"/>
      <c r="U61" s="9"/>
      <c r="V61" s="57" t="s">
        <v>258</v>
      </c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48"/>
    </row>
    <row r="62" spans="1:45" x14ac:dyDescent="0.2">
      <c r="A62" s="2"/>
      <c r="B62" s="46" t="s">
        <v>47</v>
      </c>
      <c r="C62" s="47" t="s">
        <v>294</v>
      </c>
      <c r="D62" s="47">
        <v>20</v>
      </c>
      <c r="E62" s="43" t="s">
        <v>296</v>
      </c>
      <c r="H62" s="43" t="str">
        <f t="shared" si="2"/>
        <v>VDDBH</v>
      </c>
      <c r="I62" s="43" t="str">
        <f t="shared" si="4"/>
        <v/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57" t="s">
        <v>258</v>
      </c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48"/>
    </row>
    <row r="63" spans="1:45" x14ac:dyDescent="0.2">
      <c r="A63" s="2"/>
      <c r="B63" s="46" t="s">
        <v>44</v>
      </c>
      <c r="C63" s="47" t="s">
        <v>59</v>
      </c>
      <c r="D63" s="47" t="s">
        <v>510</v>
      </c>
      <c r="E63" s="43" t="s">
        <v>321</v>
      </c>
      <c r="H63" s="43" t="str">
        <f t="shared" si="2"/>
        <v>VSSB</v>
      </c>
      <c r="I63" s="43" t="str">
        <f t="shared" si="4"/>
        <v/>
      </c>
      <c r="J63" s="8" t="s">
        <v>259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57" t="s">
        <v>258</v>
      </c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48"/>
    </row>
    <row r="64" spans="1:45" x14ac:dyDescent="0.2">
      <c r="A64" s="2"/>
      <c r="B64" s="46" t="s">
        <v>35</v>
      </c>
      <c r="C64" s="47" t="s">
        <v>5</v>
      </c>
      <c r="D64" s="47" t="s">
        <v>518</v>
      </c>
      <c r="E64" s="43" t="s">
        <v>70</v>
      </c>
      <c r="H64" s="43" t="str">
        <f t="shared" si="2"/>
        <v>VDDA</v>
      </c>
      <c r="I64" s="43" t="str">
        <f t="shared" si="4"/>
        <v/>
      </c>
      <c r="J64" s="8" t="s">
        <v>259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57" t="s">
        <v>258</v>
      </c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48"/>
    </row>
    <row r="65" spans="1:45" x14ac:dyDescent="0.2">
      <c r="A65" s="2"/>
      <c r="B65" s="46" t="s">
        <v>61</v>
      </c>
      <c r="C65" s="47" t="s">
        <v>55</v>
      </c>
      <c r="D65" s="47" t="s">
        <v>511</v>
      </c>
      <c r="E65" s="43" t="s">
        <v>297</v>
      </c>
      <c r="H65" s="43" t="str">
        <f t="shared" si="2"/>
        <v>VDDBH_SW</v>
      </c>
      <c r="I65" s="43" t="str">
        <f t="shared" si="4"/>
        <v/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57" t="s">
        <v>258</v>
      </c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48"/>
    </row>
    <row r="66" spans="1:45" x14ac:dyDescent="0.2">
      <c r="A66" s="2"/>
      <c r="B66" s="46" t="s">
        <v>18</v>
      </c>
      <c r="C66" s="47" t="s">
        <v>26</v>
      </c>
      <c r="D66" s="47" t="s">
        <v>516</v>
      </c>
      <c r="E66" s="43" t="s">
        <v>248</v>
      </c>
      <c r="H66" s="43" t="str">
        <f t="shared" si="2"/>
        <v>VDDF</v>
      </c>
      <c r="I66" s="43" t="str">
        <f t="shared" si="4"/>
        <v/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57" t="s">
        <v>258</v>
      </c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48"/>
    </row>
    <row r="67" spans="1:45" x14ac:dyDescent="0.2">
      <c r="A67" s="2"/>
      <c r="B67" s="46" t="s">
        <v>74</v>
      </c>
      <c r="C67" s="47" t="s">
        <v>62</v>
      </c>
      <c r="D67" s="47" t="s">
        <v>509</v>
      </c>
      <c r="E67" s="43" t="s">
        <v>299</v>
      </c>
      <c r="H67" s="43" t="str">
        <f t="shared" ref="H67:H83" si="5">IF(Q67="",E67,IF(J67="","",HLOOKUP(J67,$N$2:$U$56,ROW(J67)-1)))</f>
        <v>VDDS</v>
      </c>
      <c r="I67" s="43" t="str">
        <f t="shared" si="4"/>
        <v/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57" t="s">
        <v>258</v>
      </c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48"/>
    </row>
    <row r="68" spans="1:45" x14ac:dyDescent="0.2">
      <c r="A68" s="2"/>
      <c r="B68" s="46" t="s">
        <v>60</v>
      </c>
      <c r="C68" s="47" t="s">
        <v>87</v>
      </c>
      <c r="D68" s="47" t="s">
        <v>519</v>
      </c>
      <c r="E68" s="43" t="s">
        <v>300</v>
      </c>
      <c r="H68" s="43" t="str">
        <f t="shared" si="5"/>
        <v>VSS</v>
      </c>
      <c r="I68" s="43" t="str">
        <f t="shared" si="4"/>
        <v/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57" t="s">
        <v>258</v>
      </c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48"/>
    </row>
    <row r="69" spans="1:45" x14ac:dyDescent="0.2">
      <c r="A69" s="2"/>
      <c r="B69" s="46" t="s">
        <v>68</v>
      </c>
      <c r="C69" s="47" t="s">
        <v>67</v>
      </c>
      <c r="D69" s="47" t="s">
        <v>521</v>
      </c>
      <c r="E69" s="43" t="s">
        <v>304</v>
      </c>
      <c r="H69" s="43" t="str">
        <f t="shared" si="5"/>
        <v>VSSA</v>
      </c>
      <c r="I69" s="43" t="str">
        <f t="shared" si="4"/>
        <v/>
      </c>
      <c r="J69" s="8" t="s">
        <v>259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57" t="s">
        <v>258</v>
      </c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48"/>
    </row>
    <row r="70" spans="1:45" x14ac:dyDescent="0.2">
      <c r="A70" s="2"/>
      <c r="B70" s="46" t="s">
        <v>49</v>
      </c>
      <c r="C70" s="47" t="s">
        <v>2</v>
      </c>
      <c r="D70" s="47">
        <v>51</v>
      </c>
      <c r="E70" s="43" t="s">
        <v>327</v>
      </c>
      <c r="H70" s="43" t="str">
        <f t="shared" si="5"/>
        <v>X_NC</v>
      </c>
      <c r="I70" s="43" t="str">
        <f t="shared" si="4"/>
        <v/>
      </c>
      <c r="J70" s="8" t="s">
        <v>259</v>
      </c>
      <c r="K70" s="8"/>
      <c r="L70" s="9"/>
      <c r="M70" s="9"/>
      <c r="N70" s="9"/>
      <c r="O70" s="9"/>
      <c r="P70" s="9"/>
      <c r="Q70" s="9"/>
      <c r="R70" s="9"/>
      <c r="S70" s="9"/>
      <c r="T70" s="9"/>
      <c r="U70" s="9"/>
      <c r="V70" s="57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48"/>
    </row>
    <row r="71" spans="1:45" x14ac:dyDescent="0.2">
      <c r="A71" s="2"/>
      <c r="B71" s="46" t="s">
        <v>90</v>
      </c>
      <c r="C71" s="47" t="s">
        <v>72</v>
      </c>
      <c r="D71" s="47">
        <v>14</v>
      </c>
      <c r="E71" s="43" t="s">
        <v>303</v>
      </c>
      <c r="H71" s="43" t="str">
        <f t="shared" si="5"/>
        <v>XO32MP</v>
      </c>
      <c r="I71" s="43" t="str">
        <f t="shared" si="4"/>
        <v/>
      </c>
      <c r="J71" s="8" t="s">
        <v>259</v>
      </c>
      <c r="K71" s="8"/>
      <c r="L71" s="9"/>
      <c r="M71" s="9"/>
      <c r="N71" s="9"/>
      <c r="O71" s="9"/>
      <c r="P71" s="9"/>
      <c r="Q71" s="9"/>
      <c r="R71" s="9"/>
      <c r="S71" s="9"/>
      <c r="T71" s="9"/>
      <c r="U71" s="9"/>
      <c r="V71" s="57" t="s">
        <v>258</v>
      </c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48"/>
    </row>
    <row r="72" spans="1:45" x14ac:dyDescent="0.2">
      <c r="A72" s="2"/>
      <c r="B72" s="46" t="s">
        <v>73</v>
      </c>
      <c r="C72" s="47" t="s">
        <v>119</v>
      </c>
      <c r="D72" s="47">
        <v>131</v>
      </c>
      <c r="E72" s="43" t="s">
        <v>322</v>
      </c>
      <c r="H72" s="43" t="str">
        <f t="shared" si="5"/>
        <v>VSSBA</v>
      </c>
      <c r="I72" s="43" t="str">
        <f t="shared" si="4"/>
        <v/>
      </c>
      <c r="J72" s="8" t="s">
        <v>259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57" t="s">
        <v>258</v>
      </c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48"/>
    </row>
    <row r="73" spans="1:45" x14ac:dyDescent="0.2">
      <c r="A73" s="2"/>
      <c r="B73" s="47" t="s">
        <v>88</v>
      </c>
      <c r="C73" s="47" t="s">
        <v>101</v>
      </c>
      <c r="D73" s="47" t="s">
        <v>522</v>
      </c>
      <c r="E73" s="43" t="s">
        <v>126</v>
      </c>
      <c r="H73" s="43" t="str">
        <f t="shared" si="5"/>
        <v>VDDH</v>
      </c>
      <c r="I73" s="43" t="str">
        <f t="shared" si="4"/>
        <v/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57" t="s">
        <v>258</v>
      </c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48"/>
    </row>
    <row r="74" spans="1:45" x14ac:dyDescent="0.2">
      <c r="A74" s="2"/>
      <c r="B74" s="46" t="s">
        <v>105</v>
      </c>
      <c r="C74" s="47" t="s">
        <v>291</v>
      </c>
      <c r="D74" s="47">
        <v>13</v>
      </c>
      <c r="E74" s="43" t="s">
        <v>308</v>
      </c>
      <c r="H74" s="43" t="str">
        <f t="shared" si="5"/>
        <v>XO32MM</v>
      </c>
      <c r="I74" s="43" t="str">
        <f t="shared" si="4"/>
        <v/>
      </c>
      <c r="J74" s="8" t="s">
        <v>259</v>
      </c>
      <c r="K74" s="8"/>
      <c r="L74" s="9"/>
      <c r="M74" s="9"/>
      <c r="N74" s="9"/>
      <c r="O74" s="9"/>
      <c r="P74" s="9"/>
      <c r="Q74" s="9"/>
      <c r="R74" s="9"/>
      <c r="S74" s="9"/>
      <c r="T74" s="9"/>
      <c r="U74" s="9"/>
      <c r="V74" s="57" t="s">
        <v>258</v>
      </c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48"/>
    </row>
    <row r="75" spans="1:45" x14ac:dyDescent="0.2">
      <c r="A75" s="2"/>
      <c r="B75" s="46" t="s">
        <v>109</v>
      </c>
      <c r="C75" s="47" t="s">
        <v>289</v>
      </c>
      <c r="D75" s="47" t="s">
        <v>508</v>
      </c>
      <c r="E75" s="43" t="s">
        <v>323</v>
      </c>
      <c r="H75" s="43" t="str">
        <f t="shared" si="5"/>
        <v>VDCDCRF</v>
      </c>
      <c r="I75" s="43" t="str">
        <f t="shared" si="4"/>
        <v/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57" t="s">
        <v>258</v>
      </c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48"/>
    </row>
    <row r="76" spans="1:45" x14ac:dyDescent="0.2">
      <c r="A76" s="2"/>
      <c r="B76" s="46" t="s">
        <v>112</v>
      </c>
      <c r="C76" s="47" t="s">
        <v>117</v>
      </c>
      <c r="D76" s="47">
        <v>125</v>
      </c>
      <c r="E76" s="43" t="s">
        <v>309</v>
      </c>
      <c r="G76" s="1" t="s">
        <v>536</v>
      </c>
      <c r="H76" s="43" t="str">
        <f t="shared" si="5"/>
        <v>RSTN</v>
      </c>
      <c r="I76" s="43" t="str">
        <f t="shared" si="4"/>
        <v/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57" t="s">
        <v>258</v>
      </c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48"/>
    </row>
    <row r="77" spans="1:45" x14ac:dyDescent="0.2">
      <c r="A77" s="2"/>
      <c r="B77" s="46" t="s">
        <v>122</v>
      </c>
      <c r="C77" s="47" t="s">
        <v>290</v>
      </c>
      <c r="D77" s="47">
        <v>4</v>
      </c>
      <c r="E77" s="43" t="s">
        <v>313</v>
      </c>
      <c r="H77" s="43" t="str">
        <f t="shared" si="5"/>
        <v>VSSVCO</v>
      </c>
      <c r="I77" s="43" t="str">
        <f t="shared" si="4"/>
        <v/>
      </c>
      <c r="J77" s="8" t="s">
        <v>259</v>
      </c>
      <c r="K77" s="8"/>
      <c r="L77" s="9"/>
      <c r="M77" s="9"/>
      <c r="N77" s="9"/>
      <c r="O77" s="9"/>
      <c r="P77" s="9"/>
      <c r="Q77" s="9"/>
      <c r="R77" s="9"/>
      <c r="S77" s="9"/>
      <c r="T77" s="9"/>
      <c r="U77" s="9"/>
      <c r="V77" s="57" t="s">
        <v>258</v>
      </c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48"/>
    </row>
    <row r="78" spans="1:45" x14ac:dyDescent="0.2">
      <c r="A78" s="2"/>
      <c r="B78" s="46" t="s">
        <v>124</v>
      </c>
      <c r="C78" s="47" t="s">
        <v>134</v>
      </c>
      <c r="D78" s="47" t="s">
        <v>523</v>
      </c>
      <c r="E78" s="43" t="s">
        <v>314</v>
      </c>
      <c r="H78" s="43" t="str">
        <f t="shared" si="5"/>
        <v>VSSS</v>
      </c>
      <c r="I78" s="43" t="str">
        <f t="shared" si="4"/>
        <v/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57" t="s">
        <v>258</v>
      </c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48"/>
    </row>
    <row r="79" spans="1:45" x14ac:dyDescent="0.2">
      <c r="A79" s="2"/>
      <c r="B79" s="46" t="s">
        <v>260</v>
      </c>
      <c r="C79" s="47" t="s">
        <v>104</v>
      </c>
      <c r="D79" s="47">
        <v>12</v>
      </c>
      <c r="E79" s="43" t="s">
        <v>507</v>
      </c>
      <c r="H79" s="43" t="str">
        <f t="shared" si="5"/>
        <v>X_NC (DVDD)</v>
      </c>
      <c r="I79" s="43" t="str">
        <f t="shared" si="4"/>
        <v/>
      </c>
      <c r="J79" s="8" t="s">
        <v>259</v>
      </c>
      <c r="K79" s="8"/>
      <c r="L79" s="9"/>
      <c r="M79" s="9"/>
      <c r="N79" s="9"/>
      <c r="O79" s="9"/>
      <c r="P79" s="9"/>
      <c r="Q79" s="9"/>
      <c r="R79" s="9"/>
      <c r="S79" s="9"/>
      <c r="T79" s="9"/>
      <c r="U79" s="9"/>
      <c r="V79" s="57" t="s">
        <v>258</v>
      </c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48"/>
    </row>
    <row r="80" spans="1:45" x14ac:dyDescent="0.2">
      <c r="A80" s="2"/>
      <c r="B80" s="46" t="s">
        <v>278</v>
      </c>
      <c r="C80" s="47" t="s">
        <v>287</v>
      </c>
      <c r="D80" s="47" t="s">
        <v>524</v>
      </c>
      <c r="E80" s="43" t="s">
        <v>316</v>
      </c>
      <c r="H80" s="43" t="str">
        <f t="shared" si="5"/>
        <v>RFIOP</v>
      </c>
      <c r="I80" s="43" t="str">
        <f t="shared" si="4"/>
        <v/>
      </c>
      <c r="J80" s="8" t="s">
        <v>259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57" t="s">
        <v>258</v>
      </c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48"/>
    </row>
    <row r="81" spans="1:45" x14ac:dyDescent="0.2">
      <c r="A81" s="2"/>
      <c r="B81" s="46" t="s">
        <v>279</v>
      </c>
      <c r="C81" s="47" t="s">
        <v>136</v>
      </c>
      <c r="D81" s="47" t="s">
        <v>525</v>
      </c>
      <c r="E81" s="43" t="s">
        <v>317</v>
      </c>
      <c r="H81" s="43" t="str">
        <f t="shared" si="5"/>
        <v>RFIOM</v>
      </c>
      <c r="I81" s="43" t="str">
        <f t="shared" si="4"/>
        <v/>
      </c>
      <c r="J81" s="8" t="s">
        <v>259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57" t="s">
        <v>258</v>
      </c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48"/>
    </row>
    <row r="82" spans="1:45" x14ac:dyDescent="0.2">
      <c r="A82" s="2"/>
      <c r="B82" s="46" t="s">
        <v>280</v>
      </c>
      <c r="C82" s="47" t="s">
        <v>2</v>
      </c>
      <c r="D82" s="47">
        <v>138</v>
      </c>
      <c r="E82" s="43" t="s">
        <v>318</v>
      </c>
      <c r="H82" s="43" t="str">
        <f t="shared" si="5"/>
        <v>TXEN</v>
      </c>
      <c r="I82" s="43" t="str">
        <f t="shared" si="4"/>
        <v/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57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48"/>
    </row>
    <row r="83" spans="1:45" ht="16" thickBot="1" x14ac:dyDescent="0.25">
      <c r="A83" s="2"/>
      <c r="B83" s="46" t="s">
        <v>281</v>
      </c>
      <c r="C83" s="47" t="s">
        <v>132</v>
      </c>
      <c r="D83" s="47">
        <v>129</v>
      </c>
      <c r="E83" s="43" t="s">
        <v>319</v>
      </c>
      <c r="H83" s="43" t="str">
        <f t="shared" si="5"/>
        <v>VCC</v>
      </c>
      <c r="I83" s="43" t="str">
        <f t="shared" si="4"/>
        <v/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59" t="s">
        <v>258</v>
      </c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48"/>
    </row>
    <row r="84" spans="1:45" x14ac:dyDescent="0.2">
      <c r="B84" s="44"/>
      <c r="C84" s="44"/>
      <c r="D84" s="44"/>
      <c r="E84" s="44"/>
      <c r="F84" s="48"/>
      <c r="G84" s="48"/>
      <c r="H84" s="44"/>
      <c r="I84" s="44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4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</row>
    <row r="85" spans="1:45" x14ac:dyDescent="0.2">
      <c r="B85" s="44"/>
      <c r="C85" s="44"/>
      <c r="D85" s="44"/>
      <c r="E85" s="44"/>
      <c r="F85" s="48"/>
      <c r="G85" s="48"/>
      <c r="H85" s="44"/>
      <c r="I85" s="44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4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</row>
    <row r="86" spans="1:45" x14ac:dyDescent="0.2">
      <c r="D86" s="1"/>
    </row>
    <row r="87" spans="1:45" x14ac:dyDescent="0.2">
      <c r="A87" s="173" t="s">
        <v>549</v>
      </c>
      <c r="B87" s="158"/>
      <c r="D87" s="1"/>
      <c r="E87" s="164" t="s">
        <v>550</v>
      </c>
    </row>
    <row r="88" spans="1:45" x14ac:dyDescent="0.2">
      <c r="A88" s="173"/>
      <c r="B88" s="159"/>
      <c r="D88" s="1"/>
      <c r="E88" s="165" t="s">
        <v>551</v>
      </c>
    </row>
    <row r="89" spans="1:45" x14ac:dyDescent="0.2">
      <c r="A89" s="173"/>
      <c r="B89" s="160"/>
      <c r="D89" s="1"/>
      <c r="E89" s="166" t="s">
        <v>552</v>
      </c>
    </row>
    <row r="90" spans="1:45" x14ac:dyDescent="0.2">
      <c r="A90" s="173"/>
      <c r="B90" s="161"/>
      <c r="D90" s="1"/>
      <c r="E90" s="167" t="s">
        <v>553</v>
      </c>
    </row>
    <row r="91" spans="1:45" x14ac:dyDescent="0.2">
      <c r="A91" s="173"/>
      <c r="B91" s="162"/>
      <c r="D91" s="1"/>
      <c r="E91" s="168" t="s">
        <v>554</v>
      </c>
    </row>
    <row r="92" spans="1:45" x14ac:dyDescent="0.2">
      <c r="A92" s="173"/>
      <c r="B92" s="163"/>
      <c r="D92" s="1"/>
      <c r="E92" s="169" t="s">
        <v>555</v>
      </c>
    </row>
    <row r="93" spans="1:45" x14ac:dyDescent="0.2">
      <c r="B93" s="170"/>
      <c r="D93" s="1"/>
      <c r="E93" s="171" t="s">
        <v>556</v>
      </c>
    </row>
    <row r="94" spans="1:45" x14ac:dyDescent="0.2">
      <c r="D94" s="1"/>
    </row>
    <row r="95" spans="1:45" x14ac:dyDescent="0.2">
      <c r="D95" s="1"/>
    </row>
    <row r="96" spans="1:45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</sheetData>
  <sheetProtection formatCells="0" formatColumns="0" formatRows="0" insertColumns="0" insertRows="0" autoFilter="0"/>
  <autoFilter ref="B2:AM83" xr:uid="{00000000-0009-0000-0000-000000000000}">
    <sortState xmlns:xlrd2="http://schemas.microsoft.com/office/spreadsheetml/2017/richdata2" ref="B3:AP83">
      <sortCondition ref="Q2:Q83"/>
    </sortState>
  </autoFilter>
  <mergeCells count="32">
    <mergeCell ref="N1:U1"/>
    <mergeCell ref="AO9:AP9"/>
    <mergeCell ref="AO10:AP10"/>
    <mergeCell ref="AO11:AP11"/>
    <mergeCell ref="AN4:AP4"/>
    <mergeCell ref="AO5:AP5"/>
    <mergeCell ref="AO6:AP6"/>
    <mergeCell ref="AO7:AP7"/>
    <mergeCell ref="AN3:AQ3"/>
    <mergeCell ref="AO14:AP14"/>
    <mergeCell ref="AO15:AP15"/>
    <mergeCell ref="AO17:AP17"/>
    <mergeCell ref="AO20:AP20"/>
    <mergeCell ref="AO29:AP29"/>
    <mergeCell ref="AO26:AP26"/>
    <mergeCell ref="AN28:AQ28"/>
    <mergeCell ref="A87:A92"/>
    <mergeCell ref="AO19:AP19"/>
    <mergeCell ref="AO18:AP18"/>
    <mergeCell ref="AO16:AP16"/>
    <mergeCell ref="Y1:AB1"/>
    <mergeCell ref="AG1:AL1"/>
    <mergeCell ref="AD1:AE1"/>
    <mergeCell ref="AN31:AQ32"/>
    <mergeCell ref="AO8:AP8"/>
    <mergeCell ref="AO23:AP23"/>
    <mergeCell ref="AO21:AP21"/>
    <mergeCell ref="AO24:AP24"/>
    <mergeCell ref="AO22:AP22"/>
    <mergeCell ref="AN25:AQ25"/>
    <mergeCell ref="AO12:AP12"/>
    <mergeCell ref="AO13:AP13"/>
  </mergeCells>
  <conditionalFormatting sqref="N3:U83">
    <cfRule type="expression" dxfId="23" priority="4574">
      <formula>AND(OR(IF(LEFT(N3,3)="BLE",1),IF(RIGHT(N3,2)="LB",1),IF(RIGHT(N3,2)="GP",1),IF(LEFT(N3,3)="EXT",1),IF(LEFT(N3,7)="ANATEST",1)),IF(LEFT($AQ$23,1)="N",1))</formula>
    </cfRule>
    <cfRule type="expression" dxfId="22" priority="4584">
      <formula>IF($J3="",0,AND(IF($J3=N$2,1),IF(LEFT($AQ$26,1)="Y",1)))</formula>
    </cfRule>
    <cfRule type="expression" dxfId="21" priority="4583">
      <formula>AND(IF(LEFT(N3,2)="SL",1),IF(LEFT($AQ$5,1)="N",1))</formula>
    </cfRule>
    <cfRule type="expression" dxfId="20" priority="4582">
      <formula>AND(OR(IF(LEFT(N3,3)="UA0",1),IF(LEFT(N3,5)="UART0",1)),IF(LEFT($AQ$15,1)="N",1))</formula>
    </cfRule>
    <cfRule type="expression" dxfId="19" priority="4581">
      <formula>AND(OR(IF(LEFT(N3,3)="UA1",1),IF(LEFT(N3,5)="UART1",1)),IF(LEFT($AQ$16,1)="N",1))</formula>
    </cfRule>
    <cfRule type="expression" dxfId="18" priority="4580">
      <formula>AND(OR(IF(LEFT(N3,3)="ADC",1),IF(LEFT(N3,3)="CMP",1),IF(LEFT(N3,4)="TRIG",1)),IF(LEFT($AQ$17,1)="N",1))</formula>
    </cfRule>
    <cfRule type="expression" dxfId="17" priority="4579">
      <formula>AND(IF(LEFT(N3,2)="CT",1),IF(LEFT($AQ$18,1)="N",1))</formula>
    </cfRule>
    <cfRule type="expression" dxfId="16" priority="4578">
      <formula>AND(OR(IF(LEFT(N3,3)="I2S",1),IF(LEFT(N3,3)="PDM",1)),IF(LEFT($AQ$21,1)="N",1))</formula>
    </cfRule>
    <cfRule type="expression" dxfId="15" priority="4577">
      <formula>AND(OR(IF(LEFT(N3,3)="CLK",1),IF(LEFT(N3,3)="32K",1)),IF(LEFT($AQ$19,1)="N",1))</formula>
    </cfRule>
    <cfRule type="expression" dxfId="14" priority="4571">
      <formula>AND(IF($V3="",1),IF(LEFT($AQ$24,1)="N",1))</formula>
    </cfRule>
    <cfRule type="expression" dxfId="13" priority="4572">
      <formula>AND(IF(LEFT(N3,3)="NCE",1),IF(LEFT($AQ$13,1)="N",1))</formula>
    </cfRule>
    <cfRule type="expression" dxfId="12" priority="4573">
      <formula>AND(IF(LEFT(N3,3)="SCC",1),IF(LEFT($AQ$14,1)="N",1))</formula>
    </cfRule>
    <cfRule type="expression" dxfId="11" priority="4585">
      <formula>AND(IF($J3=N$2,0,1),IF($J3="",0,1),IF(LEFT($AQ$27,1)="Y",1))</formula>
    </cfRule>
    <cfRule type="expression" dxfId="10" priority="4575">
      <formula>AND(OR(IF(LEFT(N3,6)="GPIO03",1),IF(LEFT(N3,6)="GPIO36",1),IF(LEFT(N3,6)="GPIO37",1),IF(LEFT(N3,6)="GPIO41",1)),IF(LEFT($AQ$20,1)="Y",1))</formula>
    </cfRule>
    <cfRule type="expression" dxfId="9" priority="4576">
      <formula>AND(IF(LEFT(N3,2)="SW",1),IF(LEFT($AQ$22,1)="N",1))</formula>
    </cfRule>
  </conditionalFormatting>
  <conditionalFormatting sqref="N3:V52 X3:AB52 N53:AB83 X55:AR83">
    <cfRule type="expression" dxfId="8" priority="3509">
      <formula>AND(IF(LEFT(N3,2)="M2",1),IF(LEFT($AQ$8,1)="N",1))</formula>
    </cfRule>
    <cfRule type="expression" dxfId="7" priority="3512">
      <formula>AND(IF(LEFT(N3,4)="MSPI",1),IF(LEFT($AQ$12,1)="N",1))</formula>
    </cfRule>
    <cfRule type="expression" dxfId="6" priority="3511">
      <formula>AND(IF(LEFT(N3,2)="M0",1),IF(LEFT($AQ$6,1)="N",1))</formula>
    </cfRule>
    <cfRule type="expression" dxfId="5" priority="3510">
      <formula>AND(IF(LEFT(N3,2)="M1",1),IF(LEFT($AQ$7,1)="N",1))</formula>
    </cfRule>
    <cfRule type="expression" dxfId="4" priority="3506">
      <formula>AND(IF(LEFT(N3,2)="M5",1),IF(LEFT($AQ$11,1)="N",1))</formula>
    </cfRule>
    <cfRule type="expression" dxfId="3" priority="3508">
      <formula>AND(IF(LEFT(N3,2)="M3",1),IF(LEFT($AQ$9,1)="N",1))</formula>
    </cfRule>
    <cfRule type="expression" dxfId="2" priority="3507">
      <formula>AND(IF(LEFT(N3,2)="M4",1),IF(LEFT($AQ$10,1)="N",1))</formula>
    </cfRule>
  </conditionalFormatting>
  <conditionalFormatting sqref="W3:W52">
    <cfRule type="expression" dxfId="1" priority="1">
      <formula>IF(LEFT(W3,2)=$AQ$29,1)</formula>
    </cfRule>
  </conditionalFormatting>
  <conditionalFormatting sqref="AD3:AE83 AG3:AM83">
    <cfRule type="expression" dxfId="0" priority="4570">
      <formula>IF(LEFT(AD3,2)=$AQ$29,1)</formula>
    </cfRule>
  </conditionalFormatting>
  <pageMargins left="0.7" right="0.7" top="0.75" bottom="0.7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O2"/>
  <sheetViews>
    <sheetView topLeftCell="A4" zoomScaleNormal="100" workbookViewId="0">
      <selection activeCell="C43" sqref="C43"/>
    </sheetView>
  </sheetViews>
  <sheetFormatPr baseColWidth="10" defaultColWidth="8.83203125" defaultRowHeight="15" x14ac:dyDescent="0.2"/>
  <sheetData>
    <row r="2" spans="2:15" x14ac:dyDescent="0.2">
      <c r="B2" t="s">
        <v>529</v>
      </c>
      <c r="O2" t="s">
        <v>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Apollo3 Pin Functions</vt:lpstr>
      <vt:lpstr>Apollo3 Ball Map</vt:lpstr>
      <vt:lpstr>'Apollo3 Pin Functions'!_FilterDatabase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DCermak</dc:creator>
  <cp:lastModifiedBy>Thomas Sweeney</cp:lastModifiedBy>
  <cp:lastPrinted>2016-02-03T16:59:51Z</cp:lastPrinted>
  <dcterms:created xsi:type="dcterms:W3CDTF">2015-07-15T19:36:15Z</dcterms:created>
  <dcterms:modified xsi:type="dcterms:W3CDTF">2025-09-17T01:26:26Z</dcterms:modified>
</cp:coreProperties>
</file>