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sharon/Downloads/rsc-app/"/>
    </mc:Choice>
  </mc:AlternateContent>
  <xr:revisionPtr revIDLastSave="0" documentId="13_ncr:1_{A678C478-A25F-464F-BF52-56F33C8D6E98}" xr6:coauthVersionLast="47" xr6:coauthVersionMax="47" xr10:uidLastSave="{00000000-0000-0000-0000-000000000000}"/>
  <bookViews>
    <workbookView xWindow="0" yWindow="500" windowWidth="24820" windowHeight="21900" activeTab="8" xr2:uid="{00000000-000D-0000-FFFF-FFFF00000000}"/>
  </bookViews>
  <sheets>
    <sheet name="README" sheetId="1" r:id="rId1"/>
    <sheet name="Inputs" sheetId="2" r:id="rId2"/>
    <sheet name="Weights" sheetId="3" r:id="rId3"/>
    <sheet name="Scoring" sheetId="4" r:id="rId4"/>
    <sheet name="Categories" sheetId="7" r:id="rId5"/>
    <sheet name="Factors" sheetId="8" r:id="rId6"/>
    <sheet name="Snippets" sheetId="5" r:id="rId7"/>
    <sheet name="Results" sheetId="6" r:id="rId8"/>
    <sheet name="Narrative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 i="4" l="1"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5" i="4" a="1"/>
  <c r="I5" i="4" s="1"/>
  <c r="I6" i="4" a="1"/>
  <c r="I6" i="4" s="1"/>
  <c r="I7" i="4" a="1"/>
  <c r="I7" i="4" s="1"/>
  <c r="I8" i="4" a="1"/>
  <c r="I8" i="4" s="1"/>
  <c r="I3" i="4" a="1"/>
  <c r="I3" i="4" s="1"/>
  <c r="I4" i="4" a="1"/>
  <c r="I4" i="4" s="1"/>
  <c r="I2" i="4" a="1"/>
  <c r="I2" i="4" s="1"/>
  <c r="H17" i="4" a="1"/>
  <c r="H17" i="4" s="1"/>
  <c r="H18" i="4" a="1"/>
  <c r="H18" i="4" s="1"/>
  <c r="H19" i="4" a="1"/>
  <c r="H19" i="4" s="1"/>
  <c r="H13" i="4" a="1"/>
  <c r="H13" i="4" s="1"/>
  <c r="H14" i="4" a="1"/>
  <c r="H14" i="4" s="1"/>
  <c r="H15" i="4" a="1"/>
  <c r="H15" i="4" s="1"/>
  <c r="H16" i="4" a="1"/>
  <c r="H16" i="4" s="1"/>
  <c r="H10" i="4" a="1"/>
  <c r="H10" i="4" s="1"/>
  <c r="H11" i="4" a="1"/>
  <c r="H11" i="4" s="1"/>
  <c r="H12" i="4" a="1"/>
  <c r="H12" i="4" s="1"/>
  <c r="H7" i="4" a="1"/>
  <c r="H7" i="4" s="1"/>
  <c r="H8" i="4" a="1"/>
  <c r="H8" i="4" s="1"/>
  <c r="H9" i="4" a="1"/>
  <c r="H9" i="4" s="1"/>
  <c r="H6" i="4" a="1"/>
  <c r="H6" i="4" s="1"/>
  <c r="H4" i="4" a="1"/>
  <c r="H4" i="4" s="1"/>
  <c r="H5" i="4" a="1"/>
  <c r="H5" i="4" s="1"/>
  <c r="H3" i="4" a="1"/>
  <c r="H3" i="4" s="1"/>
  <c r="H2" i="4" a="1"/>
  <c r="H2" i="4" s="1"/>
  <c r="C3" i="4"/>
  <c r="C4" i="4"/>
  <c r="C5" i="4"/>
  <c r="C6" i="4"/>
  <c r="C7" i="4"/>
  <c r="C8" i="4"/>
  <c r="C9" i="4"/>
  <c r="C10" i="4"/>
  <c r="C11" i="4"/>
  <c r="C12" i="4"/>
  <c r="C13" i="4"/>
  <c r="C14" i="4"/>
  <c r="C15" i="4"/>
  <c r="C16" i="4"/>
  <c r="C17" i="4"/>
  <c r="C18" i="4"/>
  <c r="C19" i="4"/>
  <c r="C2" i="4"/>
  <c r="B3" i="4" a="1"/>
  <c r="B3" i="4" s="1"/>
  <c r="B4" i="4" a="1"/>
  <c r="B4" i="4" s="1"/>
  <c r="B5" i="4" a="1"/>
  <c r="B5" i="4" s="1"/>
  <c r="B6" i="4" a="1"/>
  <c r="B6" i="4" s="1"/>
  <c r="B7" i="4" a="1"/>
  <c r="B7" i="4" s="1"/>
  <c r="B8" i="4" a="1"/>
  <c r="B8" i="4" s="1"/>
  <c r="B9" i="4" a="1"/>
  <c r="B9" i="4" s="1"/>
  <c r="B10" i="4" a="1"/>
  <c r="B10" i="4" s="1"/>
  <c r="B11" i="4" a="1"/>
  <c r="B11" i="4" s="1"/>
  <c r="B12" i="4" a="1"/>
  <c r="B12" i="4" s="1"/>
  <c r="B13" i="4" a="1"/>
  <c r="B13" i="4" s="1"/>
  <c r="B14" i="4" a="1"/>
  <c r="B14" i="4" s="1"/>
  <c r="B15" i="4" a="1"/>
  <c r="B15" i="4" s="1"/>
  <c r="B16" i="4" a="1"/>
  <c r="B16" i="4" s="1"/>
  <c r="B17" i="4" a="1"/>
  <c r="B17" i="4" s="1"/>
  <c r="B18" i="4" a="1"/>
  <c r="B18" i="4" s="1"/>
  <c r="B19" i="4" a="1"/>
  <c r="B19" i="4" s="1"/>
  <c r="B2" i="4" a="1"/>
  <c r="B2" i="4" s="1"/>
  <c r="D2" i="2"/>
  <c r="H4" i="6"/>
  <c r="G4" i="6"/>
  <c r="F4" i="6"/>
  <c r="H3" i="6"/>
  <c r="G3" i="6"/>
  <c r="F3" i="6"/>
  <c r="H2" i="6"/>
  <c r="G2" i="6"/>
  <c r="F2" i="6"/>
  <c r="D2" i="6"/>
  <c r="C2" i="6"/>
  <c r="B2" i="6"/>
  <c r="A2" i="6"/>
  <c r="F19" i="4"/>
  <c r="F18" i="4"/>
  <c r="F17" i="4"/>
  <c r="F16" i="4"/>
  <c r="F15" i="4"/>
  <c r="F14" i="4"/>
  <c r="F13" i="4"/>
  <c r="F12" i="4"/>
  <c r="F11" i="4"/>
  <c r="F10" i="4"/>
  <c r="F9" i="4"/>
  <c r="F8" i="4"/>
  <c r="F7" i="4"/>
  <c r="F6" i="4"/>
  <c r="F5" i="4"/>
  <c r="F4" i="4"/>
  <c r="F3" i="4"/>
  <c r="F2" i="4"/>
  <c r="D17" i="4" l="1"/>
  <c r="E17" i="4" s="1"/>
  <c r="D2" i="4"/>
  <c r="E2" i="4" s="1"/>
  <c r="D5" i="4"/>
  <c r="E5" i="4" s="1"/>
  <c r="D15" i="4"/>
  <c r="E15" i="4" s="1"/>
  <c r="D3" i="4"/>
  <c r="E3" i="4" s="1"/>
  <c r="D16" i="4"/>
  <c r="E16" i="4" s="1"/>
  <c r="D4" i="4"/>
  <c r="E4" i="4" s="1"/>
  <c r="D6" i="4"/>
  <c r="E6" i="4" s="1"/>
  <c r="D7" i="4"/>
  <c r="E7" i="4" s="1"/>
  <c r="D8" i="4"/>
  <c r="E8" i="4" s="1"/>
  <c r="D19" i="4"/>
  <c r="E19" i="4" s="1"/>
  <c r="D18" i="4"/>
  <c r="E18" i="4" s="1"/>
  <c r="D14" i="4"/>
  <c r="E14" i="4" s="1"/>
  <c r="D13" i="4"/>
  <c r="E13" i="4" s="1"/>
  <c r="D12" i="4"/>
  <c r="E12" i="4" s="1"/>
  <c r="D11" i="4"/>
  <c r="E11" i="4" s="1"/>
  <c r="D10" i="4"/>
  <c r="E10" i="4" s="1"/>
  <c r="D9" i="4"/>
  <c r="E9"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<sst xmlns="http://schemas.openxmlformats.org/spreadsheetml/2006/main" count="1400" uniqueCount="270">
  <si>
    <t>Section</t>
  </si>
  <si>
    <t>Notes</t>
  </si>
  <si>
    <t>How to use this prototype</t>
  </si>
  <si>
    <t>1) In the Inputs sheet, enter your 1–10 self-scores for each Field Factor.
2) In the Weights sheet, confirm or revise 1–5 importance scores for each Revenue Stream.
3) The Scoring sheet will calculate totals, normalized %, categories, and surface caveats (where your self-score is low but the factor is critical for a stream).
4) The Results sheet ranks streams and pulls a Top 3 as Strong Fits; others land in 'Could Work' or 'Stretch'.
5) In Snippets, add your one-line reasons and Compass chapter links; use these later in FormWise outputs.</t>
  </si>
  <si>
    <t>Field Factor</t>
  </si>
  <si>
    <t>Your Self-Score (1–10)</t>
  </si>
  <si>
    <t>Notes (optional)</t>
  </si>
  <si>
    <t>Customer Service &amp; Sales</t>
  </si>
  <si>
    <t>Marketing</t>
  </si>
  <si>
    <t>Personal Connections</t>
  </si>
  <si>
    <t>Professional Network</t>
  </si>
  <si>
    <t>Proximity to Customers</t>
  </si>
  <si>
    <t>Aesthetic and Experiential Appeal</t>
  </si>
  <si>
    <t>Customer-Friendly Amenities</t>
  </si>
  <si>
    <t>Regulatory Freedom</t>
  </si>
  <si>
    <t>Product Diversity</t>
  </si>
  <si>
    <t>High Volume Production</t>
  </si>
  <si>
    <t>Operational Infrastructure</t>
  </si>
  <si>
    <t>Product Predictability</t>
  </si>
  <si>
    <t>Schedule Flexibility</t>
  </si>
  <si>
    <t>Financial Resources</t>
  </si>
  <si>
    <t>Floral Design</t>
  </si>
  <si>
    <t>Color Comprehension and Accuracy</t>
  </si>
  <si>
    <t>Social Personality</t>
  </si>
  <si>
    <t>Stress and Risk Tolerance</t>
  </si>
  <si>
    <t>Time Management + Organization</t>
  </si>
  <si>
    <t>Farmers Market</t>
  </si>
  <si>
    <t>Subscriptions</t>
  </si>
  <si>
    <t>Farm Stand/Shop</t>
  </si>
  <si>
    <t>Made-to-Order Bouquets</t>
  </si>
  <si>
    <t>Bulk to Consumer</t>
  </si>
  <si>
    <t>W/S to Local Florists</t>
  </si>
  <si>
    <t>W/S to Wholesalers</t>
  </si>
  <si>
    <t>W/S to Grocery Stores</t>
  </si>
  <si>
    <t>Selling via a Collective</t>
  </si>
  <si>
    <t>Stockist</t>
  </si>
  <si>
    <t>Consignment</t>
  </si>
  <si>
    <t>Custom Weddings</t>
  </si>
  <si>
    <t>A la Carte Weddings</t>
  </si>
  <si>
    <t>Community and Corp Events</t>
  </si>
  <si>
    <t>Hotel and Restaurant</t>
  </si>
  <si>
    <t>You-Pick</t>
  </si>
  <si>
    <t>Workshops</t>
  </si>
  <si>
    <t>Photography</t>
  </si>
  <si>
    <t>Revenue Stream</t>
  </si>
  <si>
    <t>Total Weighted Score</t>
  </si>
  <si>
    <t>Max Possible Score</t>
  </si>
  <si>
    <t>Normalized %</t>
  </si>
  <si>
    <t>Category</t>
  </si>
  <si>
    <t>Caveats (count of low self-score vs high importance)</t>
  </si>
  <si>
    <t>One-line Reason Template</t>
  </si>
  <si>
    <t>Compass Chapter Link/Slug</t>
  </si>
  <si>
    <t>Ranked Revenue Streams</t>
  </si>
  <si>
    <t>Caveats</t>
  </si>
  <si>
    <t>Top 3 Strong Fits</t>
  </si>
  <si>
    <t>Compass Link</t>
  </si>
  <si>
    <t>One-line Reason</t>
  </si>
  <si>
    <t>Strengths &amp; Opportunities</t>
  </si>
  <si>
    <t>Weaknesses &amp; Threats</t>
  </si>
  <si>
    <t>factor_name</t>
  </si>
  <si>
    <t>factor_id</t>
  </si>
  <si>
    <t>category_name</t>
  </si>
  <si>
    <t>factor_description</t>
  </si>
  <si>
    <t>left_label</t>
  </si>
  <si>
    <t>right_label</t>
  </si>
  <si>
    <t>customer_service_sales</t>
  </si>
  <si>
    <t>Customer Facing Skills</t>
  </si>
  <si>
    <t xml:space="preserve">How confident and experienced are you when it comes to engaging with customers — answering questions, handling service issues, pitching your offerings, and closing a sale (whether in person, by email, or over social media)? </t>
  </si>
  <si>
    <t>low</t>
  </si>
  <si>
    <t>high</t>
  </si>
  <si>
    <t>marketing</t>
  </si>
  <si>
    <t>Do you have experience promoting your business through digital and print marketing? This could include things like social media posts, email campaigns, flyers or other printed materials, pitches to media outlets, writing captions, taking great photos, or running paid ads (like on Meta or Google) to help increase visibility and drive sales.</t>
  </si>
  <si>
    <t>personal_connections</t>
  </si>
  <si>
    <t>Networks</t>
  </si>
  <si>
    <t>Do you belong to neighborhood organizations, faith groups, clubs, or social circles where you can share your business, gather support, or spread the word?</t>
  </si>
  <si>
    <t>professional_network</t>
  </si>
  <si>
    <t xml:space="preserve">Are you connected with other local businesses, market organizations, or industry groups that could support, promote, or collaborate with your flower business? </t>
  </si>
  <si>
    <t>proximity_to_customers</t>
  </si>
  <si>
    <t>Location and Demand</t>
  </si>
  <si>
    <t xml:space="preserve"> Is your farm located near one or more population centers, wedding/event venues, agri-tourism destinations, or established farmers markets? Or are you more remote, requiring longer travel times for you and/or your customers?</t>
  </si>
  <si>
    <t>Aesthetic &amp; Experiential Appeal</t>
  </si>
  <si>
    <t>aesthetic_experiential_appeal</t>
  </si>
  <si>
    <t>Does your farm offer a visually appealing or memorable experience — such as scenic views, rustic buildings, flower fields, or friendly animals — that could enhance on-farm events or help entice customers to visit?</t>
  </si>
  <si>
    <t>customer_friendly_amenities</t>
  </si>
  <si>
    <t>Do you have infrastructure in place to welcome and support visitors, like parking, restrooms, shaded seating, or accessible paths?</t>
  </si>
  <si>
    <t>regulatory_freedom</t>
  </si>
  <si>
    <t xml:space="preserve"> Are there zoning laws, HOA restrictions, or permitting requirements that could limit your ability to host events, build structures, or sell directly from your farm?</t>
  </si>
  <si>
    <t>high_volume_production</t>
  </si>
  <si>
    <t>Farm Production</t>
  </si>
  <si>
    <t>Can your farm produce a large quantity of flowers? Or are you limited to smaller-scale production due to space, labor, or other constraints?</t>
  </si>
  <si>
    <t>operational_infrastructure</t>
  </si>
  <si>
    <t>Do you have systems and spaces in place to efficiently store, arrange, and transport your flowers — such as refrigeration, workstations, storage areas, and a reliable vehicle suited for moving product at scale?</t>
  </si>
  <si>
    <t>product_diversity</t>
  </si>
  <si>
    <t>Can you grow a wide variety of floral ingredients, including all six Bouquet Blueprint™ categories? Or is your production limited by space, climate, or your preference for focusing on a single crop (or very limited number of crops)?</t>
  </si>
  <si>
    <t>product_predictability</t>
  </si>
  <si>
    <t>Are you able to consistently predict bloom timing and availability? Have you implemented strategies like succession planting to ensure a steady, well-timed supply?</t>
  </si>
  <si>
    <t>schedule_flexibility</t>
  </si>
  <si>
    <t>Time and Money</t>
  </si>
  <si>
    <t>How much control do you have over your time? Can you adjust when you work to align with customer needs — for example, being available for weddings, events, or farmers market hours — or do you have other commitments or personal boundaries that shape when and how you run your farm business?</t>
  </si>
  <si>
    <t>financial_resources</t>
  </si>
  <si>
    <t>Do you have capital available to invest in your business? If not, are you eligible for grants or loans, and do you have experience successfully applying for them?</t>
  </si>
  <si>
    <t>floral_design</t>
  </si>
  <si>
    <t>Design Skills</t>
  </si>
  <si>
    <t>Do you have experience making bouquets and arrangements? Are you comfortable designing in a range of styles — such as rustic, garden-inspired, modern, or minimalist — to suit different customers and occasions? Do you keep up with floral trends and design aesthetics? Do you enjoy experimenting with new techniques, forms, or ingredients?</t>
  </si>
  <si>
    <t>Color Comprehension &amp; Accuracy</t>
  </si>
  <si>
    <t>color_comprehension_accuracy</t>
  </si>
  <si>
    <t>Do you have a strong eye for color — including the ability to recognize undertones, distinguish between warm and cool hues, and build harmonious palettes? Are you able to communicate these nuances to customers?</t>
  </si>
  <si>
    <t>social_personality</t>
  </si>
  <si>
    <t>Personal Attributes</t>
  </si>
  <si>
    <t>Are you introverted, extroverted, or somewhere in between?</t>
  </si>
  <si>
    <t>introverted</t>
  </si>
  <si>
    <t>extroverted</t>
  </si>
  <si>
    <t>Stress &amp; Risk Tolerance</t>
  </si>
  <si>
    <t>stress_risk_tolerance</t>
  </si>
  <si>
    <t xml:space="preserve">How well do you handle uncertainty, pressure, or fast-changing circumstances? Do you lean more towards the “no risk/no reward” point of view, or are you more of a “better safe than sorry” person? </t>
  </si>
  <si>
    <t>low tolerance</t>
  </si>
  <si>
    <t>high tolerance</t>
  </si>
  <si>
    <t>Time Management &amp; Organization</t>
  </si>
  <si>
    <t>time_management_organization</t>
  </si>
  <si>
    <t xml:space="preserve"> Are you able to structure your time effectively, stay on top of tasks, and meet deadlines? Can you estimate how long things will take, stay prepared with lists or systems, and keep projects moving forward in a timely way?</t>
  </si>
  <si>
    <t>not time effective</t>
  </si>
  <si>
    <t>very time effective</t>
  </si>
  <si>
    <t>category_description</t>
  </si>
  <si>
    <t xml:space="preserve">How you connect with customers — and how often — can vary widely between different sales channels. This section helps you reflect on your comfort and strengths when it comes to engaging with customers, promoting your business, and making the sale.  </t>
  </si>
  <si>
    <t xml:space="preserve">Farming can feel isolating at times — but strong networks can open doors, spread the word, and make the work more sustainable. The connections you already have (or are willing to build) can shape how easily you access new opportunities, especially in revenue streams that thrive on community reach and local engagement. </t>
  </si>
  <si>
    <t xml:space="preserve">Where you grow — and who’s around you — shapes everything from market access to hosting customers at the farm. Understanding the strengths and limitations of your location will help you make strategic decisions about which sales channels are most feasible and profitable. </t>
  </si>
  <si>
    <t xml:space="preserve">Your farm’s growing conditions, infrastructure, and output shape what (and how much of it) you can offer, and how consistently you can offer it. This section helps you assess how well your space supports the type, volume, and timing of production that different revenue streams may require. </t>
  </si>
  <si>
    <t xml:space="preserve">Your available time and financial capacity shape how quickly you can grow—and how much you can take on. Getting honest about both helps you choose a business model that aligns with your real-life bandwidth and budget. </t>
  </si>
  <si>
    <t xml:space="preserve">Some revenue streams—like retail bouquets, weddings, or workshops—depend heavily on strong floral design. This section helps you assess whether those design-focused paths align with your current strengths, your creative interests, or your willingness to grow. </t>
  </si>
  <si>
    <t>Your natural tendencies, preferences, and decision-making style shape how you run your business. Knowing yourself helps you build a business that feels sustainable and enjoyable, not draining.</t>
  </si>
  <si>
    <t>Farmers Markets</t>
  </si>
  <si>
    <t>Farm Stand / Farm Shop</t>
  </si>
  <si>
    <t>Made-to-Order Designs</t>
  </si>
  <si>
    <t>Bulk Sales to the Public</t>
  </si>
  <si>
    <t>Wholesaling to Florists</t>
  </si>
  <si>
    <t>Wholesaling to Wholesalers</t>
  </si>
  <si>
    <t>Wholesaling to Grocery Stores</t>
  </si>
  <si>
    <t>Wholesaling via a Collective</t>
  </si>
  <si>
    <t>Selling as a Stockist</t>
  </si>
  <si>
    <t>Selling on Consignment</t>
  </si>
  <si>
    <t>Full-Service Weddings</t>
  </si>
  <si>
    <t>À La Carte Weddings</t>
  </si>
  <si>
    <t>Community and Corporate Events</t>
  </si>
  <si>
    <t>Hotel and Restaurant Contracts</t>
  </si>
  <si>
    <t>Pick-Your-Own Events</t>
  </si>
  <si>
    <t>Photography Venue</t>
  </si>
  <si>
    <t>channel_name</t>
  </si>
  <si>
    <t>channel_group</t>
  </si>
  <si>
    <t>weight</t>
  </si>
  <si>
    <t>strength_blurb</t>
  </si>
  <si>
    <t>weakness_blurb</t>
  </si>
  <si>
    <t>weighting_reason</t>
  </si>
  <si>
    <t>Direct-to-Consumer Sales</t>
  </si>
  <si>
    <t>Wholesale</t>
  </si>
  <si>
    <t>Design and Event Services</t>
  </si>
  <si>
    <t>Interactive Events</t>
  </si>
  <si>
    <t>Your strong customer service skills mean you’ll thrive at markets, where friendly interaction and repeat relationships are what keep customers coming back week after week.</t>
  </si>
  <si>
    <t>Farmers Markets are built on direct interactions — chatting with shoppers, building loyalty, and standing out from the crowd. Success depends heavily on your ability to connect and sell face-to-face.</t>
  </si>
  <si>
    <t>Without strong sales and people skills, it’s easy to get overlooked in a busy market. Customers may gravitate toward vendors who are more engaging or approachable.</t>
  </si>
  <si>
    <t>Being close to your market makes it easier to transport flowers, keep them fresh, and build a loyal base of repeat customers.</t>
  </si>
  <si>
    <t>If you’re far from a good market, long drives and time on the road eat into profits and cut into time on the farm.</t>
  </si>
  <si>
    <t>Markets require weekly participation and fresh product; proximity to a strong customer base is a key driver of profitability and efficiency.</t>
  </si>
  <si>
    <t>Without enough variety, it’s hard to build mixed bouquets, which farmers market customers tend to place a high value on.</t>
  </si>
  <si>
    <t>Having a wide range of flowers means you can create the abundant mixed bouquets that customers expect at market, and your stand will look full and appealing.</t>
  </si>
  <si>
    <t>Mixed bouquets are almost a requirement at farmers markets, and doing them well depends on having diverse ingredients to work with.</t>
  </si>
  <si>
    <t>A lack of infrastructure makes your life a lot harder and--worst case--leads to wilted flowers, chaotic setup, and unnecessary stress before customers even arrive.</t>
  </si>
  <si>
    <t>With solid infrastructure like coolers, tents, and ways to transport flowers safely, you’ll arrive prepared and be able to offer the freshest possible flowers.</t>
  </si>
  <si>
    <t>The logistics of transporting, storing, and displaying flowers weekly are demanding; without infrastructure, quality and presentation suffer.</t>
  </si>
  <si>
    <t>A consistent presence at market is critical to building loyal customers. When shoppers know you’ll be there every week with abundant flowers, they’ll seek out your booth instead of buying from the first vendor they see.</t>
  </si>
  <si>
    <t>Careful crop planning and succession planting keep harvests steady, ensuring you have abundant stems every week to fill buckets and build market bouquets.</t>
  </si>
  <si>
    <t>Without strong planning and successions, harvests may come in flushes, leaving you short on product some weeks and unable to meet customer demand.</t>
  </si>
  <si>
    <t>If the market’s schedule conflicts with immovable commitments (like kids’ activities), showing up consistently will be difficult or impossible.</t>
  </si>
  <si>
    <t>Having flexibility in your schedule that matches the market’s rhythm — including harvest, bouquet prep, and the market itself — makes it easier to commit week after week.</t>
  </si>
  <si>
    <t>Farmers markets run on fixed days and times, and success depends on aligning your farm work and personal life to that schedule.</t>
  </si>
  <si>
    <t>Mixed bouquets are the core market product at farmers markets; design skill is directly tied to your ability to attract customers to your booth and keep them coming back.</t>
  </si>
  <si>
    <t>Without solid design skills, your mixed bouquets may look awkward or less professional, making it harder to compete with other vendors.</t>
  </si>
  <si>
    <t>Strong design skills help you build mixed bouquets that are beautiful, balanced, and irresistible on the market table.</t>
  </si>
  <si>
    <t>An outgoing, approachable personality helps you connect with customers, build loyalty, and create a welcoming booth atmosphere.</t>
  </si>
  <si>
    <t>If social interaction drains you, markets may feel exhausting and hinder your ability to engage with buyers.</t>
  </si>
  <si>
    <t>Markets are social by nature — success often depends as much on your presence and demeanor as on the flowers themselves.</t>
  </si>
  <si>
    <t>trong organization and time management let you juggle harvesting, bouquet-making, and market prep without burning out — and ensure you arrive on time, fully prepared, and set up before the crowds arrive.</t>
  </si>
  <si>
    <t>Poor organization can make market days chaotic — forgotten supplies, rushed prep, or late arrival. At many markets, arriving late can even mean losing your spot or being barred from setting up.</t>
  </si>
  <si>
    <t>Farmers markets place firm demands on punctuality and preparedness. With immovable weekly deadlines, only growers with solid time management can consistently show up ready and on time.</t>
  </si>
  <si>
    <t>Unlike a farmers market, subscriptions require you to drive sign-ups yourself. Marketing is essential for attracting customers.</t>
  </si>
  <si>
    <t>Good marketing skills can help you attract new subscribers, highlight the value of your bouquets, and keep your subscriber list full.</t>
  </si>
  <si>
    <t>Without strong marketing capabilities, your subscriber list may stay small or fail to grow.</t>
  </si>
  <si>
    <t>Leveraging personal networks makes it easier to find your first subscribers, as friends, colleagues, and local contacts are often the earliest supporters.</t>
  </si>
  <si>
    <t>Without strong personal connections, launching a subscription can be slow, as it’s harder to build momentum and trust at the start.</t>
  </si>
  <si>
    <t>Many subscription programs start small and grow by word of mouth. A farmer’s existing relationships often determine how quickly a subscriber list fills.</t>
  </si>
  <si>
    <t>Subscriptions depend on regular, reliable fulfillment; proximity to customer helps keep delivery costs manageable.</t>
  </si>
  <si>
    <t>Being close to your delivery route or pickup locations makes it easier to keep deliveries efficient.</t>
  </si>
  <si>
    <t>If customers are spread out, long drives can add costs, stress, and even the risk of wilted flowers.</t>
  </si>
  <si>
    <t>Subscriptions are a promise; predictability underpins the entire model, reducing the likelihood that you have to cancel or reschedule your promised product.</t>
  </si>
  <si>
    <t>A diversity of flower types lets you create interesting, abundant mixed bouquets that keep subscribers excited week after week.</t>
  </si>
  <si>
    <t>Without enough variety of floral ingredients, mixed bouquets can look lackluster and lead to subscriber drop-offs.</t>
  </si>
  <si>
    <t>Subscriptions generally rely heavily on mixed bouquets. To do them well, you need a steady flow of diverse ingredients across the season.</t>
  </si>
  <si>
    <t>Strong planning and succession planting ensure you always have enough stems to fulfill weekly commitments without scrambling.</t>
  </si>
  <si>
    <t>Without reliable production, you risk gaps in your ability to produce bouquets on-schedule. Even when customers are understanding, the extra time spent managing cancellations, rescheduling, and notifications eats into both your profits and your focus.</t>
  </si>
  <si>
    <t>Good design skills keep mixed bouquets looking polished and exciting, even with the same core crops from week to week.</t>
  </si>
  <si>
    <t>Subscription customers are buying your bouquets sight-unseen, and so are placing trust in your ability to create beautiful bouquets week after week.</t>
  </si>
  <si>
    <t>Weak designs can make bouquets feel repetitive or amateur, which may lead subscribers to question the value of continuing.</t>
  </si>
  <si>
    <t>Strong time management means you can harvest, design, and deliver on schedule every week.</t>
  </si>
  <si>
    <t>Poor organization makes subscription weeks stressful and increases the risk of mistakes like late deliveries or missed bouquets.</t>
  </si>
  <si>
    <t>Subscriptions impose fixed weekly deadlines, often with little flexibility. Organization and time discipline are crucial for consistent fulfillment.</t>
  </si>
  <si>
    <t>Subscriptions live or die on customer trust. Clear communication, quick responses, and problem-solving are essential for long-term retention.</t>
  </si>
  <si>
    <t>Without attentive service, small issues like a missed bouquet or unclear pickup instructions can lead to cancellations.</t>
  </si>
  <si>
    <t>Strong customer service skills help you handle delivery issues, substitutions, and questions smoothly, keeping subscribers happy and loyal.</t>
  </si>
  <si>
    <t>Unlike a farmers market that provides built-in traffic, a farm stand depends on your ability to attract visitors to your location.</t>
  </si>
  <si>
    <t>Without marketing, even a well-stocked stand can sit empty if people don’t know it’s there.</t>
  </si>
  <si>
    <t>Strong marketing helps bring customers to your stand, whether through signs, social media, or community word-of-mouth.</t>
  </si>
  <si>
    <t>Tapping into your personal and community networks helps you build a steady stream of visitors, especially in the early days of your stand.</t>
  </si>
  <si>
    <t>Without personal connections, it may take much longer to establish a loyal base of regular customers.</t>
  </si>
  <si>
    <t>Farm stands often thrive on local familiarity and relationships; strong community ties can drive repeat business.</t>
  </si>
  <si>
    <t>Being close to a population center makes it easier for customers to stop by your stand as part of their daily routine.</t>
  </si>
  <si>
    <t>If you’re far from customers, only the most motivated will make the trip, which limits traffic and sales.</t>
  </si>
  <si>
    <t>Farm stands require people to come to you; distance from your customer base is a critical factor in success.</t>
  </si>
  <si>
    <t>An attractive location with welcoming displays makes customers want to stop, browse, and buy.</t>
  </si>
  <si>
    <t>If the farm or surroundings look unkempt or uninviting, customers may pass by without stopping.</t>
  </si>
  <si>
    <t>With farm stands, the farm itself is part of the customer’s shopping experience — the look and feel of the space directly influences sales.</t>
  </si>
  <si>
    <t>Operating in an area with minimal red tape lets you sell freely without heavy oversight or costly permits.</t>
  </si>
  <si>
    <t>If local regulations are strict, you may face barriers like zoning restrictions or complicated permits to operate.</t>
  </si>
  <si>
    <t>Farm stands are highly dependent on local laws and ordinances; prohibitive regulations can make them a non-starter.</t>
  </si>
  <si>
    <t>Thoughtful design turns your flowers into irresistible bouquets, encouraging impulse buys and repeat purchases.</t>
  </si>
  <si>
    <t>Weak design can make flowers feel less appealing, lowering the perceived value of what you’re selling.</t>
  </si>
  <si>
    <t>Bouquets are often the most eye-catching product at a stand; strong design increases both sales and customer satisfaction.</t>
  </si>
  <si>
    <t>A diversity of flower types gives you the ingredients you need to make abundant, eye-catching mixed bouquets that keep your stand looking full and appealing.</t>
  </si>
  <si>
    <t>Mixed bouquets are the core product at many farm stands, and doing them well depends on having diverse ingredients available throughout the season.</t>
  </si>
  <si>
    <t>Without enough floral varieties to use as ingredients, it’s hard to build beautiful mixed bouquets.</t>
  </si>
  <si>
    <t>Made-to-order bouquets depend on clear communication and follow-through; customer service is key to meeting expectations.</t>
  </si>
  <si>
    <t>Without attentive service, you risk miscommunications or disappointed customers when designs don’t match what they envisioned.</t>
  </si>
  <si>
    <t>Strong customer service skills help you listen well, understand customer preferences, and deliver designs that meet expectations.</t>
  </si>
  <si>
    <t>Unlike sales at a market or shop, where you have automatic visibility to potential customers, made-to-order design work requires you to actively generate demand.</t>
  </si>
  <si>
    <t>Without strong marketing, customers won't know your farm exists.</t>
  </si>
  <si>
    <t>Good marketing helps you communicate the advantages you are able to offer when compared to traditional retail florists.</t>
  </si>
  <si>
    <t>If customers are far away, travel time and logistics add cost and complexity to each order.</t>
  </si>
  <si>
    <t>Being near your customer base makes deliveries far easier and lowers delivery costs. It also makes it much more appealing for customers to come pick up their order from the farm.</t>
  </si>
  <si>
    <t>Proximity supports both customer service and product quality; long distances can erode profitability, especially for one-off orders.</t>
  </si>
  <si>
    <t>A diverse selection of flowers gives you the flexibility to design for different tastes, occasions, and price points.</t>
  </si>
  <si>
    <t>Without enough variety, you’ll struggle to create custom looks, and customers may turn elsewhere for specific colors or styles.</t>
  </si>
  <si>
    <t>Made-to-order designs require flexibility; diversity in ingredients is essential to meeting varied customer requests.</t>
  </si>
  <si>
    <t>Strong design skills allow you to translate customer input into polished, professional offerings.</t>
  </si>
  <si>
    <t>Weak design skills can leave customers disappointed and unlikely to order from you again.</t>
  </si>
  <si>
    <t>Design ability is the core of made-to-order work; customers are paying for artistry and expertise, not just stems.</t>
  </si>
  <si>
    <t>Customers often prioritize color in custom work, as they are often seeking flowers for a specific person or event. Being able to understand and deliver on their requests is key.</t>
  </si>
  <si>
    <t>Without color skill, you may miss the mark on a customer’s request, leaving them disappointed if the bouquet doesn’t suit the occasion.</t>
  </si>
  <si>
    <t>A good eye for color allows you to match palettes to customer requests and create bouquets that feel intentional and special.</t>
  </si>
  <si>
    <t>Made-to-order bouquets are usually for a particular day or event; success depends on aligning your workflow with the customer’s timing.</t>
  </si>
  <si>
    <t>If your schedule can’t adapt to customer needs, you may have to turn down orders or risk missing critical deadlines.</t>
  </si>
  <si>
    <t>Flexibility in your schedule makes it easier to accommodate customer requests tied to specific days, such as birthdays, anniversaries, or events.</t>
  </si>
  <si>
    <t>Bulk flower sales don’t have built-in traffic; customers need to discover your offerings through word-of-mouth, social media, or ads.</t>
  </si>
  <si>
    <t>Without marketing, potential customers may not even know bulk buckets are an option, limiting sales.</t>
  </si>
  <si>
    <t>Strong marketing helps you reach customers, even those who hadn't realized that DIY flowers might be a great option for their event.</t>
  </si>
  <si>
    <t>Customers buying buckets want value and flexibility; diversity in ingredients makes the purchase worthwhile.</t>
  </si>
  <si>
    <t>A diverse crop plan ensures your bulk buckets feel plentiful and include the mix of floral ingredients customers trying to create their own designs will need.</t>
  </si>
  <si>
    <t>Without enough diversity of floral ingredients, customers may be frustrated by the difficulty in pulling together balanced, attractive designs.</t>
  </si>
  <si>
    <t>Strong planning and succession planting keep stems available in the quantities promised, so customers get what they expect when they placed their order.</t>
  </si>
  <si>
    <t>Without reliable production, you may fall short on promised quantities, leading to unhappy customers and last-minute scrambles.</t>
  </si>
  <si>
    <t>Bulk orders are often tied to specific events; predictability is essential for delivering promised volume on time.</t>
  </si>
  <si>
    <t>Bulk buckets still depend on thoughtful curation; customers need the right balance of ingredients to succeed in DIY design.</t>
  </si>
  <si>
    <t>Without design sense, buckets may be lopsided or impractical, frustrating customers who expect them to translate easily into designs.</t>
  </si>
  <si>
    <t>Even though customers are arranging themselves, a good design eye helps you assemble balanced buckets with usable ratios of different floral ingredients.</t>
  </si>
  <si>
    <t>Florists depend on consistent quality and timing; your infrastructure is what protects stems from harvest to handoff.</t>
  </si>
  <si>
    <t>Without solid infrastructure, flowers may arrive wilted, damaged, or late, undermining trust with florists.</t>
  </si>
  <si>
    <t>Strong infrastructure — from coolers to delivery systems — keeps stems fresh and organized, ensuring florists receive high-quality product.</t>
  </si>
  <si>
    <t>Florists build their orders and commitments around availability; they need dependable quantities and timing.</t>
  </si>
  <si>
    <t>Without predictability, florists can’t plan their own designs or events, and they may turn to other suppliers.</t>
  </si>
  <si>
    <t>Reliable production and succession planting give florists confidence they can count on you week after week.</t>
  </si>
  <si>
    <t>Without attention to color requests, you risk producing flowers that don’t align with florist expectations, which affect repeat sales and weaken trust.</t>
  </si>
  <si>
    <t>Florists often design with color first; being able to understand their needs and communicate subleties in coloration is often critical to their success.</t>
  </si>
  <si>
    <t>Strong color awareness ensures you grow and supply palettes that match florist demand; making you their go-to source for locally grown flowers.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</si>
</sst>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name val="Calibri"/>
      <family val="2"/>
    </font>
    <font>
      <sz val="10.5"/>
      <name val="Aptos"/>
    </font>
    <font>
      <sz val="11"/>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9" fontId="3" fillId="0" borderId="0" applyFont="0" applyFill="0" applyBorder="0" applyAlignment="0" applyProtection="0"/>
  </cellStyleXfs>
  <cellXfs count="2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xf numFmtId="0" fontId="1" fillId="0" borderId="1" xfId="0" applyFont="1" applyBorder="1" applyAlignment="1">
      <alignment horizontal="center" vertical="top" wrapText="1"/>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164" fontId="1" fillId="0" borderId="1" xfId="1" applyNumberFormat="1" applyFont="1" applyBorder="1" applyAlignment="1">
      <alignment horizontal="center" vertical="center" wrapText="1"/>
    </xf>
    <xf numFmtId="164" fontId="0" fillId="0" borderId="0" xfId="1" applyNumberFormat="1" applyFont="1"/>
    <xf numFmtId="0" fontId="1" fillId="0" borderId="1" xfId="0" applyFont="1" applyBorder="1" applyAlignment="1">
      <alignment vertical="center"/>
    </xf>
    <xf numFmtId="164" fontId="0" fillId="0" borderId="0" xfId="1" applyNumberFormat="1" applyFont="1" applyAlignment="1">
      <alignment vertical="center"/>
    </xf>
    <xf numFmtId="0" fontId="4"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4" fillId="0" borderId="0" xfId="0" applyFont="1"/>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0" fillId="0" borderId="0" xfId="0" applyFont="1" applyAlignment="1">
      <alignment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11" sqref="B11"/>
    </sheetView>
  </sheetViews>
  <sheetFormatPr baseColWidth="10" defaultColWidth="8.83203125" defaultRowHeight="15" x14ac:dyDescent="0.2"/>
  <cols>
    <col min="1" max="1" width="41.83203125" customWidth="1"/>
    <col min="2" max="2" width="72.1640625" customWidth="1"/>
  </cols>
  <sheetData>
    <row r="1" spans="1:2" x14ac:dyDescent="0.2">
      <c r="A1" s="1" t="s">
        <v>0</v>
      </c>
      <c r="B1" s="1" t="s">
        <v>1</v>
      </c>
    </row>
    <row r="2" spans="1:2" ht="128" customHeight="1" x14ac:dyDescent="0.2">
      <c r="A2" s="3" t="s">
        <v>2</v>
      </c>
      <c r="B2" s="2"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selection activeCell="C21" sqref="C21"/>
    </sheetView>
  </sheetViews>
  <sheetFormatPr baseColWidth="10" defaultColWidth="8.83203125" defaultRowHeight="15" x14ac:dyDescent="0.2"/>
  <cols>
    <col min="1" max="1" width="28.6640625" customWidth="1"/>
    <col min="2" max="2" width="20.5" customWidth="1"/>
    <col min="3" max="3" width="34.6640625" customWidth="1"/>
  </cols>
  <sheetData>
    <row r="1" spans="1:4" x14ac:dyDescent="0.2">
      <c r="A1" s="1" t="s">
        <v>4</v>
      </c>
      <c r="B1" s="1" t="s">
        <v>5</v>
      </c>
      <c r="C1" s="1" t="s">
        <v>6</v>
      </c>
    </row>
    <row r="2" spans="1:4" x14ac:dyDescent="0.2">
      <c r="A2" t="s">
        <v>7</v>
      </c>
      <c r="B2">
        <v>2</v>
      </c>
      <c r="D2">
        <f>SUM(Inputs!$B$2:$B$20)</f>
        <v>91</v>
      </c>
    </row>
    <row r="3" spans="1:4" x14ac:dyDescent="0.2">
      <c r="A3" t="s">
        <v>8</v>
      </c>
      <c r="B3">
        <v>4</v>
      </c>
    </row>
    <row r="4" spans="1:4" x14ac:dyDescent="0.2">
      <c r="A4" t="s">
        <v>9</v>
      </c>
      <c r="B4">
        <v>1</v>
      </c>
    </row>
    <row r="5" spans="1:4" x14ac:dyDescent="0.2">
      <c r="A5" t="s">
        <v>10</v>
      </c>
      <c r="B5">
        <v>2</v>
      </c>
    </row>
    <row r="6" spans="1:4" x14ac:dyDescent="0.2">
      <c r="A6" t="s">
        <v>11</v>
      </c>
      <c r="B6">
        <v>8</v>
      </c>
    </row>
    <row r="7" spans="1:4" x14ac:dyDescent="0.2">
      <c r="A7" t="s">
        <v>12</v>
      </c>
      <c r="B7">
        <v>6</v>
      </c>
    </row>
    <row r="8" spans="1:4" x14ac:dyDescent="0.2">
      <c r="A8" t="s">
        <v>13</v>
      </c>
      <c r="B8">
        <v>3</v>
      </c>
    </row>
    <row r="9" spans="1:4" x14ac:dyDescent="0.2">
      <c r="A9" t="s">
        <v>14</v>
      </c>
      <c r="B9">
        <v>7</v>
      </c>
    </row>
    <row r="10" spans="1:4" x14ac:dyDescent="0.2">
      <c r="A10" t="s">
        <v>15</v>
      </c>
      <c r="B10">
        <v>8</v>
      </c>
    </row>
    <row r="11" spans="1:4" x14ac:dyDescent="0.2">
      <c r="A11" t="s">
        <v>16</v>
      </c>
      <c r="B11">
        <v>4</v>
      </c>
    </row>
    <row r="12" spans="1:4" x14ac:dyDescent="0.2">
      <c r="A12" t="s">
        <v>17</v>
      </c>
      <c r="B12">
        <v>7</v>
      </c>
    </row>
    <row r="13" spans="1:4" x14ac:dyDescent="0.2">
      <c r="A13" t="s">
        <v>18</v>
      </c>
      <c r="B13">
        <v>5</v>
      </c>
    </row>
    <row r="14" spans="1:4" x14ac:dyDescent="0.2">
      <c r="A14" t="s">
        <v>19</v>
      </c>
      <c r="B14">
        <v>3</v>
      </c>
    </row>
    <row r="15" spans="1:4" x14ac:dyDescent="0.2">
      <c r="A15" t="s">
        <v>20</v>
      </c>
      <c r="B15">
        <v>7</v>
      </c>
    </row>
    <row r="16" spans="1:4" x14ac:dyDescent="0.2">
      <c r="A16" t="s">
        <v>21</v>
      </c>
      <c r="B16">
        <v>8</v>
      </c>
    </row>
    <row r="17" spans="1:2" x14ac:dyDescent="0.2">
      <c r="A17" t="s">
        <v>22</v>
      </c>
      <c r="B17">
        <v>8</v>
      </c>
    </row>
    <row r="18" spans="1:2" x14ac:dyDescent="0.2">
      <c r="A18" t="s">
        <v>23</v>
      </c>
      <c r="B18">
        <v>2</v>
      </c>
    </row>
    <row r="19" spans="1:2" x14ac:dyDescent="0.2">
      <c r="A19" t="s">
        <v>24</v>
      </c>
      <c r="B19">
        <v>2</v>
      </c>
    </row>
    <row r="20" spans="1:2" x14ac:dyDescent="0.2">
      <c r="A20" t="s">
        <v>25</v>
      </c>
      <c r="B20">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0"/>
  <sheetViews>
    <sheetView workbookViewId="0">
      <selection activeCell="D27" sqref="D27"/>
    </sheetView>
  </sheetViews>
  <sheetFormatPr baseColWidth="10" defaultColWidth="8.83203125" defaultRowHeight="15" x14ac:dyDescent="0.2"/>
  <cols>
    <col min="1" max="1" width="30.83203125" customWidth="1"/>
  </cols>
  <sheetData>
    <row r="1" spans="1:19" s="2" customFormat="1" ht="67" customHeight="1" x14ac:dyDescent="0.2">
      <c r="B1" s="4" t="s">
        <v>130</v>
      </c>
      <c r="C1" s="4" t="s">
        <v>27</v>
      </c>
      <c r="D1" s="4" t="s">
        <v>131</v>
      </c>
      <c r="E1" s="4" t="s">
        <v>132</v>
      </c>
      <c r="F1" s="4" t="s">
        <v>133</v>
      </c>
      <c r="G1" s="4" t="s">
        <v>134</v>
      </c>
      <c r="H1" s="4" t="s">
        <v>135</v>
      </c>
      <c r="I1" s="4" t="s">
        <v>136</v>
      </c>
      <c r="J1" s="4" t="s">
        <v>137</v>
      </c>
      <c r="K1" s="4" t="s">
        <v>138</v>
      </c>
      <c r="L1" s="4" t="s">
        <v>139</v>
      </c>
      <c r="M1" s="4" t="s">
        <v>140</v>
      </c>
      <c r="N1" s="4" t="s">
        <v>141</v>
      </c>
      <c r="O1" s="4" t="s">
        <v>142</v>
      </c>
      <c r="P1" s="4" t="s">
        <v>143</v>
      </c>
      <c r="Q1" s="4" t="s">
        <v>144</v>
      </c>
      <c r="R1" s="4" t="s">
        <v>42</v>
      </c>
      <c r="S1" s="4" t="s">
        <v>145</v>
      </c>
    </row>
    <row r="2" spans="1:19" x14ac:dyDescent="0.2">
      <c r="A2" s="19" t="s">
        <v>7</v>
      </c>
      <c r="B2" s="7">
        <v>5</v>
      </c>
      <c r="C2" s="7">
        <v>4</v>
      </c>
      <c r="D2" s="7">
        <v>2</v>
      </c>
      <c r="E2" s="7">
        <v>4</v>
      </c>
      <c r="F2" s="7">
        <v>3</v>
      </c>
      <c r="G2" s="7">
        <v>3</v>
      </c>
      <c r="H2" s="7">
        <v>2</v>
      </c>
      <c r="I2" s="7">
        <v>2</v>
      </c>
      <c r="J2" s="7">
        <v>1</v>
      </c>
      <c r="K2" s="7">
        <v>2</v>
      </c>
      <c r="L2" s="7">
        <v>2</v>
      </c>
      <c r="M2" s="7">
        <v>5</v>
      </c>
      <c r="N2" s="7">
        <v>3</v>
      </c>
      <c r="O2" s="7">
        <v>4</v>
      </c>
      <c r="P2" s="7">
        <v>3</v>
      </c>
      <c r="Q2" s="7">
        <v>4</v>
      </c>
      <c r="R2" s="7">
        <v>4</v>
      </c>
      <c r="S2" s="7">
        <v>2</v>
      </c>
    </row>
    <row r="3" spans="1:19" x14ac:dyDescent="0.2">
      <c r="A3" s="19" t="s">
        <v>8</v>
      </c>
      <c r="B3" s="7">
        <v>2</v>
      </c>
      <c r="C3" s="7">
        <v>5</v>
      </c>
      <c r="D3" s="7">
        <v>5</v>
      </c>
      <c r="E3" s="7">
        <v>5</v>
      </c>
      <c r="F3" s="7">
        <v>5</v>
      </c>
      <c r="G3" s="7">
        <v>1</v>
      </c>
      <c r="H3" s="7">
        <v>1</v>
      </c>
      <c r="I3" s="7">
        <v>1</v>
      </c>
      <c r="J3" s="7">
        <v>2</v>
      </c>
      <c r="K3" s="7">
        <v>3</v>
      </c>
      <c r="L3" s="7">
        <v>3</v>
      </c>
      <c r="M3" s="7">
        <v>5</v>
      </c>
      <c r="N3" s="7">
        <v>5</v>
      </c>
      <c r="O3" s="7">
        <v>4</v>
      </c>
      <c r="P3" s="7">
        <v>3</v>
      </c>
      <c r="Q3" s="7">
        <v>5</v>
      </c>
      <c r="R3" s="7">
        <v>5</v>
      </c>
      <c r="S3" s="7">
        <v>5</v>
      </c>
    </row>
    <row r="4" spans="1:19" x14ac:dyDescent="0.2">
      <c r="A4" s="19" t="s">
        <v>9</v>
      </c>
      <c r="B4" s="7">
        <v>2</v>
      </c>
      <c r="C4" s="7">
        <v>4</v>
      </c>
      <c r="D4" s="7">
        <v>4</v>
      </c>
      <c r="E4" s="7">
        <v>3</v>
      </c>
      <c r="F4" s="7">
        <v>2</v>
      </c>
      <c r="G4" s="7">
        <v>1</v>
      </c>
      <c r="H4" s="7">
        <v>1</v>
      </c>
      <c r="I4" s="7">
        <v>1</v>
      </c>
      <c r="J4" s="7">
        <v>1</v>
      </c>
      <c r="K4" s="7">
        <v>1</v>
      </c>
      <c r="L4" s="7">
        <v>1</v>
      </c>
      <c r="M4" s="7">
        <v>3</v>
      </c>
      <c r="N4" s="7">
        <v>3</v>
      </c>
      <c r="O4" s="7">
        <v>1</v>
      </c>
      <c r="P4" s="7">
        <v>1</v>
      </c>
      <c r="Q4" s="7">
        <v>3</v>
      </c>
      <c r="R4" s="7">
        <v>3</v>
      </c>
      <c r="S4" s="7">
        <v>3</v>
      </c>
    </row>
    <row r="5" spans="1:19" x14ac:dyDescent="0.2">
      <c r="A5" s="19" t="s">
        <v>10</v>
      </c>
      <c r="B5" s="7">
        <v>1</v>
      </c>
      <c r="C5" s="7">
        <v>1</v>
      </c>
      <c r="D5" s="7">
        <v>1</v>
      </c>
      <c r="E5" s="7">
        <v>1</v>
      </c>
      <c r="F5" s="7">
        <v>1</v>
      </c>
      <c r="G5" s="7">
        <v>1</v>
      </c>
      <c r="H5" s="7">
        <v>1</v>
      </c>
      <c r="I5" s="7">
        <v>1</v>
      </c>
      <c r="J5" s="7">
        <v>3</v>
      </c>
      <c r="K5" s="7">
        <v>4</v>
      </c>
      <c r="L5" s="7">
        <v>4</v>
      </c>
      <c r="M5" s="7">
        <v>1</v>
      </c>
      <c r="N5" s="7">
        <v>1</v>
      </c>
      <c r="O5" s="7">
        <v>4</v>
      </c>
      <c r="P5" s="7">
        <v>4</v>
      </c>
      <c r="Q5" s="7">
        <v>3</v>
      </c>
      <c r="R5" s="7">
        <v>3</v>
      </c>
      <c r="S5" s="7">
        <v>2</v>
      </c>
    </row>
    <row r="6" spans="1:19" x14ac:dyDescent="0.2">
      <c r="A6" s="19" t="s">
        <v>11</v>
      </c>
      <c r="B6" s="7">
        <v>4</v>
      </c>
      <c r="C6" s="7">
        <v>4</v>
      </c>
      <c r="D6" s="7">
        <v>5</v>
      </c>
      <c r="E6" s="7">
        <v>4</v>
      </c>
      <c r="F6" s="7">
        <v>3</v>
      </c>
      <c r="G6" s="7">
        <v>3</v>
      </c>
      <c r="H6" s="7">
        <v>3</v>
      </c>
      <c r="I6" s="7">
        <v>3</v>
      </c>
      <c r="J6" s="7">
        <v>3</v>
      </c>
      <c r="K6" s="7">
        <v>4</v>
      </c>
      <c r="L6" s="7">
        <v>5</v>
      </c>
      <c r="M6" s="7">
        <v>3</v>
      </c>
      <c r="N6" s="7">
        <v>3</v>
      </c>
      <c r="O6" s="7">
        <v>3</v>
      </c>
      <c r="P6" s="7">
        <v>4</v>
      </c>
      <c r="Q6" s="7">
        <v>3</v>
      </c>
      <c r="R6" s="7">
        <v>3</v>
      </c>
      <c r="S6" s="7">
        <v>4</v>
      </c>
    </row>
    <row r="7" spans="1:19" x14ac:dyDescent="0.2">
      <c r="A7" s="19" t="s">
        <v>80</v>
      </c>
      <c r="B7" s="7">
        <v>1</v>
      </c>
      <c r="C7" s="7">
        <v>1</v>
      </c>
      <c r="D7" s="7">
        <v>4</v>
      </c>
      <c r="E7" s="7">
        <v>1</v>
      </c>
      <c r="F7" s="7">
        <v>1</v>
      </c>
      <c r="G7" s="7">
        <v>1</v>
      </c>
      <c r="H7" s="7">
        <v>1</v>
      </c>
      <c r="I7" s="7">
        <v>1</v>
      </c>
      <c r="J7" s="7">
        <v>1</v>
      </c>
      <c r="K7" s="7">
        <v>1</v>
      </c>
      <c r="L7" s="7">
        <v>1</v>
      </c>
      <c r="M7" s="7">
        <v>1</v>
      </c>
      <c r="N7" s="7">
        <v>1</v>
      </c>
      <c r="O7" s="7">
        <v>1</v>
      </c>
      <c r="P7" s="7">
        <v>1</v>
      </c>
      <c r="Q7" s="7">
        <v>4</v>
      </c>
      <c r="R7" s="7">
        <v>4</v>
      </c>
      <c r="S7" s="7">
        <v>5</v>
      </c>
    </row>
    <row r="8" spans="1:19" x14ac:dyDescent="0.2">
      <c r="A8" s="19" t="s">
        <v>13</v>
      </c>
      <c r="B8" s="8">
        <v>1</v>
      </c>
      <c r="C8" s="7">
        <v>2</v>
      </c>
      <c r="D8" s="7">
        <v>3</v>
      </c>
      <c r="E8" s="7">
        <v>2</v>
      </c>
      <c r="F8" s="7">
        <v>2</v>
      </c>
      <c r="G8" s="7">
        <v>1</v>
      </c>
      <c r="H8" s="7">
        <v>1</v>
      </c>
      <c r="I8" s="7">
        <v>1</v>
      </c>
      <c r="J8" s="7">
        <v>1</v>
      </c>
      <c r="K8" s="7">
        <v>1</v>
      </c>
      <c r="L8" s="7">
        <v>1</v>
      </c>
      <c r="M8" s="7">
        <v>1</v>
      </c>
      <c r="N8" s="7">
        <v>2</v>
      </c>
      <c r="O8" s="7">
        <v>1</v>
      </c>
      <c r="P8" s="7">
        <v>1</v>
      </c>
      <c r="Q8" s="7">
        <v>5</v>
      </c>
      <c r="R8" s="7">
        <v>5</v>
      </c>
      <c r="S8" s="7">
        <v>4</v>
      </c>
    </row>
    <row r="9" spans="1:19" x14ac:dyDescent="0.2">
      <c r="A9" s="19" t="s">
        <v>14</v>
      </c>
      <c r="B9" s="7">
        <v>1</v>
      </c>
      <c r="C9" s="7">
        <v>2</v>
      </c>
      <c r="D9" s="7">
        <v>4</v>
      </c>
      <c r="E9" s="7">
        <v>2</v>
      </c>
      <c r="F9" s="7">
        <v>2</v>
      </c>
      <c r="G9" s="7">
        <v>1</v>
      </c>
      <c r="H9" s="7">
        <v>1</v>
      </c>
      <c r="I9" s="7">
        <v>1</v>
      </c>
      <c r="J9" s="7">
        <v>1</v>
      </c>
      <c r="K9" s="7">
        <v>1</v>
      </c>
      <c r="L9" s="7">
        <v>1</v>
      </c>
      <c r="M9" s="7">
        <v>1</v>
      </c>
      <c r="N9" s="7">
        <v>2</v>
      </c>
      <c r="O9" s="7">
        <v>1</v>
      </c>
      <c r="P9" s="7">
        <v>1</v>
      </c>
      <c r="Q9" s="7">
        <v>5</v>
      </c>
      <c r="R9" s="7">
        <v>5</v>
      </c>
      <c r="S9" s="7">
        <v>3</v>
      </c>
    </row>
    <row r="10" spans="1:19" x14ac:dyDescent="0.2">
      <c r="A10" s="19" t="s">
        <v>15</v>
      </c>
      <c r="B10" s="7">
        <v>5</v>
      </c>
      <c r="C10" s="7">
        <v>5</v>
      </c>
      <c r="D10" s="7">
        <v>4</v>
      </c>
      <c r="E10" s="7">
        <v>5</v>
      </c>
      <c r="F10" s="7">
        <v>4</v>
      </c>
      <c r="G10" s="7">
        <v>1</v>
      </c>
      <c r="H10" s="7">
        <v>1</v>
      </c>
      <c r="I10" s="7">
        <v>4</v>
      </c>
      <c r="J10" s="7">
        <v>1</v>
      </c>
      <c r="K10" s="7">
        <v>4</v>
      </c>
      <c r="L10" s="7">
        <v>4</v>
      </c>
      <c r="M10" s="7">
        <v>5</v>
      </c>
      <c r="N10" s="7">
        <v>5</v>
      </c>
      <c r="O10" s="7">
        <v>5</v>
      </c>
      <c r="P10" s="7">
        <v>5</v>
      </c>
      <c r="Q10" s="7">
        <v>3</v>
      </c>
      <c r="R10" s="7">
        <v>4</v>
      </c>
      <c r="S10" s="7">
        <v>3</v>
      </c>
    </row>
    <row r="11" spans="1:19" x14ac:dyDescent="0.2">
      <c r="A11" s="19" t="s">
        <v>16</v>
      </c>
      <c r="B11" s="7">
        <v>3</v>
      </c>
      <c r="C11" s="7">
        <v>3</v>
      </c>
      <c r="D11" s="7">
        <v>3</v>
      </c>
      <c r="E11" s="7">
        <v>3</v>
      </c>
      <c r="F11" s="7">
        <v>3</v>
      </c>
      <c r="G11" s="7">
        <v>2</v>
      </c>
      <c r="H11" s="7">
        <v>5</v>
      </c>
      <c r="I11" s="7">
        <v>5</v>
      </c>
      <c r="J11" s="7">
        <v>3</v>
      </c>
      <c r="K11" s="7">
        <v>1</v>
      </c>
      <c r="L11" s="7">
        <v>1</v>
      </c>
      <c r="M11" s="7">
        <v>3</v>
      </c>
      <c r="N11" s="7">
        <v>2</v>
      </c>
      <c r="O11" s="7">
        <v>2</v>
      </c>
      <c r="P11" s="7">
        <v>2</v>
      </c>
      <c r="Q11" s="7">
        <v>4</v>
      </c>
      <c r="R11" s="7">
        <v>2</v>
      </c>
      <c r="S11" s="7">
        <v>4</v>
      </c>
    </row>
    <row r="12" spans="1:19" x14ac:dyDescent="0.2">
      <c r="A12" s="19" t="s">
        <v>17</v>
      </c>
      <c r="B12" s="7">
        <v>4</v>
      </c>
      <c r="C12" s="7">
        <v>3</v>
      </c>
      <c r="D12" s="7">
        <v>2</v>
      </c>
      <c r="E12" s="7">
        <v>3</v>
      </c>
      <c r="F12" s="7">
        <v>2</v>
      </c>
      <c r="G12" s="7">
        <v>4</v>
      </c>
      <c r="H12" s="7">
        <v>5</v>
      </c>
      <c r="I12" s="7">
        <v>5</v>
      </c>
      <c r="J12" s="7">
        <v>3</v>
      </c>
      <c r="K12" s="7">
        <v>3</v>
      </c>
      <c r="L12" s="7">
        <v>2</v>
      </c>
      <c r="M12" s="7">
        <v>5</v>
      </c>
      <c r="N12" s="7">
        <v>4</v>
      </c>
      <c r="O12" s="7">
        <v>5</v>
      </c>
      <c r="P12" s="7">
        <v>4</v>
      </c>
      <c r="Q12" s="7">
        <v>1</v>
      </c>
      <c r="R12" s="7">
        <v>3</v>
      </c>
      <c r="S12" s="7">
        <v>1</v>
      </c>
    </row>
    <row r="13" spans="1:19" x14ac:dyDescent="0.2">
      <c r="A13" s="19" t="s">
        <v>18</v>
      </c>
      <c r="B13" s="7">
        <v>4</v>
      </c>
      <c r="C13" s="7">
        <v>4</v>
      </c>
      <c r="D13" s="7">
        <v>2</v>
      </c>
      <c r="E13" s="7">
        <v>2</v>
      </c>
      <c r="F13" s="7">
        <v>4</v>
      </c>
      <c r="G13" s="7">
        <v>4</v>
      </c>
      <c r="H13" s="7">
        <v>5</v>
      </c>
      <c r="I13" s="7">
        <v>5</v>
      </c>
      <c r="J13" s="7">
        <v>4</v>
      </c>
      <c r="K13" s="7">
        <v>3</v>
      </c>
      <c r="L13" s="7">
        <v>2</v>
      </c>
      <c r="M13" s="7">
        <v>5</v>
      </c>
      <c r="N13" s="7">
        <v>5</v>
      </c>
      <c r="O13" s="7">
        <v>5</v>
      </c>
      <c r="P13" s="7">
        <v>3</v>
      </c>
      <c r="Q13" s="7">
        <v>3</v>
      </c>
      <c r="R13" s="7">
        <v>3</v>
      </c>
      <c r="S13" s="7">
        <v>1</v>
      </c>
    </row>
    <row r="14" spans="1:19" x14ac:dyDescent="0.2">
      <c r="A14" s="19" t="s">
        <v>19</v>
      </c>
      <c r="B14" s="7">
        <v>4</v>
      </c>
      <c r="C14" s="7">
        <v>1</v>
      </c>
      <c r="D14" s="7">
        <v>1</v>
      </c>
      <c r="E14" s="7">
        <v>4</v>
      </c>
      <c r="F14" s="7">
        <v>2</v>
      </c>
      <c r="G14" s="7">
        <v>3</v>
      </c>
      <c r="H14" s="7">
        <v>4</v>
      </c>
      <c r="I14" s="7">
        <v>5</v>
      </c>
      <c r="J14" s="7">
        <v>3</v>
      </c>
      <c r="K14" s="7">
        <v>3</v>
      </c>
      <c r="L14" s="7">
        <v>4</v>
      </c>
      <c r="M14" s="7">
        <v>5</v>
      </c>
      <c r="N14" s="7">
        <v>5</v>
      </c>
      <c r="O14" s="7">
        <v>5</v>
      </c>
      <c r="P14" s="7">
        <v>4</v>
      </c>
      <c r="Q14" s="7">
        <v>1</v>
      </c>
      <c r="R14" s="7">
        <v>1</v>
      </c>
      <c r="S14" s="7">
        <v>1</v>
      </c>
    </row>
    <row r="15" spans="1:19" x14ac:dyDescent="0.2">
      <c r="A15" s="19" t="s">
        <v>20</v>
      </c>
      <c r="B15" s="7">
        <v>3</v>
      </c>
      <c r="C15" s="7">
        <v>1</v>
      </c>
      <c r="D15" s="7">
        <v>2</v>
      </c>
      <c r="E15" s="7">
        <v>2</v>
      </c>
      <c r="F15" s="7">
        <v>1</v>
      </c>
      <c r="G15" s="7">
        <v>1</v>
      </c>
      <c r="H15" s="7">
        <v>1</v>
      </c>
      <c r="I15" s="7">
        <v>2</v>
      </c>
      <c r="J15" s="7">
        <v>1</v>
      </c>
      <c r="K15" s="7">
        <v>1</v>
      </c>
      <c r="L15" s="7">
        <v>1</v>
      </c>
      <c r="M15" s="7">
        <v>4</v>
      </c>
      <c r="N15" s="7">
        <v>3</v>
      </c>
      <c r="O15" s="7">
        <v>4</v>
      </c>
      <c r="P15" s="7">
        <v>4</v>
      </c>
      <c r="Q15" s="7">
        <v>2</v>
      </c>
      <c r="R15" s="7">
        <v>2</v>
      </c>
      <c r="S15" s="7">
        <v>1</v>
      </c>
    </row>
    <row r="16" spans="1:19" x14ac:dyDescent="0.2">
      <c r="A16" s="19" t="s">
        <v>21</v>
      </c>
      <c r="B16" s="7">
        <v>4</v>
      </c>
      <c r="C16" s="7">
        <v>4</v>
      </c>
      <c r="D16" s="7">
        <v>4</v>
      </c>
      <c r="E16" s="7">
        <v>5</v>
      </c>
      <c r="F16" s="7">
        <v>4</v>
      </c>
      <c r="G16" s="7">
        <v>1</v>
      </c>
      <c r="H16" s="7">
        <v>1</v>
      </c>
      <c r="I16" s="7">
        <v>4</v>
      </c>
      <c r="J16" s="7">
        <v>1</v>
      </c>
      <c r="K16" s="7">
        <v>4</v>
      </c>
      <c r="L16" s="7">
        <v>4</v>
      </c>
      <c r="M16" s="7">
        <v>5</v>
      </c>
      <c r="N16" s="7">
        <v>5</v>
      </c>
      <c r="O16" s="7">
        <v>5</v>
      </c>
      <c r="P16" s="7">
        <v>5</v>
      </c>
      <c r="Q16" s="7">
        <v>1</v>
      </c>
      <c r="R16" s="7">
        <v>5</v>
      </c>
      <c r="S16" s="7">
        <v>1</v>
      </c>
    </row>
    <row r="17" spans="1:19" x14ac:dyDescent="0.2">
      <c r="A17" s="19" t="s">
        <v>104</v>
      </c>
      <c r="B17" s="7">
        <v>3</v>
      </c>
      <c r="C17" s="7">
        <v>3</v>
      </c>
      <c r="D17" s="7">
        <v>3</v>
      </c>
      <c r="E17" s="7">
        <v>4</v>
      </c>
      <c r="F17" s="7">
        <v>3</v>
      </c>
      <c r="G17" s="7">
        <v>4</v>
      </c>
      <c r="H17" s="7">
        <v>1</v>
      </c>
      <c r="I17" s="7">
        <v>1</v>
      </c>
      <c r="J17" s="7">
        <v>1</v>
      </c>
      <c r="K17" s="7">
        <v>1</v>
      </c>
      <c r="L17" s="7">
        <v>1</v>
      </c>
      <c r="M17" s="7">
        <v>5</v>
      </c>
      <c r="N17" s="7">
        <v>5</v>
      </c>
      <c r="O17" s="7">
        <v>4</v>
      </c>
      <c r="P17" s="7">
        <v>3</v>
      </c>
      <c r="Q17" s="7">
        <v>1</v>
      </c>
      <c r="R17" s="7">
        <v>1</v>
      </c>
      <c r="S17" s="7">
        <v>1</v>
      </c>
    </row>
    <row r="18" spans="1:19" x14ac:dyDescent="0.2">
      <c r="A18" s="19" t="s">
        <v>23</v>
      </c>
      <c r="B18" s="7">
        <v>5</v>
      </c>
      <c r="C18" s="7">
        <v>3</v>
      </c>
      <c r="D18" s="7">
        <v>2</v>
      </c>
      <c r="E18" s="7">
        <v>3</v>
      </c>
      <c r="F18" s="7">
        <v>2</v>
      </c>
      <c r="G18" s="7">
        <v>2</v>
      </c>
      <c r="H18" s="7">
        <v>2</v>
      </c>
      <c r="I18" s="7">
        <v>2</v>
      </c>
      <c r="J18" s="7">
        <v>2</v>
      </c>
      <c r="K18" s="7">
        <v>2</v>
      </c>
      <c r="L18" s="7">
        <v>2</v>
      </c>
      <c r="M18" s="7">
        <v>3</v>
      </c>
      <c r="N18" s="7">
        <v>3</v>
      </c>
      <c r="O18" s="7">
        <v>3</v>
      </c>
      <c r="P18" s="7">
        <v>3</v>
      </c>
      <c r="Q18" s="7">
        <v>3</v>
      </c>
      <c r="R18" s="7">
        <v>5</v>
      </c>
      <c r="S18" s="7">
        <v>1</v>
      </c>
    </row>
    <row r="19" spans="1:19" x14ac:dyDescent="0.2">
      <c r="A19" s="19" t="s">
        <v>112</v>
      </c>
      <c r="B19" s="7">
        <v>3</v>
      </c>
      <c r="C19" s="7">
        <v>1</v>
      </c>
      <c r="D19" s="7">
        <v>2</v>
      </c>
      <c r="E19" s="7">
        <v>3</v>
      </c>
      <c r="F19" s="7">
        <v>2</v>
      </c>
      <c r="G19" s="7">
        <v>2</v>
      </c>
      <c r="H19" s="7">
        <v>2</v>
      </c>
      <c r="I19" s="7">
        <v>3</v>
      </c>
      <c r="J19" s="7">
        <v>1</v>
      </c>
      <c r="K19" s="7">
        <v>1</v>
      </c>
      <c r="L19" s="7">
        <v>1</v>
      </c>
      <c r="M19" s="7">
        <v>5</v>
      </c>
      <c r="N19" s="7">
        <v>3</v>
      </c>
      <c r="O19" s="7">
        <v>4</v>
      </c>
      <c r="P19" s="7">
        <v>3</v>
      </c>
      <c r="Q19" s="7">
        <v>4</v>
      </c>
      <c r="R19" s="7">
        <v>4</v>
      </c>
      <c r="S19" s="7">
        <v>4</v>
      </c>
    </row>
    <row r="20" spans="1:19" x14ac:dyDescent="0.2">
      <c r="A20" s="19" t="s">
        <v>117</v>
      </c>
      <c r="B20" s="7">
        <v>5</v>
      </c>
      <c r="C20" s="7">
        <v>4</v>
      </c>
      <c r="D20" s="7">
        <v>3</v>
      </c>
      <c r="E20" s="7">
        <v>3</v>
      </c>
      <c r="F20" s="7">
        <v>3</v>
      </c>
      <c r="G20" s="7">
        <v>3</v>
      </c>
      <c r="H20" s="7">
        <v>5</v>
      </c>
      <c r="I20" s="7">
        <v>5</v>
      </c>
      <c r="J20" s="7">
        <v>3</v>
      </c>
      <c r="K20" s="7">
        <v>3</v>
      </c>
      <c r="L20" s="7">
        <v>3</v>
      </c>
      <c r="M20" s="7">
        <v>5</v>
      </c>
      <c r="N20" s="7">
        <v>4</v>
      </c>
      <c r="O20" s="7">
        <v>5</v>
      </c>
      <c r="P20" s="7">
        <v>5</v>
      </c>
      <c r="Q20" s="7">
        <v>3</v>
      </c>
      <c r="R20" s="7">
        <v>3</v>
      </c>
      <c r="S20" s="7">
        <v>1</v>
      </c>
    </row>
  </sheetData>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zoomScale="90" zoomScaleNormal="90" workbookViewId="0">
      <selection activeCell="D4" sqref="D4"/>
    </sheetView>
  </sheetViews>
  <sheetFormatPr baseColWidth="10" defaultColWidth="8.83203125" defaultRowHeight="15" x14ac:dyDescent="0.2"/>
  <cols>
    <col min="1" max="1" width="24" customWidth="1"/>
    <col min="2" max="2" width="14" customWidth="1"/>
    <col min="3" max="3" width="11.1640625" customWidth="1"/>
    <col min="4" max="4" width="17.1640625" style="10" customWidth="1"/>
    <col min="5" max="5" width="9.83203125" customWidth="1"/>
    <col min="6" max="6" width="16" customWidth="1"/>
    <col min="7" max="7" width="1.6640625" customWidth="1"/>
    <col min="8" max="8" width="27.5" customWidth="1"/>
    <col min="9" max="9" width="42.1640625" customWidth="1"/>
  </cols>
  <sheetData>
    <row r="1" spans="1:9" s="5" customFormat="1" ht="48" x14ac:dyDescent="0.2">
      <c r="A1" s="5" t="s">
        <v>44</v>
      </c>
      <c r="B1" s="6" t="s">
        <v>45</v>
      </c>
      <c r="C1" s="6" t="s">
        <v>46</v>
      </c>
      <c r="D1" s="9" t="s">
        <v>47</v>
      </c>
      <c r="E1" s="6" t="s">
        <v>48</v>
      </c>
      <c r="F1" s="6" t="s">
        <v>49</v>
      </c>
      <c r="H1" s="13" t="s">
        <v>58</v>
      </c>
      <c r="I1" s="13" t="s">
        <v>57</v>
      </c>
    </row>
    <row r="2" spans="1:9" s="3" customFormat="1" ht="48" x14ac:dyDescent="0.2">
      <c r="A2" s="11" t="s">
        <v>26</v>
      </c>
      <c r="B2" s="3" cm="1">
        <f t="array" ref="B2">IFERROR(SUMPRODUCT(--Inputs!$B$2:$B$20,
 --INDEX(Weights!$B$2:$ZZ$20,0,MATCH($A2,Weights!$B$1:$ZZ$1,0))),0)</f>
        <v>0</v>
      </c>
      <c r="C2" s="3">
        <f>IFERROR(10*SUM(INDEX(Weights!$B$2:$ZZ$20,0,MATCH($A2,Weights!$B$1:$ZZ$1,0))),0)</f>
        <v>0</v>
      </c>
      <c r="D2" s="12">
        <f t="shared" ref="D2:D19" si="0">IF(C2&gt;0,B2/C2,0)</f>
        <v>0</v>
      </c>
      <c r="E2" s="3" t="str">
        <f>IF(D2&gt;=0.65,"Strong Fit",IF(D2&gt;=0.5,"Could Work","Stretch"))</f>
        <v>Stretch</v>
      </c>
      <c r="F2" s="3">
        <f>IFERROR(SUMPRODUCT((--Inputs!$B$2:$B$20&lt;=3)*(--(Weights!$B$2:$S$20)&gt;=4)*(TRIM(SUBSTITUTE(Weights!$B$1:$S$1,CHAR(160)," "))=TRIM(SUBSTITUTE($A2,CHAR(160)," ")))),"")</f>
        <v>0</v>
      </c>
      <c r="H2" s="5" t="str" cm="1">
        <f t="array" ref="H2">IFERROR(
   _xlfn.TEXTJOIN(", ",TRUE,
      _xlfn._xlws.FILTER(Weights!$A$2:$A$20,
        (Inputs!$B$2:$B$20&lt;=3)*
        (INDEX(Weights!$B$2:$ZZ$20,0,MATCH($A2,Weights!$B$1:$ZZ$1,0))&gt;=4)
      )
   ),
"")</f>
        <v/>
      </c>
      <c r="I2" s="5" t="str" cm="1">
        <f t="array" ref="I2">IFERROR(
   _xlfn.TEXTJOIN(", ",TRUE,
      _xlfn._xlws.FILTER(Weights!$A$2:$A$20,
        (Inputs!$B$2:$B$20&gt;=8)*
        (INDEX(Weights!$B$2:$ZZ$20,0,MATCH($A2,Weights!$B$1:$ZZ$1,0))&gt;=4)
      )
   ),
"")</f>
        <v/>
      </c>
    </row>
    <row r="3" spans="1:9" s="3" customFormat="1" ht="32" x14ac:dyDescent="0.2">
      <c r="A3" s="11" t="s">
        <v>27</v>
      </c>
      <c r="B3" s="3" cm="1">
        <f t="array" ref="B3">IFERROR(SUMPRODUCT(--Inputs!$B$2:$B$20,
 --INDEX(Weights!$B$2:$ZZ$20,0,MATCH($A3,Weights!$B$1:$ZZ$1,0))),0)</f>
        <v>275</v>
      </c>
      <c r="C3" s="3">
        <f>IFERROR(10*SUM(INDEX(Weights!$B$2:$ZZ$20,0,MATCH($A3,Weights!$B$1:$ZZ$1,0))),0)</f>
        <v>550</v>
      </c>
      <c r="D3" s="12">
        <f t="shared" si="0"/>
        <v>0.5</v>
      </c>
      <c r="E3" s="3" t="str">
        <f t="shared" ref="E3:E19" si="1">IF(D3&gt;=0.65,"Strong Fit",IF(D3&gt;=0.5,"Could Work","Stretch"))</f>
        <v>Could Work</v>
      </c>
      <c r="F3" s="3">
        <f>IFERROR(SUMPRODUCT((--Inputs!$B$2:$B$20&lt;=3)*(--(Weights!$B$2:$S$20)&gt;=4)*(TRIM(SUBSTITUTE(Weights!$B$1:$S$1,CHAR(160)," "))=TRIM(SUBSTITUTE($A3,CHAR(160)," ")))),"")</f>
        <v>2</v>
      </c>
      <c r="H3" s="5" t="str" cm="1">
        <f t="array" ref="H3">IFERROR(
   _xlfn.TEXTJOIN(", ",TRUE,
      _xlfn._xlws.FILTER(Weights!$A$2:$A$20,
        (Inputs!$B$2:$B$20&lt;=3)*
        (INDEX(Weights!$B$2:$ZZ$20,0,MATCH($A3,Weights!$B$1:$ZZ$1,0))&gt;=4)
      )
   ),
"")</f>
        <v>Customer Service &amp; Sales, Personal Connections</v>
      </c>
      <c r="I3" s="5" t="str" cm="1">
        <f t="array" ref="I3">IFERROR(
   _xlfn.TEXTJOIN(", ",TRUE,
      _xlfn._xlws.FILTER(Weights!$A$2:$A$20,
        (Inputs!$B$2:$B$20&gt;=8)*
        (INDEX(Weights!$B$2:$ZZ$20,0,MATCH($A3,Weights!$B$1:$ZZ$1,0))&gt;=4)
      )
   ),
"")</f>
        <v>Proximity to Customers, Product Diversity, Floral Design</v>
      </c>
    </row>
    <row r="4" spans="1:9" s="3" customFormat="1" ht="32" x14ac:dyDescent="0.2">
      <c r="A4" s="11" t="s">
        <v>28</v>
      </c>
      <c r="B4" s="3" cm="1">
        <f t="array" ref="B4">IFERROR(SUMPRODUCT(--Inputs!$B$2:$B$20,
 --INDEX(Weights!$B$2:$ZZ$20,0,MATCH($A4,Weights!$B$1:$ZZ$1,0))),0)</f>
        <v>0</v>
      </c>
      <c r="C4" s="3">
        <f>IFERROR(10*SUM(INDEX(Weights!$B$2:$ZZ$20,0,MATCH($A4,Weights!$B$1:$ZZ$1,0))),0)</f>
        <v>0</v>
      </c>
      <c r="D4" s="12">
        <f t="shared" si="0"/>
        <v>0</v>
      </c>
      <c r="E4" s="3" t="str">
        <f t="shared" si="1"/>
        <v>Stretch</v>
      </c>
      <c r="F4" s="3">
        <f>IFERROR(SUMPRODUCT((--Inputs!$B$2:$B$20&lt;=3)*(--(Weights!$B$2:$S$20)&gt;=4)*(TRIM(SUBSTITUTE(Weights!$B$1:$S$1,CHAR(160)," "))=TRIM(SUBSTITUTE($A4,CHAR(160)," ")))),"")</f>
        <v>0</v>
      </c>
      <c r="H4" s="5" t="str" cm="1">
        <f t="array" ref="H4">IFERROR(
   _xlfn.TEXTJOIN(", ",TRUE,
      _xlfn._xlws.FILTER(Weights!$A$2:$A$20,
        (Inputs!$B$2:$B$20&lt;=3)*
        (INDEX(Weights!$B$2:$ZZ$20,0,MATCH($A4,Weights!$B$1:$ZZ$1,0))&gt;=4)
      )
   ),
"")</f>
        <v/>
      </c>
      <c r="I4" s="5" t="str" cm="1">
        <f t="array" ref="I4">IFERROR(
   _xlfn.TEXTJOIN(", ",TRUE,
      _xlfn._xlws.FILTER(Weights!$A$2:$A$20,
        (Inputs!$B$2:$B$20&gt;=8)*
        (INDEX(Weights!$B$2:$ZZ$20,0,MATCH($A4,Weights!$B$1:$ZZ$1,0))&gt;=4)
      )
   ),
"")</f>
        <v/>
      </c>
    </row>
    <row r="5" spans="1:9" s="3" customFormat="1" ht="32" x14ac:dyDescent="0.2">
      <c r="A5" s="11" t="s">
        <v>29</v>
      </c>
      <c r="B5" s="3" cm="1">
        <f t="array" ref="B5">IFERROR(SUMPRODUCT(--Inputs!$B$2:$B$20,
 --INDEX(Weights!$B$2:$ZZ$20,0,MATCH($A5,Weights!$B$1:$ZZ$1,0))),0)</f>
        <v>0</v>
      </c>
      <c r="C5" s="3">
        <f>IFERROR(10*SUM(INDEX(Weights!$B$2:$ZZ$20,0,MATCH($A5,Weights!$B$1:$ZZ$1,0))),0)</f>
        <v>0</v>
      </c>
      <c r="D5" s="12">
        <f t="shared" si="0"/>
        <v>0</v>
      </c>
      <c r="E5" s="3" t="str">
        <f t="shared" si="1"/>
        <v>Stretch</v>
      </c>
      <c r="F5" s="3">
        <f>IFERROR(SUMPRODUCT((--Inputs!$B$2:$B$20&lt;=3)*(--(Weights!$B$2:$S$20)&gt;=4)*(TRIM(SUBSTITUTE(Weights!$B$1:$S$1,CHAR(160)," "))=TRIM(SUBSTITUTE($A5,CHAR(160)," ")))),"")</f>
        <v>0</v>
      </c>
      <c r="H5" s="5" t="str" cm="1">
        <f t="array" ref="H5">IFERROR(
   _xlfn.TEXTJOIN(", ",TRUE,
      _xlfn._xlws.FILTER(Weights!$A$2:$A$20,
        (Inputs!$B$2:$B$20&lt;=3)*
        (INDEX(Weights!$B$2:$ZZ$20,0,MATCH($A5,Weights!$B$1:$ZZ$1,0))&gt;=4)
      )
   ),
"")</f>
        <v/>
      </c>
      <c r="I5" s="5" t="str" cm="1">
        <f t="array" ref="I5">IFERROR(
   _xlfn.TEXTJOIN(", ",TRUE,
      _xlfn._xlws.FILTER(Weights!$A$2:$A$20,
        (Inputs!$B$2:$B$20&gt;=8)*
        (INDEX(Weights!$B$2:$ZZ$20,0,MATCH($A5,Weights!$B$1:$ZZ$1,0))&gt;=4)
      )
   ),
"")</f>
        <v/>
      </c>
    </row>
    <row r="6" spans="1:9" s="3" customFormat="1" ht="16" x14ac:dyDescent="0.2">
      <c r="A6" s="11" t="s">
        <v>30</v>
      </c>
      <c r="B6" s="3" cm="1">
        <f t="array" ref="B6">IFERROR(SUMPRODUCT(--Inputs!$B$2:$B$20,
 --INDEX(Weights!$B$2:$ZZ$20,0,MATCH($A6,Weights!$B$1:$ZZ$1,0))),0)</f>
        <v>0</v>
      </c>
      <c r="C6" s="3">
        <f>IFERROR(10*SUM(INDEX(Weights!$B$2:$ZZ$20,0,MATCH($A6,Weights!$B$1:$ZZ$1,0))),0)</f>
        <v>0</v>
      </c>
      <c r="D6" s="12">
        <f t="shared" si="0"/>
        <v>0</v>
      </c>
      <c r="E6" s="3" t="str">
        <f t="shared" si="1"/>
        <v>Stretch</v>
      </c>
      <c r="F6" s="3">
        <f>IFERROR(SUMPRODUCT((--Inputs!$B$2:$B$20&lt;=3)*(--(Weights!$B$2:$S$20)&gt;=4)*(TRIM(SUBSTITUTE(Weights!$B$1:$S$1,CHAR(160)," "))=TRIM(SUBSTITUTE($A6,CHAR(160)," ")))),"")</f>
        <v>0</v>
      </c>
      <c r="H6" s="5" t="str" cm="1">
        <f t="array" ref="H6">IFERROR(
   _xlfn.TEXTJOIN(", ",TRUE,
      _xlfn._xlws.FILTER(Weights!$A$2:$A$20,
        (Inputs!$B$2:$B$20&lt;=3)*
        (INDEX(Weights!$B$2:$ZZ$20,0,MATCH($A6,Weights!$B$1:$ZZ$1,0))&gt;=4)
      )
   ),
"")</f>
        <v/>
      </c>
      <c r="I6" s="5" t="str" cm="1">
        <f t="array" ref="I6">IFERROR(
   _xlfn.TEXTJOIN(", ",TRUE,
      _xlfn._xlws.FILTER(Weights!$A$2:$A$20,
        (Inputs!$B$2:$B$20&gt;=8)*
        (INDEX(Weights!$B$2:$ZZ$20,0,MATCH($A6,Weights!$B$1:$ZZ$1,0))&gt;=4)
      )
   ),
"")</f>
        <v/>
      </c>
    </row>
    <row r="7" spans="1:9" s="3" customFormat="1" ht="16" x14ac:dyDescent="0.2">
      <c r="A7" s="11" t="s">
        <v>31</v>
      </c>
      <c r="B7" s="3" cm="1">
        <f t="array" ref="B7">IFERROR(SUMPRODUCT(--Inputs!$B$2:$B$20,
 --INDEX(Weights!$B$2:$ZZ$20,0,MATCH($A7,Weights!$B$1:$ZZ$1,0))),0)</f>
        <v>0</v>
      </c>
      <c r="C7" s="3">
        <f>IFERROR(10*SUM(INDEX(Weights!$B$2:$ZZ$20,0,MATCH($A7,Weights!$B$1:$ZZ$1,0))),0)</f>
        <v>0</v>
      </c>
      <c r="D7" s="12">
        <f t="shared" si="0"/>
        <v>0</v>
      </c>
      <c r="E7" s="3" t="str">
        <f t="shared" si="1"/>
        <v>Stretch</v>
      </c>
      <c r="F7" s="3">
        <f>IFERROR(SUMPRODUCT((--Inputs!$B$2:$B$20&lt;=3)*(--(Weights!$B$2:$S$20)&gt;=4)*(TRIM(SUBSTITUTE(Weights!$B$1:$S$1,CHAR(160)," "))=TRIM(SUBSTITUTE($A7,CHAR(160)," ")))),"")</f>
        <v>0</v>
      </c>
      <c r="H7" s="5" t="str" cm="1">
        <f t="array" ref="H7">IFERROR(
   _xlfn.TEXTJOIN(", ",TRUE,
      _xlfn._xlws.FILTER(Weights!$A$2:$A$20,
        (Inputs!$B$2:$B$20&lt;=3)*
        (INDEX(Weights!$B$2:$ZZ$20,0,MATCH($A7,Weights!$B$1:$ZZ$1,0))&gt;=4)
      )
   ),
"")</f>
        <v/>
      </c>
      <c r="I7" s="5" t="str" cm="1">
        <f t="array" ref="I7">IFERROR(
   _xlfn.TEXTJOIN(", ",TRUE,
      _xlfn._xlws.FILTER(Weights!$A$2:$A$20,
        (Inputs!$B$2:$B$20&gt;=8)*
        (INDEX(Weights!$B$2:$ZZ$20,0,MATCH($A7,Weights!$B$1:$ZZ$1,0))&gt;=4)
      )
   ),
"")</f>
        <v/>
      </c>
    </row>
    <row r="8" spans="1:9" s="3" customFormat="1" ht="16" x14ac:dyDescent="0.2">
      <c r="A8" s="11" t="s">
        <v>32</v>
      </c>
      <c r="B8" s="3" cm="1">
        <f t="array" ref="B8">IFERROR(SUMPRODUCT(--Inputs!$B$2:$B$20,
 --INDEX(Weights!$B$2:$ZZ$20,0,MATCH($A8,Weights!$B$1:$ZZ$1,0))),0)</f>
        <v>0</v>
      </c>
      <c r="C8" s="3">
        <f>IFERROR(10*SUM(INDEX(Weights!$B$2:$ZZ$20,0,MATCH($A8,Weights!$B$1:$ZZ$1,0))),0)</f>
        <v>0</v>
      </c>
      <c r="D8" s="12">
        <f t="shared" si="0"/>
        <v>0</v>
      </c>
      <c r="E8" s="3" t="str">
        <f t="shared" si="1"/>
        <v>Stretch</v>
      </c>
      <c r="F8" s="3">
        <f>IFERROR(SUMPRODUCT((--Inputs!$B$2:$B$20&lt;=3)*(--(Weights!$B$2:$S$20)&gt;=4)*(TRIM(SUBSTITUTE(Weights!$B$1:$S$1,CHAR(160)," "))=TRIM(SUBSTITUTE($A8,CHAR(160)," ")))),"")</f>
        <v>0</v>
      </c>
      <c r="H8" s="5" t="str" cm="1">
        <f t="array" ref="H8">IFERROR(
   _xlfn.TEXTJOIN(", ",TRUE,
      _xlfn._xlws.FILTER(Weights!$A$2:$A$20,
        (Inputs!$B$2:$B$20&lt;=3)*
        (INDEX(Weights!$B$2:$ZZ$20,0,MATCH($A8,Weights!$B$1:$ZZ$1,0))&gt;=4)
      )
   ),
"")</f>
        <v/>
      </c>
      <c r="I8" s="5" t="str" cm="1">
        <f t="array" ref="I8">IFERROR(
   _xlfn.TEXTJOIN(", ",TRUE,
      _xlfn._xlws.FILTER(Weights!$A$2:$A$20,
        (Inputs!$B$2:$B$20&gt;=8)*
        (INDEX(Weights!$B$2:$ZZ$20,0,MATCH($A8,Weights!$B$1:$ZZ$1,0))&gt;=4)
      )
   ),
"")</f>
        <v/>
      </c>
    </row>
    <row r="9" spans="1:9" s="3" customFormat="1" ht="16" x14ac:dyDescent="0.2">
      <c r="A9" s="11" t="s">
        <v>33</v>
      </c>
      <c r="B9" s="3" cm="1">
        <f t="array" ref="B9">IFERROR(SUMPRODUCT(--Inputs!$B$2:$B$20,
 --INDEX(Weights!$B$2:$ZZ$20,0,MATCH($A9,Weights!$B$1:$ZZ$1,0))),0)</f>
        <v>0</v>
      </c>
      <c r="C9" s="3">
        <f>IFERROR(10*SUM(INDEX(Weights!$B$2:$ZZ$20,0,MATCH($A9,Weights!$B$1:$ZZ$1,0))),0)</f>
        <v>0</v>
      </c>
      <c r="D9" s="12">
        <f t="shared" si="0"/>
        <v>0</v>
      </c>
      <c r="E9" s="3" t="str">
        <f t="shared" si="1"/>
        <v>Stretch</v>
      </c>
      <c r="F9" s="3">
        <f>IFERROR(SUMPRODUCT((--Inputs!$B$2:$B$20&lt;=3)*(--(Weights!$B$2:$S$20)&gt;=4)*(TRIM(SUBSTITUTE(Weights!$B$1:$S$1,CHAR(160)," "))=TRIM(SUBSTITUTE($A9,CHAR(160)," ")))),"")</f>
        <v>0</v>
      </c>
      <c r="H9" s="5" t="str" cm="1">
        <f t="array" ref="H9">IFERROR(
   _xlfn.TEXTJOIN(", ",TRUE,
      _xlfn._xlws.FILTER(Weights!$A$2:$A$20,
        (Inputs!$B$2:$B$20&lt;=3)*
        (INDEX(Weights!$B$2:$ZZ$20,0,MATCH($A9,Weights!$B$1:$ZZ$1,0))&gt;=4)
      )
   ),
"")</f>
        <v/>
      </c>
      <c r="I9" s="5" t="str" cm="1">
        <f t="array" ref="I9">IFERROR(
   _xlfn.TEXTJOIN(", ",TRUE,
      _xlfn._xlws.FILTER(Weights!$A$2:$A$20,
        (Inputs!$B$2:$B$20&gt;=8)*
        (INDEX(Weights!$B$2:$ZZ$20,0,MATCH($A9,Weights!$B$1:$ZZ$1,0))&gt;=4)
      )
   ),
"")</f>
        <v/>
      </c>
    </row>
    <row r="10" spans="1:9" s="3" customFormat="1" ht="16" x14ac:dyDescent="0.2">
      <c r="A10" s="11" t="s">
        <v>34</v>
      </c>
      <c r="B10" s="3" cm="1">
        <f t="array" ref="B10">IFERROR(SUMPRODUCT(--Inputs!$B$2:$B$20,
 --INDEX(Weights!$B$2:$ZZ$20,0,MATCH($A10,Weights!$B$1:$ZZ$1,0))),0)</f>
        <v>0</v>
      </c>
      <c r="C10" s="3">
        <f>IFERROR(10*SUM(INDEX(Weights!$B$2:$ZZ$20,0,MATCH($A10,Weights!$B$1:$ZZ$1,0))),0)</f>
        <v>0</v>
      </c>
      <c r="D10" s="12">
        <f t="shared" si="0"/>
        <v>0</v>
      </c>
      <c r="E10" s="3" t="str">
        <f t="shared" si="1"/>
        <v>Stretch</v>
      </c>
      <c r="F10" s="3">
        <f>IFERROR(SUMPRODUCT((--Inputs!$B$2:$B$20&lt;=3)*(--(Weights!$B$2:$S$20)&gt;=4)*(TRIM(SUBSTITUTE(Weights!$B$1:$S$1,CHAR(160)," "))=TRIM(SUBSTITUTE($A10,CHAR(160)," ")))),"")</f>
        <v>0</v>
      </c>
      <c r="H10" s="5" t="str" cm="1">
        <f t="array" ref="H10">IFERROR(
   _xlfn.TEXTJOIN(", ",TRUE,
      _xlfn._xlws.FILTER(Weights!$A$2:$A$20,
        (Inputs!$B$2:$B$20&lt;=3)*
        (INDEX(Weights!$B$2:$ZZ$20,0,MATCH($A10,Weights!$B$1:$ZZ$1,0))&gt;=4)
      )
   ),
"")</f>
        <v/>
      </c>
      <c r="I10" s="5" t="str" cm="1">
        <f t="array" ref="I10">IFERROR(
   _xlfn.TEXTJOIN(", ",TRUE,
      _xlfn._xlws.FILTER(Weights!$A$2:$A$20,
        (Inputs!$B$2:$B$20&gt;=8)*
        (INDEX(Weights!$B$2:$ZZ$20,0,MATCH($A10,Weights!$B$1:$ZZ$1,0))&gt;=4)
      )
   ),
"")</f>
        <v/>
      </c>
    </row>
    <row r="11" spans="1:9" s="3" customFormat="1" ht="32" x14ac:dyDescent="0.2">
      <c r="A11" s="11" t="s">
        <v>35</v>
      </c>
      <c r="B11" s="3" cm="1">
        <f t="array" ref="B11">IFERROR(SUMPRODUCT(--Inputs!$B$2:$B$20,
 --INDEX(Weights!$B$2:$ZZ$20,0,MATCH($A11,Weights!$B$1:$ZZ$1,0))),0)</f>
        <v>0</v>
      </c>
      <c r="C11" s="3">
        <f>IFERROR(10*SUM(INDEX(Weights!$B$2:$ZZ$20,0,MATCH($A11,Weights!$B$1:$ZZ$1,0))),0)</f>
        <v>0</v>
      </c>
      <c r="D11" s="12">
        <f t="shared" si="0"/>
        <v>0</v>
      </c>
      <c r="E11" s="3" t="str">
        <f t="shared" si="1"/>
        <v>Stretch</v>
      </c>
      <c r="F11" s="3">
        <f>IFERROR(SUMPRODUCT((--Inputs!$B$2:$B$20&lt;=3)*(--(Weights!$B$2:$S$20)&gt;=4)*(TRIM(SUBSTITUTE(Weights!$B$1:$S$1,CHAR(160)," "))=TRIM(SUBSTITUTE($A11,CHAR(160)," ")))),"")</f>
        <v>0</v>
      </c>
      <c r="H11" s="5" t="str" cm="1">
        <f t="array" ref="H11">IFERROR(
   _xlfn.TEXTJOIN(", ",TRUE,
      _xlfn._xlws.FILTER(Weights!$A$2:$A$20,
        (Inputs!$B$2:$B$20&lt;=3)*
        (INDEX(Weights!$B$2:$ZZ$20,0,MATCH($A11,Weights!$B$1:$ZZ$1,0))&gt;=4)
      )
   ),
"")</f>
        <v/>
      </c>
      <c r="I11" s="5" t="str" cm="1">
        <f t="array" ref="I11">IFERROR(
   _xlfn.TEXTJOIN(", ",TRUE,
      _xlfn._xlws.FILTER(Weights!$A$2:$A$20,
        (Inputs!$B$2:$B$20&gt;=8)*
        (INDEX(Weights!$B$2:$ZZ$20,0,MATCH($A11,Weights!$B$1:$ZZ$1,0))&gt;=4)
      )
   ),
"")</f>
        <v/>
      </c>
    </row>
    <row r="12" spans="1:9" s="3" customFormat="1" ht="32" x14ac:dyDescent="0.2">
      <c r="A12" s="11" t="s">
        <v>36</v>
      </c>
      <c r="B12" s="3" cm="1">
        <f t="array" ref="B12">IFERROR(SUMPRODUCT(--Inputs!$B$2:$B$20,
 --INDEX(Weights!$B$2:$ZZ$20,0,MATCH($A12,Weights!$B$1:$ZZ$1,0))),0)</f>
        <v>0</v>
      </c>
      <c r="C12" s="3">
        <f>IFERROR(10*SUM(INDEX(Weights!$B$2:$ZZ$20,0,MATCH($A12,Weights!$B$1:$ZZ$1,0))),0)</f>
        <v>0</v>
      </c>
      <c r="D12" s="12">
        <f t="shared" si="0"/>
        <v>0</v>
      </c>
      <c r="E12" s="3" t="str">
        <f t="shared" si="1"/>
        <v>Stretch</v>
      </c>
      <c r="F12" s="3">
        <f>IFERROR(SUMPRODUCT((--Inputs!$B$2:$B$20&lt;=3)*(--(Weights!$B$2:$S$20)&gt;=4)*(TRIM(SUBSTITUTE(Weights!$B$1:$S$1,CHAR(160)," "))=TRIM(SUBSTITUTE($A12,CHAR(160)," ")))),"")</f>
        <v>0</v>
      </c>
      <c r="H12" s="5" t="str" cm="1">
        <f t="array" ref="H12">IFERROR(
   _xlfn.TEXTJOIN(", ",TRUE,
      _xlfn._xlws.FILTER(Weights!$A$2:$A$20,
        (Inputs!$B$2:$B$20&lt;=3)*
        (INDEX(Weights!$B$2:$ZZ$20,0,MATCH($A12,Weights!$B$1:$ZZ$1,0))&gt;=4)
      )
   ),
"")</f>
        <v/>
      </c>
      <c r="I12" s="5" t="str" cm="1">
        <f t="array" ref="I12">IFERROR(
   _xlfn.TEXTJOIN(", ",TRUE,
      _xlfn._xlws.FILTER(Weights!$A$2:$A$20,
        (Inputs!$B$2:$B$20&gt;=8)*
        (INDEX(Weights!$B$2:$ZZ$20,0,MATCH($A12,Weights!$B$1:$ZZ$1,0))&gt;=4)
      )
   ),
"")</f>
        <v/>
      </c>
    </row>
    <row r="13" spans="1:9" s="3" customFormat="1" ht="48" x14ac:dyDescent="0.2">
      <c r="A13" s="11" t="s">
        <v>37</v>
      </c>
      <c r="B13" s="3" cm="1">
        <f t="array" ref="B13">IFERROR(SUMPRODUCT(--Inputs!$B$2:$B$20,
 --INDEX(Weights!$B$2:$ZZ$20,0,MATCH($A13,Weights!$B$1:$ZZ$1,0))),0)</f>
        <v>0</v>
      </c>
      <c r="C13" s="3">
        <f>IFERROR(10*SUM(INDEX(Weights!$B$2:$ZZ$20,0,MATCH($A13,Weights!$B$1:$ZZ$1,0))),0)</f>
        <v>0</v>
      </c>
      <c r="D13" s="12">
        <f t="shared" si="0"/>
        <v>0</v>
      </c>
      <c r="E13" s="3" t="str">
        <f t="shared" si="1"/>
        <v>Stretch</v>
      </c>
      <c r="F13" s="3">
        <f>IFERROR(SUMPRODUCT((--Inputs!$B$2:$B$20&lt;=3)*(--(Weights!$B$2:$S$20)&gt;=4)*(TRIM(SUBSTITUTE(Weights!$B$1:$S$1,CHAR(160)," "))=TRIM(SUBSTITUTE($A13,CHAR(160)," ")))),"")</f>
        <v>0</v>
      </c>
      <c r="H13" s="5" t="str" cm="1">
        <f t="array" ref="H13">IFERROR(
   _xlfn.TEXTJOIN(", ",TRUE,
      _xlfn._xlws.FILTER(Weights!$A$2:$A$20,
        (Inputs!$B$2:$B$20&lt;=3)*
        (INDEX(Weights!$B$2:$ZZ$20,0,MATCH($A13,Weights!$B$1:$ZZ$1,0))&gt;=4)
      )
   ),
"")</f>
        <v/>
      </c>
      <c r="I13" s="5" t="str" cm="1">
        <f t="array" ref="I13">IFERROR(
   _xlfn.TEXTJOIN(", ",TRUE,
      _xlfn._xlws.FILTER(Weights!$A$2:$A$20,
        (Inputs!$B$2:$B$20&gt;=8)*
        (INDEX(Weights!$B$2:$ZZ$20,0,MATCH($A13,Weights!$B$1:$ZZ$1,0))&gt;=4)
      )
   ),
"")</f>
        <v/>
      </c>
    </row>
    <row r="14" spans="1:9" s="3" customFormat="1" ht="32" x14ac:dyDescent="0.2">
      <c r="A14" s="11" t="s">
        <v>38</v>
      </c>
      <c r="B14" s="3" cm="1">
        <f t="array" ref="B14">IFERROR(SUMPRODUCT(--Inputs!$B$2:$B$20,
 --INDEX(Weights!$B$2:$ZZ$20,0,MATCH($A14,Weights!$B$1:$ZZ$1,0))),0)</f>
        <v>0</v>
      </c>
      <c r="C14" s="3">
        <f>IFERROR(10*SUM(INDEX(Weights!$B$2:$ZZ$20,0,MATCH($A14,Weights!$B$1:$ZZ$1,0))),0)</f>
        <v>0</v>
      </c>
      <c r="D14" s="12">
        <f t="shared" si="0"/>
        <v>0</v>
      </c>
      <c r="E14" s="3" t="str">
        <f t="shared" si="1"/>
        <v>Stretch</v>
      </c>
      <c r="F14" s="3">
        <f>IFERROR(SUMPRODUCT((--Inputs!$B$2:$B$20&lt;=3)*(--(Weights!$B$2:$S$20)&gt;=4)*(TRIM(SUBSTITUTE(Weights!$B$1:$S$1,CHAR(160)," "))=TRIM(SUBSTITUTE($A14,CHAR(160)," ")))),"")</f>
        <v>0</v>
      </c>
      <c r="H14" s="5" t="str" cm="1">
        <f t="array" ref="H14">IFERROR(
   _xlfn.TEXTJOIN(", ",TRUE,
      _xlfn._xlws.FILTER(Weights!$A$2:$A$20,
        (Inputs!$B$2:$B$20&lt;=3)*
        (INDEX(Weights!$B$2:$ZZ$20,0,MATCH($A14,Weights!$B$1:$ZZ$1,0))&gt;=4)
      )
   ),
"")</f>
        <v/>
      </c>
      <c r="I14" s="5" t="str" cm="1">
        <f t="array" ref="I14">IFERROR(
   _xlfn.TEXTJOIN(", ",TRUE,
      _xlfn._xlws.FILTER(Weights!$A$2:$A$20,
        (Inputs!$B$2:$B$20&gt;=8)*
        (INDEX(Weights!$B$2:$ZZ$20,0,MATCH($A14,Weights!$B$1:$ZZ$1,0))&gt;=4)
      )
   ),
"")</f>
        <v/>
      </c>
    </row>
    <row r="15" spans="1:9" s="3" customFormat="1" ht="48" x14ac:dyDescent="0.2">
      <c r="A15" s="11" t="s">
        <v>39</v>
      </c>
      <c r="B15" s="3" cm="1">
        <f t="array" ref="B15">IFERROR(SUMPRODUCT(--Inputs!$B$2:$B$20,
 --INDEX(Weights!$B$2:$ZZ$20,0,MATCH($A15,Weights!$B$1:$ZZ$1,0))),0)</f>
        <v>0</v>
      </c>
      <c r="C15" s="3">
        <f>IFERROR(10*SUM(INDEX(Weights!$B$2:$ZZ$20,0,MATCH($A15,Weights!$B$1:$ZZ$1,0))),0)</f>
        <v>0</v>
      </c>
      <c r="D15" s="12">
        <f t="shared" si="0"/>
        <v>0</v>
      </c>
      <c r="E15" s="3" t="str">
        <f t="shared" si="1"/>
        <v>Stretch</v>
      </c>
      <c r="F15" s="3">
        <f>IFERROR(SUMPRODUCT((--Inputs!$B$2:$B$20&lt;=3)*(--(Weights!$B$2:$S$20)&gt;=4)*(TRIM(SUBSTITUTE(Weights!$B$1:$S$1,CHAR(160)," "))=TRIM(SUBSTITUTE($A15,CHAR(160)," ")))),"")</f>
        <v>0</v>
      </c>
      <c r="H15" s="5" t="str" cm="1">
        <f t="array" ref="H15">IFERROR(
   _xlfn.TEXTJOIN(", ",TRUE,
      _xlfn._xlws.FILTER(Weights!$A$2:$A$20,
        (Inputs!$B$2:$B$20&lt;=3)*
        (INDEX(Weights!$B$2:$ZZ$20,0,MATCH($A15,Weights!$B$1:$ZZ$1,0))&gt;=4)
      )
   ),
"")</f>
        <v/>
      </c>
      <c r="I15" s="5" t="str" cm="1">
        <f t="array" ref="I15">IFERROR(
   _xlfn.TEXTJOIN(", ",TRUE,
      _xlfn._xlws.FILTER(Weights!$A$2:$A$20,
        (Inputs!$B$2:$B$20&gt;=8)*
        (INDEX(Weights!$B$2:$ZZ$20,0,MATCH($A15,Weights!$B$1:$ZZ$1,0))&gt;=4)
      )
   ),
"")</f>
        <v/>
      </c>
    </row>
    <row r="16" spans="1:9" s="3" customFormat="1" ht="32" x14ac:dyDescent="0.2">
      <c r="A16" s="11" t="s">
        <v>40</v>
      </c>
      <c r="B16" s="3" cm="1">
        <f t="array" ref="B16">IFERROR(SUMPRODUCT(--Inputs!$B$2:$B$20,
 --INDEX(Weights!$B$2:$ZZ$20,0,MATCH($A16,Weights!$B$1:$ZZ$1,0))),0)</f>
        <v>0</v>
      </c>
      <c r="C16" s="3">
        <f>IFERROR(10*SUM(INDEX(Weights!$B$2:$ZZ$20,0,MATCH($A16,Weights!$B$1:$ZZ$1,0))),0)</f>
        <v>0</v>
      </c>
      <c r="D16" s="12">
        <f t="shared" si="0"/>
        <v>0</v>
      </c>
      <c r="E16" s="3" t="str">
        <f t="shared" si="1"/>
        <v>Stretch</v>
      </c>
      <c r="F16" s="3">
        <f>IFERROR(SUMPRODUCT((--Inputs!$B$2:$B$20&lt;=3)*(--(Weights!$B$2:$S$20)&gt;=4)*(TRIM(SUBSTITUTE(Weights!$B$1:$S$1,CHAR(160)," "))=TRIM(SUBSTITUTE($A16,CHAR(160)," ")))),"")</f>
        <v>0</v>
      </c>
      <c r="H16" s="5" t="str" cm="1">
        <f t="array" ref="H16">IFERROR(
   _xlfn.TEXTJOIN(", ",TRUE,
      _xlfn._xlws.FILTER(Weights!$A$2:$A$20,
        (Inputs!$B$2:$B$20&lt;=3)*
        (INDEX(Weights!$B$2:$ZZ$20,0,MATCH($A16,Weights!$B$1:$ZZ$1,0))&gt;=4)
      )
   ),
"")</f>
        <v/>
      </c>
      <c r="I16" s="5" t="str" cm="1">
        <f t="array" ref="I16">IFERROR(
   _xlfn.TEXTJOIN(", ",TRUE,
      _xlfn._xlws.FILTER(Weights!$A$2:$A$20,
        (Inputs!$B$2:$B$20&gt;=8)*
        (INDEX(Weights!$B$2:$ZZ$20,0,MATCH($A16,Weights!$B$1:$ZZ$1,0))&gt;=4)
      )
   ),
"")</f>
        <v/>
      </c>
    </row>
    <row r="17" spans="1:9" s="3" customFormat="1" ht="64" x14ac:dyDescent="0.2">
      <c r="A17" s="11" t="s">
        <v>41</v>
      </c>
      <c r="B17" s="3" cm="1">
        <f t="array" ref="B17">IFERROR(SUMPRODUCT(--Inputs!$B$2:$B$20,
 --INDEX(Weights!$B$2:$ZZ$20,0,MATCH($A17,Weights!$B$1:$ZZ$1,0))),0)</f>
        <v>0</v>
      </c>
      <c r="C17" s="3">
        <f>IFERROR(10*SUM(INDEX(Weights!$B$2:$ZZ$20,0,MATCH($A17,Weights!$B$1:$ZZ$1,0))),0)</f>
        <v>0</v>
      </c>
      <c r="D17" s="12">
        <f t="shared" si="0"/>
        <v>0</v>
      </c>
      <c r="E17" s="3" t="str">
        <f t="shared" si="1"/>
        <v>Stretch</v>
      </c>
      <c r="F17" s="3">
        <f>IFERROR(SUMPRODUCT((--Inputs!$B$2:$B$20&lt;=3)*(--(Weights!$B$2:$S$20)&gt;=4)*(TRIM(SUBSTITUTE(Weights!$B$1:$S$1,CHAR(160)," "))=TRIM(SUBSTITUTE($A17,CHAR(160)," ")))),"")</f>
        <v>0</v>
      </c>
      <c r="H17" s="5" t="str" cm="1">
        <f t="array" ref="H17">IFERROR(
   _xlfn.TEXTJOIN(", ",TRUE,
      _xlfn._xlws.FILTER(Weights!$A$2:$A$20,
        (Inputs!$B$2:$B$20&lt;=3)*
        (INDEX(Weights!$B$2:$ZZ$20,0,MATCH($A17,Weights!$B$1:$ZZ$1,0))&gt;=4)
      )
   ),
"")</f>
        <v/>
      </c>
      <c r="I17" s="5" t="str" cm="1">
        <f t="array" ref="I17">IFERROR(
   _xlfn.TEXTJOIN(", ",TRUE,
      _xlfn._xlws.FILTER(Weights!$A$2:$A$20,
        (Inputs!$B$2:$B$20&gt;=8)*
        (INDEX(Weights!$B$2:$ZZ$20,0,MATCH($A17,Weights!$B$1:$ZZ$1,0))&gt;=4)
      )
   ),
"")</f>
        <v/>
      </c>
    </row>
    <row r="18" spans="1:9" s="3" customFormat="1" ht="64" x14ac:dyDescent="0.2">
      <c r="A18" s="11" t="s">
        <v>42</v>
      </c>
      <c r="B18" s="3" cm="1">
        <f t="array" ref="B18">IFERROR(SUMPRODUCT(--Inputs!$B$2:$B$20,
 --INDEX(Weights!$B$2:$ZZ$20,0,MATCH($A18,Weights!$B$1:$ZZ$1,0))),0)</f>
        <v>306</v>
      </c>
      <c r="C18" s="3">
        <f>IFERROR(10*SUM(INDEX(Weights!$B$2:$ZZ$20,0,MATCH($A18,Weights!$B$1:$ZZ$1,0))),0)</f>
        <v>650</v>
      </c>
      <c r="D18" s="12">
        <f t="shared" si="0"/>
        <v>0.47076923076923077</v>
      </c>
      <c r="E18" s="3" t="str">
        <f t="shared" si="1"/>
        <v>Stretch</v>
      </c>
      <c r="F18" s="3">
        <f>IFERROR(SUMPRODUCT((--Inputs!$B$2:$B$20&lt;=3)*(--(Weights!$B$2:$S$20)&gt;=4)*(TRIM(SUBSTITUTE(Weights!$B$1:$S$1,CHAR(160)," "))=TRIM(SUBSTITUTE($A18,CHAR(160)," ")))),"")</f>
        <v>4</v>
      </c>
      <c r="H18" s="5" t="str" cm="1">
        <f t="array" ref="H18">IFERROR(
   _xlfn.TEXTJOIN(", ",TRUE,
      _xlfn._xlws.FILTER(Weights!$A$2:$A$20,
        (Inputs!$B$2:$B$20&lt;=3)*
        (INDEX(Weights!$B$2:$ZZ$20,0,MATCH($A18,Weights!$B$1:$ZZ$1,0))&gt;=4)
      )
   ),
"")</f>
        <v>Customer Service &amp; Sales, Customer-Friendly Amenities, Social Personality, Stress &amp; Risk Tolerance</v>
      </c>
      <c r="I18" s="5" t="str" cm="1">
        <f t="array" ref="I18">IFERROR(
   _xlfn.TEXTJOIN(", ",TRUE,
      _xlfn._xlws.FILTER(Weights!$A$2:$A$20,
        (Inputs!$B$2:$B$20&gt;=8)*
        (INDEX(Weights!$B$2:$ZZ$20,0,MATCH($A18,Weights!$B$1:$ZZ$1,0))&gt;=4)
      )
   ),
"")</f>
        <v>Product Diversity, Floral Design</v>
      </c>
    </row>
    <row r="19" spans="1:9" s="3" customFormat="1" ht="32" x14ac:dyDescent="0.2">
      <c r="A19" s="11" t="s">
        <v>43</v>
      </c>
      <c r="B19" s="3" cm="1">
        <f t="array" ref="B19">IFERROR(SUMPRODUCT(--Inputs!$B$2:$B$20,
 --INDEX(Weights!$B$2:$ZZ$20,0,MATCH($A19,Weights!$B$1:$ZZ$1,0))),0)</f>
        <v>0</v>
      </c>
      <c r="C19" s="3">
        <f>IFERROR(10*SUM(INDEX(Weights!$B$2:$ZZ$20,0,MATCH($A19,Weights!$B$1:$ZZ$1,0))),0)</f>
        <v>0</v>
      </c>
      <c r="D19" s="12">
        <f t="shared" si="0"/>
        <v>0</v>
      </c>
      <c r="E19" s="3" t="str">
        <f t="shared" si="1"/>
        <v>Stretch</v>
      </c>
      <c r="F19" s="3">
        <f>IFERROR(SUMPRODUCT((--Inputs!$B$2:$B$20&lt;=3)*(--(Weights!$B$2:$S$20)&gt;=4)*(TRIM(SUBSTITUTE(Weights!$B$1:$S$1,CHAR(160)," "))=TRIM(SUBSTITUTE($A19,CHAR(160)," ")))),"")</f>
        <v>0</v>
      </c>
      <c r="H19" s="5" t="str" cm="1">
        <f t="array" ref="H19">IFERROR(
   _xlfn.TEXTJOIN(", ",TRUE,
      _xlfn._xlws.FILTER(Weights!$A$2:$A$20,
        (Inputs!$B$2:$B$20&lt;=3)*
        (INDEX(Weights!$B$2:$ZZ$20,0,MATCH($A19,Weights!$B$1:$ZZ$1,0))&gt;=4)
      )
   ),
"")</f>
        <v/>
      </c>
      <c r="I19" s="5" t="str" cm="1">
        <f t="array" ref="I19">IFERROR(
   _xlfn.TEXTJOIN(", ",TRUE,
      _xlfn._xlws.FILTER(Weights!$A$2:$A$20,
        (Inputs!$B$2:$B$20&gt;=8)*
        (INDEX(Weights!$B$2:$ZZ$20,0,MATCH($A19,Weights!$B$1:$ZZ$1,0))&gt;=4)
      )
   ),
"")</f>
        <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472F9-263E-924A-9F9A-DC61CDC4480E}">
  <dimension ref="A1:B8"/>
  <sheetViews>
    <sheetView workbookViewId="0">
      <selection activeCell="B35" sqref="B35"/>
    </sheetView>
  </sheetViews>
  <sheetFormatPr baseColWidth="10" defaultRowHeight="15" x14ac:dyDescent="0.2"/>
  <cols>
    <col min="1" max="1" width="29.6640625" style="14" customWidth="1"/>
    <col min="2" max="2" width="85.1640625" style="2" customWidth="1"/>
  </cols>
  <sheetData>
    <row r="1" spans="1:2" ht="16" x14ac:dyDescent="0.2">
      <c r="A1" s="14" t="s">
        <v>61</v>
      </c>
      <c r="B1" s="2" t="s">
        <v>122</v>
      </c>
    </row>
    <row r="2" spans="1:2" ht="48" x14ac:dyDescent="0.2">
      <c r="A2" s="14" t="s">
        <v>66</v>
      </c>
      <c r="B2" s="2" t="s">
        <v>123</v>
      </c>
    </row>
    <row r="3" spans="1:2" ht="64" x14ac:dyDescent="0.2">
      <c r="A3" s="14" t="s">
        <v>73</v>
      </c>
      <c r="B3" s="2" t="s">
        <v>124</v>
      </c>
    </row>
    <row r="4" spans="1:2" ht="48" x14ac:dyDescent="0.2">
      <c r="A4" s="14" t="s">
        <v>78</v>
      </c>
      <c r="B4" s="2" t="s">
        <v>125</v>
      </c>
    </row>
    <row r="5" spans="1:2" ht="48" x14ac:dyDescent="0.2">
      <c r="A5" s="14" t="s">
        <v>88</v>
      </c>
      <c r="B5" s="2" t="s">
        <v>126</v>
      </c>
    </row>
    <row r="6" spans="1:2" ht="48" x14ac:dyDescent="0.2">
      <c r="A6" s="14" t="s">
        <v>97</v>
      </c>
      <c r="B6" s="2" t="s">
        <v>127</v>
      </c>
    </row>
    <row r="7" spans="1:2" ht="48" x14ac:dyDescent="0.2">
      <c r="A7" s="14" t="s">
        <v>102</v>
      </c>
      <c r="B7" s="2" t="s">
        <v>128</v>
      </c>
    </row>
    <row r="8" spans="1:2" ht="32" x14ac:dyDescent="0.2">
      <c r="A8" s="14" t="s">
        <v>108</v>
      </c>
      <c r="B8" s="2" t="s">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5398-D085-6B47-BDBF-4D7FCE78162F}">
  <dimension ref="A1:F20"/>
  <sheetViews>
    <sheetView workbookViewId="0">
      <selection activeCell="D5" sqref="D5"/>
    </sheetView>
  </sheetViews>
  <sheetFormatPr baseColWidth="10" defaultRowHeight="15" x14ac:dyDescent="0.2"/>
  <cols>
    <col min="1" max="1" width="30.83203125" style="14" customWidth="1"/>
    <col min="2" max="2" width="19.1640625" style="15" customWidth="1"/>
    <col min="3" max="3" width="26.6640625" style="14" customWidth="1"/>
    <col min="4" max="4" width="32.5" style="16" customWidth="1"/>
    <col min="5" max="6" width="10.83203125" style="14"/>
  </cols>
  <sheetData>
    <row r="1" spans="1:6" ht="16" x14ac:dyDescent="0.2">
      <c r="A1" s="14" t="s">
        <v>59</v>
      </c>
      <c r="B1" s="15" t="s">
        <v>60</v>
      </c>
      <c r="C1" s="14" t="s">
        <v>61</v>
      </c>
      <c r="D1" s="16" t="s">
        <v>62</v>
      </c>
      <c r="E1" s="14" t="s">
        <v>63</v>
      </c>
      <c r="F1" s="14" t="s">
        <v>64</v>
      </c>
    </row>
    <row r="2" spans="1:6" ht="96" x14ac:dyDescent="0.2">
      <c r="A2" s="17" t="s">
        <v>7</v>
      </c>
      <c r="B2" s="15" t="s">
        <v>65</v>
      </c>
      <c r="C2" s="14" t="s">
        <v>66</v>
      </c>
      <c r="D2" s="16" t="s">
        <v>67</v>
      </c>
      <c r="E2" s="14" t="s">
        <v>68</v>
      </c>
      <c r="F2" s="14" t="s">
        <v>69</v>
      </c>
    </row>
    <row r="3" spans="1:6" ht="144" x14ac:dyDescent="0.2">
      <c r="A3" s="17" t="s">
        <v>8</v>
      </c>
      <c r="B3" s="15" t="s">
        <v>70</v>
      </c>
      <c r="C3" s="14" t="s">
        <v>66</v>
      </c>
      <c r="D3" s="2" t="s">
        <v>71</v>
      </c>
      <c r="E3" s="14" t="s">
        <v>68</v>
      </c>
      <c r="F3" s="14" t="s">
        <v>69</v>
      </c>
    </row>
    <row r="4" spans="1:6" ht="80" x14ac:dyDescent="0.2">
      <c r="A4" s="17" t="s">
        <v>9</v>
      </c>
      <c r="B4" s="18" t="s">
        <v>72</v>
      </c>
      <c r="C4" s="14" t="s">
        <v>73</v>
      </c>
      <c r="D4" s="16" t="s">
        <v>74</v>
      </c>
      <c r="E4" s="14" t="s">
        <v>68</v>
      </c>
      <c r="F4" s="14" t="s">
        <v>69</v>
      </c>
    </row>
    <row r="5" spans="1:6" ht="80" x14ac:dyDescent="0.2">
      <c r="A5" s="17" t="s">
        <v>10</v>
      </c>
      <c r="B5" s="18" t="s">
        <v>75</v>
      </c>
      <c r="C5" s="14" t="s">
        <v>73</v>
      </c>
      <c r="D5" s="16" t="s">
        <v>76</v>
      </c>
      <c r="E5" s="14" t="s">
        <v>68</v>
      </c>
      <c r="F5" s="14" t="s">
        <v>69</v>
      </c>
    </row>
    <row r="6" spans="1:6" ht="96" x14ac:dyDescent="0.2">
      <c r="A6" s="17" t="s">
        <v>11</v>
      </c>
      <c r="B6" s="18" t="s">
        <v>77</v>
      </c>
      <c r="C6" s="14" t="s">
        <v>78</v>
      </c>
      <c r="D6" s="16" t="s">
        <v>79</v>
      </c>
      <c r="E6" s="14" t="s">
        <v>68</v>
      </c>
      <c r="F6" s="14" t="s">
        <v>69</v>
      </c>
    </row>
    <row r="7" spans="1:6" ht="96" x14ac:dyDescent="0.2">
      <c r="A7" s="17" t="s">
        <v>80</v>
      </c>
      <c r="B7" s="18" t="s">
        <v>81</v>
      </c>
      <c r="C7" s="14" t="s">
        <v>78</v>
      </c>
      <c r="D7" s="16" t="s">
        <v>82</v>
      </c>
      <c r="E7" s="14" t="s">
        <v>68</v>
      </c>
      <c r="F7" s="14" t="s">
        <v>69</v>
      </c>
    </row>
    <row r="8" spans="1:6" ht="64" x14ac:dyDescent="0.2">
      <c r="A8" s="17" t="s">
        <v>13</v>
      </c>
      <c r="B8" s="18" t="s">
        <v>83</v>
      </c>
      <c r="C8" s="14" t="s">
        <v>78</v>
      </c>
      <c r="D8" s="2" t="s">
        <v>84</v>
      </c>
      <c r="E8" s="14" t="s">
        <v>68</v>
      </c>
      <c r="F8" s="14" t="s">
        <v>69</v>
      </c>
    </row>
    <row r="9" spans="1:6" ht="80" x14ac:dyDescent="0.2">
      <c r="A9" s="17" t="s">
        <v>14</v>
      </c>
      <c r="B9" s="18" t="s">
        <v>85</v>
      </c>
      <c r="C9" s="14" t="s">
        <v>78</v>
      </c>
      <c r="D9" s="16" t="s">
        <v>86</v>
      </c>
      <c r="E9" s="14" t="s">
        <v>68</v>
      </c>
      <c r="F9" s="14" t="s">
        <v>69</v>
      </c>
    </row>
    <row r="10" spans="1:6" ht="64" x14ac:dyDescent="0.2">
      <c r="A10" s="17" t="s">
        <v>16</v>
      </c>
      <c r="B10" s="18" t="s">
        <v>87</v>
      </c>
      <c r="C10" s="14" t="s">
        <v>88</v>
      </c>
      <c r="D10" s="16" t="s">
        <v>89</v>
      </c>
      <c r="E10" s="14" t="s">
        <v>68</v>
      </c>
      <c r="F10" s="14" t="s">
        <v>69</v>
      </c>
    </row>
    <row r="11" spans="1:6" ht="96" x14ac:dyDescent="0.2">
      <c r="A11" s="17" t="s">
        <v>17</v>
      </c>
      <c r="B11" s="18" t="s">
        <v>90</v>
      </c>
      <c r="C11" s="14" t="s">
        <v>88</v>
      </c>
      <c r="D11" s="2" t="s">
        <v>91</v>
      </c>
      <c r="E11" s="14" t="s">
        <v>68</v>
      </c>
      <c r="F11" s="14" t="s">
        <v>69</v>
      </c>
    </row>
    <row r="12" spans="1:6" ht="96" x14ac:dyDescent="0.2">
      <c r="A12" s="17" t="s">
        <v>15</v>
      </c>
      <c r="B12" s="18" t="s">
        <v>92</v>
      </c>
      <c r="C12" s="14" t="s">
        <v>88</v>
      </c>
      <c r="D12" s="16" t="s">
        <v>93</v>
      </c>
      <c r="E12" s="14" t="s">
        <v>68</v>
      </c>
      <c r="F12" s="14" t="s">
        <v>69</v>
      </c>
    </row>
    <row r="13" spans="1:6" ht="80" x14ac:dyDescent="0.2">
      <c r="A13" s="17" t="s">
        <v>18</v>
      </c>
      <c r="B13" s="18" t="s">
        <v>94</v>
      </c>
      <c r="C13" s="14" t="s">
        <v>88</v>
      </c>
      <c r="D13" s="16" t="s">
        <v>95</v>
      </c>
      <c r="E13" s="14" t="s">
        <v>68</v>
      </c>
      <c r="F13" s="14" t="s">
        <v>69</v>
      </c>
    </row>
    <row r="14" spans="1:6" ht="128" x14ac:dyDescent="0.2">
      <c r="A14" s="17" t="s">
        <v>19</v>
      </c>
      <c r="B14" s="18" t="s">
        <v>96</v>
      </c>
      <c r="C14" s="14" t="s">
        <v>97</v>
      </c>
      <c r="D14" s="2" t="s">
        <v>98</v>
      </c>
      <c r="E14" s="14" t="s">
        <v>68</v>
      </c>
      <c r="F14" s="14" t="s">
        <v>69</v>
      </c>
    </row>
    <row r="15" spans="1:6" ht="80" x14ac:dyDescent="0.2">
      <c r="A15" s="17" t="s">
        <v>20</v>
      </c>
      <c r="B15" s="18" t="s">
        <v>99</v>
      </c>
      <c r="C15" s="14" t="s">
        <v>97</v>
      </c>
      <c r="D15" s="16" t="s">
        <v>100</v>
      </c>
      <c r="E15" s="14" t="s">
        <v>68</v>
      </c>
      <c r="F15" s="14" t="s">
        <v>69</v>
      </c>
    </row>
    <row r="16" spans="1:6" ht="160" x14ac:dyDescent="0.2">
      <c r="A16" s="17" t="s">
        <v>21</v>
      </c>
      <c r="B16" s="18" t="s">
        <v>101</v>
      </c>
      <c r="C16" s="14" t="s">
        <v>102</v>
      </c>
      <c r="D16" s="16" t="s">
        <v>103</v>
      </c>
      <c r="E16" s="14" t="s">
        <v>68</v>
      </c>
      <c r="F16" s="14" t="s">
        <v>69</v>
      </c>
    </row>
    <row r="17" spans="1:6" ht="96" x14ac:dyDescent="0.2">
      <c r="A17" s="17" t="s">
        <v>104</v>
      </c>
      <c r="B17" s="18" t="s">
        <v>105</v>
      </c>
      <c r="C17" s="14" t="s">
        <v>102</v>
      </c>
      <c r="D17" s="2" t="s">
        <v>106</v>
      </c>
      <c r="E17" s="14" t="s">
        <v>68</v>
      </c>
      <c r="F17" s="14" t="s">
        <v>69</v>
      </c>
    </row>
    <row r="18" spans="1:6" ht="32" x14ac:dyDescent="0.2">
      <c r="A18" s="17" t="s">
        <v>23</v>
      </c>
      <c r="B18" s="18" t="s">
        <v>107</v>
      </c>
      <c r="C18" s="14" t="s">
        <v>108</v>
      </c>
      <c r="D18" s="16" t="s">
        <v>109</v>
      </c>
      <c r="E18" s="14" t="s">
        <v>110</v>
      </c>
      <c r="F18" s="14" t="s">
        <v>111</v>
      </c>
    </row>
    <row r="19" spans="1:6" ht="96" x14ac:dyDescent="0.2">
      <c r="A19" s="17" t="s">
        <v>112</v>
      </c>
      <c r="B19" s="18" t="s">
        <v>113</v>
      </c>
      <c r="C19" s="14" t="s">
        <v>108</v>
      </c>
      <c r="D19" s="16" t="s">
        <v>114</v>
      </c>
      <c r="E19" s="14" t="s">
        <v>115</v>
      </c>
      <c r="F19" s="14" t="s">
        <v>116</v>
      </c>
    </row>
    <row r="20" spans="1:6" ht="96" x14ac:dyDescent="0.2">
      <c r="A20" s="17" t="s">
        <v>117</v>
      </c>
      <c r="B20" s="18" t="s">
        <v>118</v>
      </c>
      <c r="C20" s="14" t="s">
        <v>108</v>
      </c>
      <c r="D20" s="16" t="s">
        <v>119</v>
      </c>
      <c r="E20" s="14" t="s">
        <v>120</v>
      </c>
      <c r="F20" s="14"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workbookViewId="0"/>
  </sheetViews>
  <sheetFormatPr baseColWidth="10" defaultColWidth="8.83203125" defaultRowHeight="15" x14ac:dyDescent="0.2"/>
  <cols>
    <col min="1" max="1" width="14.6640625" customWidth="1"/>
    <col min="2" max="2" width="27.6640625" customWidth="1"/>
    <col min="3" max="3" width="30.1640625" customWidth="1"/>
    <col min="4" max="4" width="32" customWidth="1"/>
  </cols>
  <sheetData>
    <row r="1" spans="1:4" x14ac:dyDescent="0.2">
      <c r="B1" s="1" t="s">
        <v>44</v>
      </c>
      <c r="C1" s="1" t="s">
        <v>50</v>
      </c>
      <c r="D1" s="1" t="s">
        <v>51</v>
      </c>
    </row>
    <row r="2" spans="1:4" x14ac:dyDescent="0.2">
      <c r="A2" s="1">
        <v>0</v>
      </c>
      <c r="B2" t="s">
        <v>26</v>
      </c>
    </row>
    <row r="3" spans="1:4" x14ac:dyDescent="0.2">
      <c r="A3" s="1">
        <v>1</v>
      </c>
      <c r="B3" t="s">
        <v>27</v>
      </c>
    </row>
    <row r="4" spans="1:4" x14ac:dyDescent="0.2">
      <c r="A4" s="1">
        <v>2</v>
      </c>
      <c r="B4" t="s">
        <v>28</v>
      </c>
    </row>
    <row r="5" spans="1:4" x14ac:dyDescent="0.2">
      <c r="A5" s="1">
        <v>3</v>
      </c>
      <c r="B5" t="s">
        <v>29</v>
      </c>
    </row>
    <row r="6" spans="1:4" x14ac:dyDescent="0.2">
      <c r="A6" s="1">
        <v>4</v>
      </c>
      <c r="B6" t="s">
        <v>30</v>
      </c>
    </row>
    <row r="7" spans="1:4" x14ac:dyDescent="0.2">
      <c r="A7" s="1">
        <v>5</v>
      </c>
      <c r="B7" t="s">
        <v>31</v>
      </c>
    </row>
    <row r="8" spans="1:4" x14ac:dyDescent="0.2">
      <c r="A8" s="1">
        <v>6</v>
      </c>
      <c r="B8" t="s">
        <v>32</v>
      </c>
    </row>
    <row r="9" spans="1:4" x14ac:dyDescent="0.2">
      <c r="A9" s="1">
        <v>7</v>
      </c>
      <c r="B9" t="s">
        <v>33</v>
      </c>
    </row>
    <row r="10" spans="1:4" x14ac:dyDescent="0.2">
      <c r="A10" s="1">
        <v>8</v>
      </c>
      <c r="B10" t="s">
        <v>34</v>
      </c>
    </row>
    <row r="11" spans="1:4" x14ac:dyDescent="0.2">
      <c r="A11" s="1">
        <v>9</v>
      </c>
      <c r="B11" t="s">
        <v>35</v>
      </c>
    </row>
    <row r="12" spans="1:4" x14ac:dyDescent="0.2">
      <c r="A12" s="1">
        <v>10</v>
      </c>
      <c r="B12" t="s">
        <v>36</v>
      </c>
    </row>
    <row r="13" spans="1:4" x14ac:dyDescent="0.2">
      <c r="A13" s="1">
        <v>11</v>
      </c>
      <c r="B13" t="s">
        <v>37</v>
      </c>
    </row>
    <row r="14" spans="1:4" x14ac:dyDescent="0.2">
      <c r="A14" s="1">
        <v>12</v>
      </c>
      <c r="B14" t="s">
        <v>38</v>
      </c>
    </row>
    <row r="15" spans="1:4" x14ac:dyDescent="0.2">
      <c r="A15" s="1">
        <v>13</v>
      </c>
      <c r="B15" t="s">
        <v>39</v>
      </c>
    </row>
    <row r="16" spans="1:4" x14ac:dyDescent="0.2">
      <c r="A16" s="1">
        <v>14</v>
      </c>
      <c r="B16" t="s">
        <v>40</v>
      </c>
    </row>
    <row r="17" spans="1:2" x14ac:dyDescent="0.2">
      <c r="A17" s="1">
        <v>15</v>
      </c>
      <c r="B17" t="s">
        <v>41</v>
      </c>
    </row>
    <row r="18" spans="1:2" x14ac:dyDescent="0.2">
      <c r="A18" s="1">
        <v>16</v>
      </c>
      <c r="B18" t="s">
        <v>42</v>
      </c>
    </row>
    <row r="19" spans="1:2" x14ac:dyDescent="0.2">
      <c r="A19" s="1">
        <v>17</v>
      </c>
      <c r="B19"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
  <sheetViews>
    <sheetView workbookViewId="0">
      <selection activeCell="F19" sqref="F19"/>
    </sheetView>
  </sheetViews>
  <sheetFormatPr baseColWidth="10" defaultColWidth="8.83203125" defaultRowHeight="15" x14ac:dyDescent="0.2"/>
  <cols>
    <col min="1" max="1" width="23" customWidth="1"/>
    <col min="2" max="2" width="22.5" customWidth="1"/>
    <col min="6" max="6" width="22.1640625" customWidth="1"/>
    <col min="7" max="7" width="20.33203125" customWidth="1"/>
    <col min="8" max="8" width="22.83203125" customWidth="1"/>
  </cols>
  <sheetData>
    <row r="1" spans="1:8" s="2" customFormat="1" ht="16" customHeight="1" x14ac:dyDescent="0.2">
      <c r="A1" s="2" t="s">
        <v>52</v>
      </c>
      <c r="B1" s="2" t="s">
        <v>47</v>
      </c>
      <c r="C1" s="2" t="s">
        <v>48</v>
      </c>
      <c r="D1" s="2" t="s">
        <v>53</v>
      </c>
      <c r="F1" s="2" t="s">
        <v>54</v>
      </c>
      <c r="G1" s="2" t="s">
        <v>55</v>
      </c>
      <c r="H1" s="2" t="s">
        <v>56</v>
      </c>
    </row>
    <row r="2" spans="1:8" x14ac:dyDescent="0.2">
      <c r="A2" t="e">
        <f ca="1">_xludf.SORTBY(Scoring!A2:A19,Scoring!D2:D19,-1)</f>
        <v>#NAME?</v>
      </c>
      <c r="B2" t="e">
        <f ca="1">_xludf.SORTBY(Scoring!D2:D19,Scoring!D2:D19,-1)</f>
        <v>#NAME?</v>
      </c>
      <c r="C2" t="e">
        <f ca="1">_xludf.SORTBY(Scoring!E2:E19,Scoring!D2:D19,-1)</f>
        <v>#NAME?</v>
      </c>
      <c r="D2" t="e">
        <f ca="1">_xludf.SORTBY(Scoring!F2:F19,Scoring!D2:D19,-1)</f>
        <v>#NAME?</v>
      </c>
      <c r="F2" t="e">
        <f ca="1">_xludf.TAKE(A2:D100,3,1)</f>
        <v>#NAME?</v>
      </c>
      <c r="G2" t="e">
        <f ca="1">_xludf.XLOOKUP(F2,Snippets!A:A,Snippets!C:C,"")</f>
        <v>#NAME?</v>
      </c>
      <c r="H2" t="e">
        <f ca="1">_xludf.XLOOKUP(F2,Snippets!A:A,Snippets!B:B,"")</f>
        <v>#NAME?</v>
      </c>
    </row>
    <row r="3" spans="1:8" x14ac:dyDescent="0.2">
      <c r="F3">
        <f>INDEX(A2:A100,2)</f>
        <v>0</v>
      </c>
      <c r="G3" t="e">
        <f ca="1">_xludf.XLOOKUP(F3,Snippets!A:A,Snippets!C:C,"")</f>
        <v>#NAME?</v>
      </c>
      <c r="H3" t="e">
        <f ca="1">_xludf.XLOOKUP(F3,Snippets!A:A,Snippets!B:B,"")</f>
        <v>#NAME?</v>
      </c>
    </row>
    <row r="4" spans="1:8" x14ac:dyDescent="0.2">
      <c r="F4">
        <f>INDEX(A2:A100,3)</f>
        <v>0</v>
      </c>
      <c r="G4" t="e">
        <f ca="1">_xludf.XLOOKUP(F4,Snippets!A:A,Snippets!C:C,"")</f>
        <v>#NAME?</v>
      </c>
      <c r="H4" t="e">
        <f ca="1">_xludf.XLOOKUP(F4,Snippets!A:A,Snippets!B:B,"")</f>
        <v>#NAME?</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BEDC-5414-B442-BDB4-EC1529FD0ACE}">
  <dimension ref="A1:G343"/>
  <sheetViews>
    <sheetView tabSelected="1" topLeftCell="A80" workbookViewId="0">
      <selection activeCell="A112" sqref="A112"/>
    </sheetView>
  </sheetViews>
  <sheetFormatPr baseColWidth="10" defaultRowHeight="15" x14ac:dyDescent="0.2"/>
  <cols>
    <col min="1" max="1" width="25.83203125" style="3" customWidth="1"/>
    <col min="2" max="2" width="23.83203125" style="3" customWidth="1"/>
    <col min="3" max="3" width="25" style="3" customWidth="1"/>
    <col min="4" max="4" width="6.1640625" style="14" customWidth="1"/>
    <col min="5" max="5" width="38.6640625" style="5" customWidth="1"/>
    <col min="6" max="6" width="39.33203125" style="5" customWidth="1"/>
    <col min="7" max="7" width="33.5" style="5" customWidth="1"/>
    <col min="8" max="16384" width="10.83203125" style="3"/>
  </cols>
  <sheetData>
    <row r="1" spans="1:7" ht="16" x14ac:dyDescent="0.2">
      <c r="A1" s="20" t="s">
        <v>146</v>
      </c>
      <c r="B1" s="20" t="s">
        <v>147</v>
      </c>
      <c r="C1" s="20" t="s">
        <v>59</v>
      </c>
      <c r="D1" s="21" t="s">
        <v>148</v>
      </c>
      <c r="E1" s="22" t="s">
        <v>149</v>
      </c>
      <c r="F1" s="22" t="s">
        <v>150</v>
      </c>
      <c r="G1" s="22" t="s">
        <v>151</v>
      </c>
    </row>
    <row r="2" spans="1:7" ht="96" x14ac:dyDescent="0.2">
      <c r="A2" s="3" t="s">
        <v>130</v>
      </c>
      <c r="B2" s="3" t="s">
        <v>152</v>
      </c>
      <c r="C2" s="3" t="s">
        <v>7</v>
      </c>
      <c r="D2" s="14">
        <v>5</v>
      </c>
      <c r="E2" s="5" t="s">
        <v>156</v>
      </c>
      <c r="F2" s="5" t="s">
        <v>158</v>
      </c>
      <c r="G2" s="5" t="s">
        <v>157</v>
      </c>
    </row>
    <row r="3" spans="1:7" x14ac:dyDescent="0.2">
      <c r="A3" s="3" t="s">
        <v>130</v>
      </c>
      <c r="B3" s="3" t="s">
        <v>152</v>
      </c>
      <c r="C3" s="3" t="s">
        <v>8</v>
      </c>
      <c r="D3" s="14">
        <v>2</v>
      </c>
    </row>
    <row r="4" spans="1:7" x14ac:dyDescent="0.2">
      <c r="A4" s="3" t="s">
        <v>130</v>
      </c>
      <c r="B4" s="3" t="s">
        <v>152</v>
      </c>
      <c r="C4" s="3" t="s">
        <v>9</v>
      </c>
      <c r="D4" s="14">
        <v>2</v>
      </c>
    </row>
    <row r="5" spans="1:7" x14ac:dyDescent="0.2">
      <c r="A5" s="3" t="s">
        <v>130</v>
      </c>
      <c r="B5" s="3" t="s">
        <v>152</v>
      </c>
      <c r="C5" s="3" t="s">
        <v>10</v>
      </c>
      <c r="D5" s="14">
        <v>1</v>
      </c>
    </row>
    <row r="6" spans="1:7" ht="64" x14ac:dyDescent="0.2">
      <c r="A6" s="3" t="s">
        <v>130</v>
      </c>
      <c r="B6" s="3" t="s">
        <v>152</v>
      </c>
      <c r="C6" s="3" t="s">
        <v>11</v>
      </c>
      <c r="D6" s="14">
        <v>4</v>
      </c>
      <c r="E6" s="5" t="s">
        <v>159</v>
      </c>
      <c r="F6" s="5" t="s">
        <v>160</v>
      </c>
      <c r="G6" s="5" t="s">
        <v>161</v>
      </c>
    </row>
    <row r="7" spans="1:7" x14ac:dyDescent="0.2">
      <c r="A7" s="3" t="s">
        <v>130</v>
      </c>
      <c r="B7" s="3" t="s">
        <v>152</v>
      </c>
      <c r="C7" s="3" t="s">
        <v>80</v>
      </c>
      <c r="D7" s="14">
        <v>1</v>
      </c>
    </row>
    <row r="8" spans="1:7" x14ac:dyDescent="0.2">
      <c r="A8" s="3" t="s">
        <v>130</v>
      </c>
      <c r="B8" s="3" t="s">
        <v>152</v>
      </c>
      <c r="C8" s="3" t="s">
        <v>13</v>
      </c>
      <c r="D8" s="14">
        <v>1</v>
      </c>
    </row>
    <row r="9" spans="1:7" x14ac:dyDescent="0.2">
      <c r="A9" s="3" t="s">
        <v>130</v>
      </c>
      <c r="B9" s="3" t="s">
        <v>152</v>
      </c>
      <c r="C9" s="3" t="s">
        <v>14</v>
      </c>
      <c r="D9" s="14">
        <v>1</v>
      </c>
    </row>
    <row r="10" spans="1:7" ht="64" x14ac:dyDescent="0.2">
      <c r="A10" s="3" t="s">
        <v>130</v>
      </c>
      <c r="B10" s="3" t="s">
        <v>152</v>
      </c>
      <c r="C10" s="3" t="s">
        <v>15</v>
      </c>
      <c r="D10" s="14">
        <v>5</v>
      </c>
      <c r="E10" s="5" t="s">
        <v>163</v>
      </c>
      <c r="F10" s="5" t="s">
        <v>162</v>
      </c>
      <c r="G10" s="5" t="s">
        <v>164</v>
      </c>
    </row>
    <row r="11" spans="1:7" x14ac:dyDescent="0.2">
      <c r="A11" s="3" t="s">
        <v>130</v>
      </c>
      <c r="B11" s="3" t="s">
        <v>152</v>
      </c>
      <c r="C11" s="3" t="s">
        <v>16</v>
      </c>
      <c r="D11" s="14">
        <v>3</v>
      </c>
    </row>
    <row r="12" spans="1:7" ht="64" x14ac:dyDescent="0.2">
      <c r="A12" s="3" t="s">
        <v>130</v>
      </c>
      <c r="B12" s="3" t="s">
        <v>152</v>
      </c>
      <c r="C12" s="3" t="s">
        <v>17</v>
      </c>
      <c r="D12" s="14">
        <v>4</v>
      </c>
      <c r="E12" s="2" t="s">
        <v>166</v>
      </c>
      <c r="F12" s="2" t="s">
        <v>165</v>
      </c>
      <c r="G12" s="5" t="s">
        <v>167</v>
      </c>
    </row>
    <row r="13" spans="1:7" ht="96" x14ac:dyDescent="0.2">
      <c r="A13" s="3" t="s">
        <v>130</v>
      </c>
      <c r="B13" s="3" t="s">
        <v>152</v>
      </c>
      <c r="C13" s="3" t="s">
        <v>18</v>
      </c>
      <c r="D13" s="14">
        <v>4</v>
      </c>
      <c r="E13" s="2" t="s">
        <v>169</v>
      </c>
      <c r="F13" s="2" t="s">
        <v>170</v>
      </c>
      <c r="G13" s="5" t="s">
        <v>168</v>
      </c>
    </row>
    <row r="14" spans="1:7" ht="64" x14ac:dyDescent="0.2">
      <c r="A14" s="3" t="s">
        <v>130</v>
      </c>
      <c r="B14" s="3" t="s">
        <v>152</v>
      </c>
      <c r="C14" s="3" t="s">
        <v>19</v>
      </c>
      <c r="D14" s="14">
        <v>4</v>
      </c>
      <c r="E14" s="2" t="s">
        <v>172</v>
      </c>
      <c r="F14" s="2" t="s">
        <v>171</v>
      </c>
      <c r="G14" s="5" t="s">
        <v>173</v>
      </c>
    </row>
    <row r="15" spans="1:7" x14ac:dyDescent="0.2">
      <c r="A15" s="3" t="s">
        <v>130</v>
      </c>
      <c r="B15" s="3" t="s">
        <v>152</v>
      </c>
      <c r="C15" s="3" t="s">
        <v>20</v>
      </c>
      <c r="D15" s="14">
        <v>3</v>
      </c>
    </row>
    <row r="16" spans="1:7" ht="80" x14ac:dyDescent="0.2">
      <c r="A16" s="3" t="s">
        <v>130</v>
      </c>
      <c r="B16" s="3" t="s">
        <v>152</v>
      </c>
      <c r="C16" s="3" t="s">
        <v>21</v>
      </c>
      <c r="D16" s="14">
        <v>4</v>
      </c>
      <c r="E16" s="5" t="s">
        <v>176</v>
      </c>
      <c r="F16" s="5" t="s">
        <v>175</v>
      </c>
      <c r="G16" s="5" t="s">
        <v>174</v>
      </c>
    </row>
    <row r="17" spans="1:7" x14ac:dyDescent="0.2">
      <c r="A17" s="3" t="s">
        <v>130</v>
      </c>
      <c r="B17" s="3" t="s">
        <v>152</v>
      </c>
      <c r="C17" s="3" t="s">
        <v>104</v>
      </c>
      <c r="D17" s="14">
        <v>3</v>
      </c>
    </row>
    <row r="18" spans="1:7" ht="64" x14ac:dyDescent="0.2">
      <c r="A18" s="3" t="s">
        <v>130</v>
      </c>
      <c r="B18" s="3" t="s">
        <v>152</v>
      </c>
      <c r="C18" s="3" t="s">
        <v>23</v>
      </c>
      <c r="D18" s="14">
        <v>5</v>
      </c>
      <c r="E18" s="5" t="s">
        <v>177</v>
      </c>
      <c r="F18" s="5" t="s">
        <v>178</v>
      </c>
      <c r="G18" s="5" t="s">
        <v>179</v>
      </c>
    </row>
    <row r="19" spans="1:7" x14ac:dyDescent="0.2">
      <c r="A19" s="3" t="s">
        <v>130</v>
      </c>
      <c r="B19" s="3" t="s">
        <v>152</v>
      </c>
      <c r="C19" s="3" t="s">
        <v>112</v>
      </c>
      <c r="D19" s="14">
        <v>3</v>
      </c>
    </row>
    <row r="20" spans="1:7" ht="80" x14ac:dyDescent="0.2">
      <c r="A20" s="3" t="s">
        <v>130</v>
      </c>
      <c r="B20" s="3" t="s">
        <v>152</v>
      </c>
      <c r="C20" s="3" t="s">
        <v>117</v>
      </c>
      <c r="D20" s="14">
        <v>5</v>
      </c>
      <c r="E20" s="5" t="s">
        <v>180</v>
      </c>
      <c r="F20" s="5" t="s">
        <v>181</v>
      </c>
      <c r="G20" s="2" t="s">
        <v>182</v>
      </c>
    </row>
    <row r="21" spans="1:7" ht="64" x14ac:dyDescent="0.2">
      <c r="A21" s="3" t="s">
        <v>27</v>
      </c>
      <c r="B21" s="3" t="s">
        <v>152</v>
      </c>
      <c r="C21" s="3" t="s">
        <v>7</v>
      </c>
      <c r="D21" s="14">
        <v>4</v>
      </c>
      <c r="E21" s="5" t="s">
        <v>206</v>
      </c>
      <c r="F21" s="5" t="s">
        <v>205</v>
      </c>
      <c r="G21" s="2" t="s">
        <v>204</v>
      </c>
    </row>
    <row r="22" spans="1:7" ht="64" x14ac:dyDescent="0.2">
      <c r="A22" s="3" t="s">
        <v>27</v>
      </c>
      <c r="B22" s="3" t="s">
        <v>152</v>
      </c>
      <c r="C22" s="3" t="s">
        <v>8</v>
      </c>
      <c r="D22" s="14">
        <v>5</v>
      </c>
      <c r="E22" s="5" t="s">
        <v>184</v>
      </c>
      <c r="F22" s="2" t="s">
        <v>185</v>
      </c>
      <c r="G22" s="2" t="s">
        <v>183</v>
      </c>
    </row>
    <row r="23" spans="1:7" ht="64" x14ac:dyDescent="0.2">
      <c r="A23" s="3" t="s">
        <v>27</v>
      </c>
      <c r="B23" s="3" t="s">
        <v>152</v>
      </c>
      <c r="C23" s="3" t="s">
        <v>9</v>
      </c>
      <c r="D23" s="14">
        <v>4</v>
      </c>
      <c r="E23" s="5" t="s">
        <v>186</v>
      </c>
      <c r="F23" s="5" t="s">
        <v>187</v>
      </c>
      <c r="G23" s="5" t="s">
        <v>188</v>
      </c>
    </row>
    <row r="24" spans="1:7" x14ac:dyDescent="0.2">
      <c r="A24" s="3" t="s">
        <v>27</v>
      </c>
      <c r="B24" s="3" t="s">
        <v>152</v>
      </c>
      <c r="C24" s="3" t="s">
        <v>10</v>
      </c>
      <c r="D24" s="14">
        <v>1</v>
      </c>
    </row>
    <row r="25" spans="1:7" ht="48" x14ac:dyDescent="0.2">
      <c r="A25" s="3" t="s">
        <v>27</v>
      </c>
      <c r="B25" s="3" t="s">
        <v>152</v>
      </c>
      <c r="C25" s="3" t="s">
        <v>11</v>
      </c>
      <c r="D25" s="14">
        <v>4</v>
      </c>
      <c r="E25" s="5" t="s">
        <v>190</v>
      </c>
      <c r="F25" s="5" t="s">
        <v>191</v>
      </c>
      <c r="G25" s="5" t="s">
        <v>189</v>
      </c>
    </row>
    <row r="26" spans="1:7" x14ac:dyDescent="0.2">
      <c r="A26" s="3" t="s">
        <v>27</v>
      </c>
      <c r="B26" s="3" t="s">
        <v>152</v>
      </c>
      <c r="C26" s="3" t="s">
        <v>80</v>
      </c>
      <c r="D26" s="14">
        <v>1</v>
      </c>
    </row>
    <row r="27" spans="1:7" x14ac:dyDescent="0.2">
      <c r="A27" s="3" t="s">
        <v>27</v>
      </c>
      <c r="B27" s="3" t="s">
        <v>152</v>
      </c>
      <c r="C27" s="3" t="s">
        <v>13</v>
      </c>
      <c r="D27" s="14">
        <v>2</v>
      </c>
    </row>
    <row r="28" spans="1:7" x14ac:dyDescent="0.2">
      <c r="A28" s="3" t="s">
        <v>27</v>
      </c>
      <c r="B28" s="3" t="s">
        <v>152</v>
      </c>
      <c r="C28" s="3" t="s">
        <v>14</v>
      </c>
      <c r="D28" s="14">
        <v>2</v>
      </c>
    </row>
    <row r="29" spans="1:7" ht="64" x14ac:dyDescent="0.2">
      <c r="A29" s="3" t="s">
        <v>27</v>
      </c>
      <c r="B29" s="3" t="s">
        <v>152</v>
      </c>
      <c r="C29" s="3" t="s">
        <v>15</v>
      </c>
      <c r="D29" s="14">
        <v>5</v>
      </c>
      <c r="E29" s="5" t="s">
        <v>193</v>
      </c>
      <c r="F29" s="5" t="s">
        <v>194</v>
      </c>
      <c r="G29" s="5" t="s">
        <v>195</v>
      </c>
    </row>
    <row r="30" spans="1:7" x14ac:dyDescent="0.2">
      <c r="A30" s="3" t="s">
        <v>27</v>
      </c>
      <c r="B30" s="3" t="s">
        <v>152</v>
      </c>
      <c r="C30" s="3" t="s">
        <v>16</v>
      </c>
      <c r="D30" s="14">
        <v>3</v>
      </c>
    </row>
    <row r="31" spans="1:7" x14ac:dyDescent="0.2">
      <c r="A31" s="3" t="s">
        <v>27</v>
      </c>
      <c r="B31" s="3" t="s">
        <v>152</v>
      </c>
      <c r="C31" s="3" t="s">
        <v>17</v>
      </c>
      <c r="D31" s="14">
        <v>3</v>
      </c>
    </row>
    <row r="32" spans="1:7" ht="96" x14ac:dyDescent="0.2">
      <c r="A32" s="3" t="s">
        <v>27</v>
      </c>
      <c r="B32" s="3" t="s">
        <v>152</v>
      </c>
      <c r="C32" s="3" t="s">
        <v>18</v>
      </c>
      <c r="D32" s="14">
        <v>4</v>
      </c>
      <c r="E32" s="5" t="s">
        <v>196</v>
      </c>
      <c r="F32" s="2" t="s">
        <v>197</v>
      </c>
      <c r="G32" s="2" t="s">
        <v>192</v>
      </c>
    </row>
    <row r="33" spans="1:7" x14ac:dyDescent="0.2">
      <c r="A33" s="3" t="s">
        <v>27</v>
      </c>
      <c r="B33" s="3" t="s">
        <v>152</v>
      </c>
      <c r="C33" s="3" t="s">
        <v>19</v>
      </c>
      <c r="D33" s="14">
        <v>1</v>
      </c>
    </row>
    <row r="34" spans="1:7" x14ac:dyDescent="0.2">
      <c r="A34" s="3" t="s">
        <v>27</v>
      </c>
      <c r="B34" s="3" t="s">
        <v>152</v>
      </c>
      <c r="C34" s="3" t="s">
        <v>20</v>
      </c>
      <c r="D34" s="14">
        <v>1</v>
      </c>
    </row>
    <row r="35" spans="1:7" ht="64" x14ac:dyDescent="0.2">
      <c r="A35" s="3" t="s">
        <v>27</v>
      </c>
      <c r="B35" s="3" t="s">
        <v>152</v>
      </c>
      <c r="C35" s="3" t="s">
        <v>21</v>
      </c>
      <c r="D35" s="14">
        <v>4</v>
      </c>
      <c r="E35" s="5" t="s">
        <v>198</v>
      </c>
      <c r="F35" s="5" t="s">
        <v>200</v>
      </c>
      <c r="G35" s="5" t="s">
        <v>199</v>
      </c>
    </row>
    <row r="36" spans="1:7" x14ac:dyDescent="0.2">
      <c r="A36" s="3" t="s">
        <v>27</v>
      </c>
      <c r="B36" s="3" t="s">
        <v>152</v>
      </c>
      <c r="C36" s="3" t="s">
        <v>104</v>
      </c>
      <c r="D36" s="14">
        <v>3</v>
      </c>
    </row>
    <row r="37" spans="1:7" x14ac:dyDescent="0.2">
      <c r="A37" s="3" t="s">
        <v>27</v>
      </c>
      <c r="B37" s="3" t="s">
        <v>152</v>
      </c>
      <c r="C37" s="3" t="s">
        <v>23</v>
      </c>
      <c r="D37" s="14">
        <v>3</v>
      </c>
    </row>
    <row r="38" spans="1:7" x14ac:dyDescent="0.2">
      <c r="A38" s="3" t="s">
        <v>27</v>
      </c>
      <c r="B38" s="3" t="s">
        <v>152</v>
      </c>
      <c r="C38" s="3" t="s">
        <v>112</v>
      </c>
      <c r="D38" s="14">
        <v>1</v>
      </c>
    </row>
    <row r="39" spans="1:7" ht="64" x14ac:dyDescent="0.2">
      <c r="A39" s="3" t="s">
        <v>27</v>
      </c>
      <c r="B39" s="3" t="s">
        <v>152</v>
      </c>
      <c r="C39" s="3" t="s">
        <v>117</v>
      </c>
      <c r="D39" s="14">
        <v>4</v>
      </c>
      <c r="E39" s="5" t="s">
        <v>201</v>
      </c>
      <c r="F39" s="5" t="s">
        <v>202</v>
      </c>
      <c r="G39" s="5" t="s">
        <v>203</v>
      </c>
    </row>
    <row r="40" spans="1:7" x14ac:dyDescent="0.2">
      <c r="A40" s="3" t="s">
        <v>131</v>
      </c>
      <c r="B40" s="3" t="s">
        <v>152</v>
      </c>
      <c r="C40" s="3" t="s">
        <v>7</v>
      </c>
      <c r="D40" s="14">
        <v>2</v>
      </c>
    </row>
    <row r="41" spans="1:7" ht="64" x14ac:dyDescent="0.2">
      <c r="A41" s="3" t="s">
        <v>131</v>
      </c>
      <c r="B41" s="3" t="s">
        <v>152</v>
      </c>
      <c r="C41" s="3" t="s">
        <v>8</v>
      </c>
      <c r="D41" s="14">
        <v>5</v>
      </c>
      <c r="E41" s="2" t="s">
        <v>209</v>
      </c>
      <c r="F41" s="5" t="s">
        <v>208</v>
      </c>
      <c r="G41" s="2" t="s">
        <v>207</v>
      </c>
    </row>
    <row r="42" spans="1:7" ht="48" x14ac:dyDescent="0.2">
      <c r="A42" s="3" t="s">
        <v>131</v>
      </c>
      <c r="B42" s="3" t="s">
        <v>152</v>
      </c>
      <c r="C42" s="3" t="s">
        <v>9</v>
      </c>
      <c r="D42" s="14">
        <v>4</v>
      </c>
      <c r="E42" s="2" t="s">
        <v>210</v>
      </c>
      <c r="F42" s="23" t="s">
        <v>211</v>
      </c>
      <c r="G42" s="23" t="s">
        <v>212</v>
      </c>
    </row>
    <row r="43" spans="1:7" x14ac:dyDescent="0.2">
      <c r="A43" s="3" t="s">
        <v>131</v>
      </c>
      <c r="B43" s="3" t="s">
        <v>152</v>
      </c>
      <c r="C43" s="3" t="s">
        <v>10</v>
      </c>
      <c r="D43" s="14">
        <v>1</v>
      </c>
      <c r="G43" s="3"/>
    </row>
    <row r="44" spans="1:7" ht="48" x14ac:dyDescent="0.2">
      <c r="A44" s="3" t="s">
        <v>131</v>
      </c>
      <c r="B44" s="3" t="s">
        <v>152</v>
      </c>
      <c r="C44" s="3" t="s">
        <v>11</v>
      </c>
      <c r="D44" s="14">
        <v>5</v>
      </c>
      <c r="E44" s="2" t="s">
        <v>213</v>
      </c>
      <c r="F44" s="2" t="s">
        <v>214</v>
      </c>
      <c r="G44" s="2" t="s">
        <v>215</v>
      </c>
    </row>
    <row r="45" spans="1:7" ht="64" x14ac:dyDescent="0.2">
      <c r="A45" s="3" t="s">
        <v>131</v>
      </c>
      <c r="B45" s="3" t="s">
        <v>152</v>
      </c>
      <c r="C45" s="3" t="s">
        <v>80</v>
      </c>
      <c r="D45" s="14">
        <v>4</v>
      </c>
      <c r="E45" s="2" t="s">
        <v>216</v>
      </c>
      <c r="F45" s="2" t="s">
        <v>217</v>
      </c>
      <c r="G45" s="2" t="s">
        <v>218</v>
      </c>
    </row>
    <row r="46" spans="1:7" x14ac:dyDescent="0.2">
      <c r="A46" s="3" t="s">
        <v>131</v>
      </c>
      <c r="B46" s="3" t="s">
        <v>152</v>
      </c>
      <c r="C46" s="3" t="s">
        <v>13</v>
      </c>
      <c r="D46" s="14">
        <v>3</v>
      </c>
      <c r="E46" s="3"/>
    </row>
    <row r="47" spans="1:7" ht="48" x14ac:dyDescent="0.2">
      <c r="A47" s="3" t="s">
        <v>131</v>
      </c>
      <c r="B47" s="3" t="s">
        <v>152</v>
      </c>
      <c r="C47" s="3" t="s">
        <v>14</v>
      </c>
      <c r="D47" s="14">
        <v>4</v>
      </c>
      <c r="E47" s="5" t="s">
        <v>219</v>
      </c>
      <c r="F47" s="5" t="s">
        <v>220</v>
      </c>
      <c r="G47" s="2" t="s">
        <v>221</v>
      </c>
    </row>
    <row r="48" spans="1:7" ht="64" x14ac:dyDescent="0.2">
      <c r="A48" s="3" t="s">
        <v>131</v>
      </c>
      <c r="B48" s="3" t="s">
        <v>152</v>
      </c>
      <c r="C48" s="3" t="s">
        <v>15</v>
      </c>
      <c r="D48" s="14">
        <v>4</v>
      </c>
      <c r="E48" s="5" t="s">
        <v>225</v>
      </c>
      <c r="F48" s="5" t="s">
        <v>227</v>
      </c>
      <c r="G48" s="5" t="s">
        <v>226</v>
      </c>
    </row>
    <row r="49" spans="1:7" x14ac:dyDescent="0.2">
      <c r="A49" s="3" t="s">
        <v>131</v>
      </c>
      <c r="B49" s="3" t="s">
        <v>152</v>
      </c>
      <c r="C49" s="3" t="s">
        <v>16</v>
      </c>
      <c r="D49" s="14">
        <v>3</v>
      </c>
    </row>
    <row r="50" spans="1:7" x14ac:dyDescent="0.2">
      <c r="A50" s="3" t="s">
        <v>131</v>
      </c>
      <c r="B50" s="3" t="s">
        <v>152</v>
      </c>
      <c r="C50" s="3" t="s">
        <v>17</v>
      </c>
      <c r="D50" s="14">
        <v>2</v>
      </c>
    </row>
    <row r="51" spans="1:7" x14ac:dyDescent="0.2">
      <c r="A51" s="3" t="s">
        <v>131</v>
      </c>
      <c r="B51" s="3" t="s">
        <v>152</v>
      </c>
      <c r="C51" s="3" t="s">
        <v>18</v>
      </c>
      <c r="D51" s="14">
        <v>2</v>
      </c>
    </row>
    <row r="52" spans="1:7" x14ac:dyDescent="0.2">
      <c r="A52" s="3" t="s">
        <v>131</v>
      </c>
      <c r="B52" s="3" t="s">
        <v>152</v>
      </c>
      <c r="C52" s="3" t="s">
        <v>19</v>
      </c>
      <c r="D52" s="14">
        <v>1</v>
      </c>
    </row>
    <row r="53" spans="1:7" x14ac:dyDescent="0.2">
      <c r="A53" s="3" t="s">
        <v>131</v>
      </c>
      <c r="B53" s="3" t="s">
        <v>152</v>
      </c>
      <c r="C53" s="3" t="s">
        <v>20</v>
      </c>
      <c r="D53" s="14">
        <v>2</v>
      </c>
    </row>
    <row r="54" spans="1:7" ht="48" x14ac:dyDescent="0.2">
      <c r="A54" s="3" t="s">
        <v>131</v>
      </c>
      <c r="B54" s="3" t="s">
        <v>152</v>
      </c>
      <c r="C54" s="3" t="s">
        <v>21</v>
      </c>
      <c r="D54" s="14">
        <v>4</v>
      </c>
      <c r="E54" s="5" t="s">
        <v>222</v>
      </c>
      <c r="F54" s="5" t="s">
        <v>223</v>
      </c>
      <c r="G54" s="2" t="s">
        <v>224</v>
      </c>
    </row>
    <row r="55" spans="1:7" x14ac:dyDescent="0.2">
      <c r="A55" s="3" t="s">
        <v>131</v>
      </c>
      <c r="B55" s="3" t="s">
        <v>152</v>
      </c>
      <c r="C55" s="3" t="s">
        <v>104</v>
      </c>
      <c r="D55" s="14">
        <v>3</v>
      </c>
    </row>
    <row r="56" spans="1:7" x14ac:dyDescent="0.2">
      <c r="A56" s="3" t="s">
        <v>131</v>
      </c>
      <c r="B56" s="3" t="s">
        <v>152</v>
      </c>
      <c r="C56" s="3" t="s">
        <v>23</v>
      </c>
      <c r="D56" s="14">
        <v>2</v>
      </c>
    </row>
    <row r="57" spans="1:7" x14ac:dyDescent="0.2">
      <c r="A57" s="3" t="s">
        <v>131</v>
      </c>
      <c r="B57" s="3" t="s">
        <v>152</v>
      </c>
      <c r="C57" s="3" t="s">
        <v>112</v>
      </c>
      <c r="D57" s="14">
        <v>2</v>
      </c>
    </row>
    <row r="58" spans="1:7" x14ac:dyDescent="0.2">
      <c r="A58" s="3" t="s">
        <v>131</v>
      </c>
      <c r="B58" s="3" t="s">
        <v>152</v>
      </c>
      <c r="C58" s="3" t="s">
        <v>117</v>
      </c>
      <c r="D58" s="14">
        <v>3</v>
      </c>
    </row>
    <row r="59" spans="1:7" ht="64" x14ac:dyDescent="0.2">
      <c r="A59" s="3" t="s">
        <v>132</v>
      </c>
      <c r="B59" s="3" t="s">
        <v>152</v>
      </c>
      <c r="C59" s="3" t="s">
        <v>7</v>
      </c>
      <c r="D59" s="14">
        <v>4</v>
      </c>
      <c r="E59" s="5" t="s">
        <v>230</v>
      </c>
      <c r="F59" s="5" t="s">
        <v>229</v>
      </c>
      <c r="G59" s="2" t="s">
        <v>228</v>
      </c>
    </row>
    <row r="60" spans="1:7" ht="64" x14ac:dyDescent="0.2">
      <c r="A60" s="3" t="s">
        <v>132</v>
      </c>
      <c r="B60" s="3" t="s">
        <v>152</v>
      </c>
      <c r="C60" s="3" t="s">
        <v>8</v>
      </c>
      <c r="D60" s="14">
        <v>5</v>
      </c>
      <c r="E60" s="2" t="s">
        <v>233</v>
      </c>
      <c r="F60" s="5" t="s">
        <v>232</v>
      </c>
      <c r="G60" s="5" t="s">
        <v>231</v>
      </c>
    </row>
    <row r="61" spans="1:7" x14ac:dyDescent="0.2">
      <c r="A61" s="3" t="s">
        <v>132</v>
      </c>
      <c r="B61" s="3" t="s">
        <v>152</v>
      </c>
      <c r="C61" s="3" t="s">
        <v>9</v>
      </c>
      <c r="D61" s="14">
        <v>3</v>
      </c>
    </row>
    <row r="62" spans="1:7" x14ac:dyDescent="0.2">
      <c r="A62" s="3" t="s">
        <v>132</v>
      </c>
      <c r="B62" s="3" t="s">
        <v>152</v>
      </c>
      <c r="C62" s="3" t="s">
        <v>10</v>
      </c>
      <c r="D62" s="14">
        <v>1</v>
      </c>
    </row>
    <row r="63" spans="1:7" ht="64" x14ac:dyDescent="0.2">
      <c r="A63" s="3" t="s">
        <v>132</v>
      </c>
      <c r="B63" s="3" t="s">
        <v>152</v>
      </c>
      <c r="C63" s="3" t="s">
        <v>11</v>
      </c>
      <c r="D63" s="14">
        <v>4</v>
      </c>
      <c r="E63" s="5" t="s">
        <v>235</v>
      </c>
      <c r="F63" s="5" t="s">
        <v>234</v>
      </c>
      <c r="G63" s="5" t="s">
        <v>236</v>
      </c>
    </row>
    <row r="64" spans="1:7" x14ac:dyDescent="0.2">
      <c r="A64" s="3" t="s">
        <v>132</v>
      </c>
      <c r="B64" s="3" t="s">
        <v>152</v>
      </c>
      <c r="C64" s="3" t="s">
        <v>80</v>
      </c>
      <c r="D64" s="14">
        <v>1</v>
      </c>
    </row>
    <row r="65" spans="1:7" x14ac:dyDescent="0.2">
      <c r="A65" s="3" t="s">
        <v>132</v>
      </c>
      <c r="B65" s="3" t="s">
        <v>152</v>
      </c>
      <c r="C65" s="3" t="s">
        <v>13</v>
      </c>
      <c r="D65" s="14">
        <v>2</v>
      </c>
    </row>
    <row r="66" spans="1:7" x14ac:dyDescent="0.2">
      <c r="A66" s="3" t="s">
        <v>132</v>
      </c>
      <c r="B66" s="3" t="s">
        <v>152</v>
      </c>
      <c r="C66" s="3" t="s">
        <v>14</v>
      </c>
      <c r="D66" s="14">
        <v>2</v>
      </c>
    </row>
    <row r="67" spans="1:7" ht="48" x14ac:dyDescent="0.2">
      <c r="A67" s="3" t="s">
        <v>132</v>
      </c>
      <c r="B67" s="3" t="s">
        <v>152</v>
      </c>
      <c r="C67" s="3" t="s">
        <v>15</v>
      </c>
      <c r="D67" s="14">
        <v>5</v>
      </c>
      <c r="E67" s="5" t="s">
        <v>237</v>
      </c>
      <c r="F67" s="5" t="s">
        <v>238</v>
      </c>
      <c r="G67" s="5" t="s">
        <v>239</v>
      </c>
    </row>
    <row r="68" spans="1:7" x14ac:dyDescent="0.2">
      <c r="A68" s="3" t="s">
        <v>132</v>
      </c>
      <c r="B68" s="3" t="s">
        <v>152</v>
      </c>
      <c r="C68" s="3" t="s">
        <v>16</v>
      </c>
      <c r="D68" s="14">
        <v>3</v>
      </c>
    </row>
    <row r="69" spans="1:7" x14ac:dyDescent="0.2">
      <c r="A69" s="3" t="s">
        <v>132</v>
      </c>
      <c r="B69" s="3" t="s">
        <v>152</v>
      </c>
      <c r="C69" s="3" t="s">
        <v>17</v>
      </c>
      <c r="D69" s="14">
        <v>3</v>
      </c>
    </row>
    <row r="70" spans="1:7" x14ac:dyDescent="0.2">
      <c r="A70" s="3" t="s">
        <v>132</v>
      </c>
      <c r="B70" s="3" t="s">
        <v>152</v>
      </c>
      <c r="C70" s="3" t="s">
        <v>18</v>
      </c>
      <c r="D70" s="14">
        <v>2</v>
      </c>
    </row>
    <row r="71" spans="1:7" ht="64" x14ac:dyDescent="0.2">
      <c r="A71" s="3" t="s">
        <v>132</v>
      </c>
      <c r="B71" s="3" t="s">
        <v>152</v>
      </c>
      <c r="C71" s="3" t="s">
        <v>19</v>
      </c>
      <c r="D71" s="14">
        <v>4</v>
      </c>
      <c r="E71" s="5" t="s">
        <v>248</v>
      </c>
      <c r="F71" s="5" t="s">
        <v>247</v>
      </c>
      <c r="G71" s="5" t="s">
        <v>246</v>
      </c>
    </row>
    <row r="72" spans="1:7" x14ac:dyDescent="0.2">
      <c r="A72" s="3" t="s">
        <v>132</v>
      </c>
      <c r="B72" s="3" t="s">
        <v>152</v>
      </c>
      <c r="C72" s="3" t="s">
        <v>20</v>
      </c>
      <c r="D72" s="14">
        <v>2</v>
      </c>
    </row>
    <row r="73" spans="1:7" ht="48" x14ac:dyDescent="0.2">
      <c r="A73" s="3" t="s">
        <v>132</v>
      </c>
      <c r="B73" s="3" t="s">
        <v>152</v>
      </c>
      <c r="C73" s="3" t="s">
        <v>21</v>
      </c>
      <c r="D73" s="14">
        <v>5</v>
      </c>
      <c r="E73" s="5" t="s">
        <v>240</v>
      </c>
      <c r="F73" s="5" t="s">
        <v>241</v>
      </c>
      <c r="G73" s="5" t="s">
        <v>242</v>
      </c>
    </row>
    <row r="74" spans="1:7" ht="80" x14ac:dyDescent="0.2">
      <c r="A74" s="3" t="s">
        <v>132</v>
      </c>
      <c r="B74" s="3" t="s">
        <v>152</v>
      </c>
      <c r="C74" s="3" t="s">
        <v>104</v>
      </c>
      <c r="D74" s="14">
        <v>4</v>
      </c>
      <c r="E74" s="5" t="s">
        <v>245</v>
      </c>
      <c r="F74" s="5" t="s">
        <v>244</v>
      </c>
      <c r="G74" s="5" t="s">
        <v>243</v>
      </c>
    </row>
    <row r="75" spans="1:7" x14ac:dyDescent="0.2">
      <c r="A75" s="3" t="s">
        <v>132</v>
      </c>
      <c r="B75" s="3" t="s">
        <v>152</v>
      </c>
      <c r="C75" s="3" t="s">
        <v>23</v>
      </c>
      <c r="D75" s="14">
        <v>3</v>
      </c>
    </row>
    <row r="76" spans="1:7" x14ac:dyDescent="0.2">
      <c r="A76" s="3" t="s">
        <v>132</v>
      </c>
      <c r="B76" s="3" t="s">
        <v>152</v>
      </c>
      <c r="C76" s="3" t="s">
        <v>112</v>
      </c>
      <c r="D76" s="14">
        <v>3</v>
      </c>
    </row>
    <row r="77" spans="1:7" x14ac:dyDescent="0.2">
      <c r="A77" s="3" t="s">
        <v>132</v>
      </c>
      <c r="B77" s="3" t="s">
        <v>152</v>
      </c>
      <c r="C77" s="3" t="s">
        <v>117</v>
      </c>
      <c r="D77" s="14">
        <v>3</v>
      </c>
    </row>
    <row r="78" spans="1:7" x14ac:dyDescent="0.2">
      <c r="A78" s="3" t="s">
        <v>133</v>
      </c>
      <c r="B78" s="3" t="s">
        <v>152</v>
      </c>
      <c r="C78" s="3" t="s">
        <v>7</v>
      </c>
      <c r="D78" s="14">
        <v>3</v>
      </c>
    </row>
    <row r="79" spans="1:7" ht="64" x14ac:dyDescent="0.2">
      <c r="A79" s="3" t="s">
        <v>133</v>
      </c>
      <c r="B79" s="3" t="s">
        <v>152</v>
      </c>
      <c r="C79" s="3" t="s">
        <v>8</v>
      </c>
      <c r="D79" s="14">
        <v>5</v>
      </c>
      <c r="E79" s="5" t="s">
        <v>251</v>
      </c>
      <c r="F79" s="5" t="s">
        <v>250</v>
      </c>
      <c r="G79" s="2" t="s">
        <v>249</v>
      </c>
    </row>
    <row r="80" spans="1:7" x14ac:dyDescent="0.2">
      <c r="A80" s="3" t="s">
        <v>133</v>
      </c>
      <c r="B80" s="3" t="s">
        <v>152</v>
      </c>
      <c r="C80" s="3" t="s">
        <v>9</v>
      </c>
      <c r="D80" s="14">
        <v>2</v>
      </c>
    </row>
    <row r="81" spans="1:7" x14ac:dyDescent="0.2">
      <c r="A81" s="3" t="s">
        <v>133</v>
      </c>
      <c r="B81" s="3" t="s">
        <v>152</v>
      </c>
      <c r="C81" s="3" t="s">
        <v>10</v>
      </c>
      <c r="D81" s="14">
        <v>1</v>
      </c>
    </row>
    <row r="82" spans="1:7" x14ac:dyDescent="0.2">
      <c r="A82" s="3" t="s">
        <v>133</v>
      </c>
      <c r="B82" s="3" t="s">
        <v>152</v>
      </c>
      <c r="C82" s="3" t="s">
        <v>11</v>
      </c>
      <c r="D82" s="14">
        <v>3</v>
      </c>
    </row>
    <row r="83" spans="1:7" x14ac:dyDescent="0.2">
      <c r="A83" s="3" t="s">
        <v>133</v>
      </c>
      <c r="B83" s="3" t="s">
        <v>152</v>
      </c>
      <c r="C83" s="3" t="s">
        <v>80</v>
      </c>
      <c r="D83" s="14">
        <v>1</v>
      </c>
    </row>
    <row r="84" spans="1:7" x14ac:dyDescent="0.2">
      <c r="A84" s="3" t="s">
        <v>133</v>
      </c>
      <c r="B84" s="3" t="s">
        <v>152</v>
      </c>
      <c r="C84" s="3" t="s">
        <v>13</v>
      </c>
      <c r="D84" s="14">
        <v>2</v>
      </c>
    </row>
    <row r="85" spans="1:7" x14ac:dyDescent="0.2">
      <c r="A85" s="3" t="s">
        <v>133</v>
      </c>
      <c r="B85" s="3" t="s">
        <v>152</v>
      </c>
      <c r="C85" s="3" t="s">
        <v>14</v>
      </c>
      <c r="D85" s="14">
        <v>2</v>
      </c>
    </row>
    <row r="86" spans="1:7" ht="64" x14ac:dyDescent="0.2">
      <c r="A86" s="3" t="s">
        <v>133</v>
      </c>
      <c r="B86" s="3" t="s">
        <v>152</v>
      </c>
      <c r="C86" s="3" t="s">
        <v>15</v>
      </c>
      <c r="D86" s="14">
        <v>4</v>
      </c>
      <c r="E86" s="5" t="s">
        <v>253</v>
      </c>
      <c r="F86" s="5" t="s">
        <v>254</v>
      </c>
      <c r="G86" s="2" t="s">
        <v>252</v>
      </c>
    </row>
    <row r="87" spans="1:7" x14ac:dyDescent="0.2">
      <c r="A87" s="3" t="s">
        <v>133</v>
      </c>
      <c r="B87" s="3" t="s">
        <v>152</v>
      </c>
      <c r="C87" s="3" t="s">
        <v>16</v>
      </c>
      <c r="D87" s="14">
        <v>3</v>
      </c>
    </row>
    <row r="88" spans="1:7" x14ac:dyDescent="0.2">
      <c r="A88" s="3" t="s">
        <v>133</v>
      </c>
      <c r="B88" s="3" t="s">
        <v>152</v>
      </c>
      <c r="C88" s="3" t="s">
        <v>17</v>
      </c>
      <c r="D88" s="14">
        <v>2</v>
      </c>
    </row>
    <row r="89" spans="1:7" ht="64" x14ac:dyDescent="0.2">
      <c r="A89" s="3" t="s">
        <v>133</v>
      </c>
      <c r="B89" s="3" t="s">
        <v>152</v>
      </c>
      <c r="C89" s="3" t="s">
        <v>18</v>
      </c>
      <c r="D89" s="14">
        <v>4</v>
      </c>
      <c r="E89" s="5" t="s">
        <v>255</v>
      </c>
      <c r="F89" s="5" t="s">
        <v>256</v>
      </c>
      <c r="G89" s="5" t="s">
        <v>257</v>
      </c>
    </row>
    <row r="90" spans="1:7" x14ac:dyDescent="0.2">
      <c r="A90" s="3" t="s">
        <v>133</v>
      </c>
      <c r="B90" s="3" t="s">
        <v>152</v>
      </c>
      <c r="C90" s="3" t="s">
        <v>19</v>
      </c>
      <c r="D90" s="14">
        <v>2</v>
      </c>
    </row>
    <row r="91" spans="1:7" x14ac:dyDescent="0.2">
      <c r="A91" s="3" t="s">
        <v>133</v>
      </c>
      <c r="B91" s="3" t="s">
        <v>152</v>
      </c>
      <c r="C91" s="3" t="s">
        <v>20</v>
      </c>
      <c r="D91" s="14">
        <v>1</v>
      </c>
    </row>
    <row r="92" spans="1:7" ht="64" x14ac:dyDescent="0.2">
      <c r="A92" s="3" t="s">
        <v>133</v>
      </c>
      <c r="B92" s="3" t="s">
        <v>152</v>
      </c>
      <c r="C92" s="3" t="s">
        <v>21</v>
      </c>
      <c r="D92" s="14">
        <v>4</v>
      </c>
      <c r="E92" s="5" t="s">
        <v>260</v>
      </c>
      <c r="F92" s="5" t="s">
        <v>259</v>
      </c>
      <c r="G92" s="5" t="s">
        <v>258</v>
      </c>
    </row>
    <row r="93" spans="1:7" x14ac:dyDescent="0.2">
      <c r="A93" s="3" t="s">
        <v>133</v>
      </c>
      <c r="B93" s="3" t="s">
        <v>152</v>
      </c>
      <c r="C93" s="3" t="s">
        <v>104</v>
      </c>
      <c r="D93" s="14">
        <v>3</v>
      </c>
    </row>
    <row r="94" spans="1:7" x14ac:dyDescent="0.2">
      <c r="A94" s="3" t="s">
        <v>133</v>
      </c>
      <c r="B94" s="3" t="s">
        <v>152</v>
      </c>
      <c r="C94" s="3" t="s">
        <v>23</v>
      </c>
      <c r="D94" s="14">
        <v>2</v>
      </c>
    </row>
    <row r="95" spans="1:7" x14ac:dyDescent="0.2">
      <c r="A95" s="3" t="s">
        <v>133</v>
      </c>
      <c r="B95" s="3" t="s">
        <v>152</v>
      </c>
      <c r="C95" s="3" t="s">
        <v>112</v>
      </c>
      <c r="D95" s="14">
        <v>2</v>
      </c>
    </row>
    <row r="96" spans="1:7" x14ac:dyDescent="0.2">
      <c r="A96" s="3" t="s">
        <v>133</v>
      </c>
      <c r="B96" s="3" t="s">
        <v>152</v>
      </c>
      <c r="C96" s="3" t="s">
        <v>117</v>
      </c>
      <c r="D96" s="14">
        <v>3</v>
      </c>
    </row>
    <row r="97" spans="1:7" x14ac:dyDescent="0.2">
      <c r="A97" s="3" t="s">
        <v>134</v>
      </c>
      <c r="B97" s="3" t="s">
        <v>153</v>
      </c>
      <c r="C97" s="3" t="s">
        <v>7</v>
      </c>
      <c r="D97" s="14">
        <v>3</v>
      </c>
    </row>
    <row r="98" spans="1:7" x14ac:dyDescent="0.2">
      <c r="A98" s="3" t="s">
        <v>134</v>
      </c>
      <c r="B98" s="3" t="s">
        <v>153</v>
      </c>
      <c r="C98" s="3" t="s">
        <v>8</v>
      </c>
      <c r="D98" s="14">
        <v>1</v>
      </c>
    </row>
    <row r="99" spans="1:7" x14ac:dyDescent="0.2">
      <c r="A99" s="3" t="s">
        <v>134</v>
      </c>
      <c r="B99" s="3" t="s">
        <v>153</v>
      </c>
      <c r="C99" s="3" t="s">
        <v>9</v>
      </c>
      <c r="D99" s="14">
        <v>1</v>
      </c>
    </row>
    <row r="100" spans="1:7" x14ac:dyDescent="0.2">
      <c r="A100" s="3" t="s">
        <v>134</v>
      </c>
      <c r="B100" s="3" t="s">
        <v>153</v>
      </c>
      <c r="C100" s="3" t="s">
        <v>10</v>
      </c>
      <c r="D100" s="14">
        <v>1</v>
      </c>
    </row>
    <row r="101" spans="1:7" x14ac:dyDescent="0.2">
      <c r="A101" s="3" t="s">
        <v>134</v>
      </c>
      <c r="B101" s="3" t="s">
        <v>153</v>
      </c>
      <c r="C101" s="3" t="s">
        <v>11</v>
      </c>
      <c r="D101" s="14">
        <v>3</v>
      </c>
    </row>
    <row r="102" spans="1:7" x14ac:dyDescent="0.2">
      <c r="A102" s="3" t="s">
        <v>134</v>
      </c>
      <c r="B102" s="3" t="s">
        <v>153</v>
      </c>
      <c r="C102" s="3" t="s">
        <v>80</v>
      </c>
      <c r="D102" s="14">
        <v>1</v>
      </c>
    </row>
    <row r="103" spans="1:7" x14ac:dyDescent="0.2">
      <c r="A103" s="3" t="s">
        <v>134</v>
      </c>
      <c r="B103" s="3" t="s">
        <v>153</v>
      </c>
      <c r="C103" s="3" t="s">
        <v>13</v>
      </c>
      <c r="D103" s="14">
        <v>1</v>
      </c>
    </row>
    <row r="104" spans="1:7" x14ac:dyDescent="0.2">
      <c r="A104" s="3" t="s">
        <v>134</v>
      </c>
      <c r="B104" s="3" t="s">
        <v>153</v>
      </c>
      <c r="C104" s="3" t="s">
        <v>14</v>
      </c>
      <c r="D104" s="14">
        <v>1</v>
      </c>
    </row>
    <row r="105" spans="1:7" x14ac:dyDescent="0.2">
      <c r="A105" s="3" t="s">
        <v>134</v>
      </c>
      <c r="B105" s="3" t="s">
        <v>153</v>
      </c>
      <c r="C105" s="3" t="s">
        <v>15</v>
      </c>
      <c r="D105" s="14">
        <v>1</v>
      </c>
    </row>
    <row r="106" spans="1:7" x14ac:dyDescent="0.2">
      <c r="A106" s="3" t="s">
        <v>134</v>
      </c>
      <c r="B106" s="3" t="s">
        <v>153</v>
      </c>
      <c r="C106" s="3" t="s">
        <v>16</v>
      </c>
      <c r="D106" s="14">
        <v>2</v>
      </c>
    </row>
    <row r="107" spans="1:7" ht="48" x14ac:dyDescent="0.2">
      <c r="A107" s="3" t="s">
        <v>134</v>
      </c>
      <c r="B107" s="3" t="s">
        <v>153</v>
      </c>
      <c r="C107" s="3" t="s">
        <v>17</v>
      </c>
      <c r="D107" s="14">
        <v>4</v>
      </c>
      <c r="E107" s="5" t="s">
        <v>263</v>
      </c>
      <c r="F107" s="5" t="s">
        <v>262</v>
      </c>
      <c r="G107" s="5" t="s">
        <v>261</v>
      </c>
    </row>
    <row r="108" spans="1:7" ht="48" x14ac:dyDescent="0.2">
      <c r="A108" s="3" t="s">
        <v>134</v>
      </c>
      <c r="B108" s="3" t="s">
        <v>153</v>
      </c>
      <c r="C108" s="3" t="s">
        <v>18</v>
      </c>
      <c r="D108" s="14">
        <v>4</v>
      </c>
      <c r="E108" s="5" t="s">
        <v>266</v>
      </c>
      <c r="F108" s="5" t="s">
        <v>265</v>
      </c>
      <c r="G108" s="5" t="s">
        <v>264</v>
      </c>
    </row>
    <row r="109" spans="1:7" x14ac:dyDescent="0.2">
      <c r="A109" s="3" t="s">
        <v>134</v>
      </c>
      <c r="B109" s="3" t="s">
        <v>153</v>
      </c>
      <c r="C109" s="3" t="s">
        <v>19</v>
      </c>
      <c r="D109" s="14">
        <v>3</v>
      </c>
    </row>
    <row r="110" spans="1:7" x14ac:dyDescent="0.2">
      <c r="A110" s="3" t="s">
        <v>134</v>
      </c>
      <c r="B110" s="3" t="s">
        <v>153</v>
      </c>
      <c r="C110" s="3" t="s">
        <v>20</v>
      </c>
      <c r="D110" s="14">
        <v>1</v>
      </c>
    </row>
    <row r="111" spans="1:7" x14ac:dyDescent="0.2">
      <c r="A111" s="3" t="s">
        <v>134</v>
      </c>
      <c r="B111" s="3" t="s">
        <v>153</v>
      </c>
      <c r="C111" s="3" t="s">
        <v>21</v>
      </c>
      <c r="D111" s="14">
        <v>1</v>
      </c>
    </row>
    <row r="112" spans="1:7" ht="64" x14ac:dyDescent="0.2">
      <c r="A112" s="3" t="s">
        <v>134</v>
      </c>
      <c r="B112" s="3" t="s">
        <v>153</v>
      </c>
      <c r="C112" s="3" t="s">
        <v>104</v>
      </c>
      <c r="D112" s="14">
        <v>4</v>
      </c>
      <c r="E112" s="5" t="s">
        <v>269</v>
      </c>
      <c r="F112" s="5" t="s">
        <v>267</v>
      </c>
      <c r="G112" s="5" t="s">
        <v>268</v>
      </c>
    </row>
    <row r="113" spans="1:4" x14ac:dyDescent="0.2">
      <c r="A113" s="3" t="s">
        <v>134</v>
      </c>
      <c r="B113" s="3" t="s">
        <v>153</v>
      </c>
      <c r="C113" s="3" t="s">
        <v>23</v>
      </c>
      <c r="D113" s="14">
        <v>2</v>
      </c>
    </row>
    <row r="114" spans="1:4" x14ac:dyDescent="0.2">
      <c r="A114" s="3" t="s">
        <v>134</v>
      </c>
      <c r="B114" s="3" t="s">
        <v>153</v>
      </c>
      <c r="C114" s="3" t="s">
        <v>112</v>
      </c>
      <c r="D114" s="14">
        <v>2</v>
      </c>
    </row>
    <row r="115" spans="1:4" x14ac:dyDescent="0.2">
      <c r="A115" s="3" t="s">
        <v>134</v>
      </c>
      <c r="B115" s="3" t="s">
        <v>153</v>
      </c>
      <c r="C115" s="3" t="s">
        <v>117</v>
      </c>
      <c r="D115" s="14">
        <v>3</v>
      </c>
    </row>
    <row r="116" spans="1:4" x14ac:dyDescent="0.2">
      <c r="A116" s="3" t="s">
        <v>135</v>
      </c>
      <c r="B116" s="3" t="s">
        <v>153</v>
      </c>
      <c r="C116" s="3" t="s">
        <v>7</v>
      </c>
      <c r="D116" s="14">
        <v>2</v>
      </c>
    </row>
    <row r="117" spans="1:4" x14ac:dyDescent="0.2">
      <c r="A117" s="3" t="s">
        <v>135</v>
      </c>
      <c r="B117" s="3" t="s">
        <v>153</v>
      </c>
      <c r="C117" s="3" t="s">
        <v>8</v>
      </c>
      <c r="D117" s="14">
        <v>1</v>
      </c>
    </row>
    <row r="118" spans="1:4" x14ac:dyDescent="0.2">
      <c r="A118" s="3" t="s">
        <v>135</v>
      </c>
      <c r="B118" s="3" t="s">
        <v>153</v>
      </c>
      <c r="C118" s="3" t="s">
        <v>9</v>
      </c>
      <c r="D118" s="14">
        <v>1</v>
      </c>
    </row>
    <row r="119" spans="1:4" x14ac:dyDescent="0.2">
      <c r="A119" s="3" t="s">
        <v>135</v>
      </c>
      <c r="B119" s="3" t="s">
        <v>153</v>
      </c>
      <c r="C119" s="3" t="s">
        <v>10</v>
      </c>
      <c r="D119" s="14">
        <v>1</v>
      </c>
    </row>
    <row r="120" spans="1:4" x14ac:dyDescent="0.2">
      <c r="A120" s="3" t="s">
        <v>135</v>
      </c>
      <c r="B120" s="3" t="s">
        <v>153</v>
      </c>
      <c r="C120" s="3" t="s">
        <v>11</v>
      </c>
      <c r="D120" s="14">
        <v>3</v>
      </c>
    </row>
    <row r="121" spans="1:4" x14ac:dyDescent="0.2">
      <c r="A121" s="3" t="s">
        <v>135</v>
      </c>
      <c r="B121" s="3" t="s">
        <v>153</v>
      </c>
      <c r="C121" s="3" t="s">
        <v>80</v>
      </c>
      <c r="D121" s="14">
        <v>1</v>
      </c>
    </row>
    <row r="122" spans="1:4" x14ac:dyDescent="0.2">
      <c r="A122" s="3" t="s">
        <v>135</v>
      </c>
      <c r="B122" s="3" t="s">
        <v>153</v>
      </c>
      <c r="C122" s="3" t="s">
        <v>13</v>
      </c>
      <c r="D122" s="14">
        <v>1</v>
      </c>
    </row>
    <row r="123" spans="1:4" x14ac:dyDescent="0.2">
      <c r="A123" s="3" t="s">
        <v>135</v>
      </c>
      <c r="B123" s="3" t="s">
        <v>153</v>
      </c>
      <c r="C123" s="3" t="s">
        <v>14</v>
      </c>
      <c r="D123" s="14">
        <v>1</v>
      </c>
    </row>
    <row r="124" spans="1:4" x14ac:dyDescent="0.2">
      <c r="A124" s="3" t="s">
        <v>135</v>
      </c>
      <c r="B124" s="3" t="s">
        <v>153</v>
      </c>
      <c r="C124" s="3" t="s">
        <v>15</v>
      </c>
      <c r="D124" s="14">
        <v>1</v>
      </c>
    </row>
    <row r="125" spans="1:4" x14ac:dyDescent="0.2">
      <c r="A125" s="3" t="s">
        <v>135</v>
      </c>
      <c r="B125" s="3" t="s">
        <v>153</v>
      </c>
      <c r="C125" s="3" t="s">
        <v>16</v>
      </c>
      <c r="D125" s="14">
        <v>5</v>
      </c>
    </row>
    <row r="126" spans="1:4" x14ac:dyDescent="0.2">
      <c r="A126" s="3" t="s">
        <v>135</v>
      </c>
      <c r="B126" s="3" t="s">
        <v>153</v>
      </c>
      <c r="C126" s="3" t="s">
        <v>17</v>
      </c>
      <c r="D126" s="14">
        <v>5</v>
      </c>
    </row>
    <row r="127" spans="1:4" x14ac:dyDescent="0.2">
      <c r="A127" s="3" t="s">
        <v>135</v>
      </c>
      <c r="B127" s="3" t="s">
        <v>153</v>
      </c>
      <c r="C127" s="3" t="s">
        <v>18</v>
      </c>
      <c r="D127" s="14">
        <v>5</v>
      </c>
    </row>
    <row r="128" spans="1:4" x14ac:dyDescent="0.2">
      <c r="A128" s="3" t="s">
        <v>135</v>
      </c>
      <c r="B128" s="3" t="s">
        <v>153</v>
      </c>
      <c r="C128" s="3" t="s">
        <v>19</v>
      </c>
      <c r="D128" s="14">
        <v>4</v>
      </c>
    </row>
    <row r="129" spans="1:4" x14ac:dyDescent="0.2">
      <c r="A129" s="3" t="s">
        <v>135</v>
      </c>
      <c r="B129" s="3" t="s">
        <v>153</v>
      </c>
      <c r="C129" s="3" t="s">
        <v>20</v>
      </c>
      <c r="D129" s="14">
        <v>1</v>
      </c>
    </row>
    <row r="130" spans="1:4" x14ac:dyDescent="0.2">
      <c r="A130" s="3" t="s">
        <v>135</v>
      </c>
      <c r="B130" s="3" t="s">
        <v>153</v>
      </c>
      <c r="C130" s="3" t="s">
        <v>21</v>
      </c>
      <c r="D130" s="14">
        <v>1</v>
      </c>
    </row>
    <row r="131" spans="1:4" x14ac:dyDescent="0.2">
      <c r="A131" s="3" t="s">
        <v>135</v>
      </c>
      <c r="B131" s="3" t="s">
        <v>153</v>
      </c>
      <c r="C131" s="3" t="s">
        <v>104</v>
      </c>
      <c r="D131" s="14">
        <v>1</v>
      </c>
    </row>
    <row r="132" spans="1:4" x14ac:dyDescent="0.2">
      <c r="A132" s="3" t="s">
        <v>135</v>
      </c>
      <c r="B132" s="3" t="s">
        <v>153</v>
      </c>
      <c r="C132" s="3" t="s">
        <v>23</v>
      </c>
      <c r="D132" s="14">
        <v>2</v>
      </c>
    </row>
    <row r="133" spans="1:4" x14ac:dyDescent="0.2">
      <c r="A133" s="3" t="s">
        <v>135</v>
      </c>
      <c r="B133" s="3" t="s">
        <v>153</v>
      </c>
      <c r="C133" s="3" t="s">
        <v>112</v>
      </c>
      <c r="D133" s="14">
        <v>2</v>
      </c>
    </row>
    <row r="134" spans="1:4" x14ac:dyDescent="0.2">
      <c r="A134" s="3" t="s">
        <v>135</v>
      </c>
      <c r="B134" s="3" t="s">
        <v>153</v>
      </c>
      <c r="C134" s="3" t="s">
        <v>117</v>
      </c>
      <c r="D134" s="14">
        <v>5</v>
      </c>
    </row>
    <row r="135" spans="1:4" x14ac:dyDescent="0.2">
      <c r="A135" s="3" t="s">
        <v>136</v>
      </c>
      <c r="B135" s="3" t="s">
        <v>153</v>
      </c>
      <c r="C135" s="3" t="s">
        <v>7</v>
      </c>
      <c r="D135" s="14">
        <v>2</v>
      </c>
    </row>
    <row r="136" spans="1:4" x14ac:dyDescent="0.2">
      <c r="A136" s="3" t="s">
        <v>136</v>
      </c>
      <c r="B136" s="3" t="s">
        <v>153</v>
      </c>
      <c r="C136" s="3" t="s">
        <v>8</v>
      </c>
      <c r="D136" s="14">
        <v>1</v>
      </c>
    </row>
    <row r="137" spans="1:4" x14ac:dyDescent="0.2">
      <c r="A137" s="3" t="s">
        <v>136</v>
      </c>
      <c r="B137" s="3" t="s">
        <v>153</v>
      </c>
      <c r="C137" s="3" t="s">
        <v>9</v>
      </c>
      <c r="D137" s="14">
        <v>1</v>
      </c>
    </row>
    <row r="138" spans="1:4" x14ac:dyDescent="0.2">
      <c r="A138" s="3" t="s">
        <v>136</v>
      </c>
      <c r="B138" s="3" t="s">
        <v>153</v>
      </c>
      <c r="C138" s="3" t="s">
        <v>10</v>
      </c>
      <c r="D138" s="14">
        <v>1</v>
      </c>
    </row>
    <row r="139" spans="1:4" x14ac:dyDescent="0.2">
      <c r="A139" s="3" t="s">
        <v>136</v>
      </c>
      <c r="B139" s="3" t="s">
        <v>153</v>
      </c>
      <c r="C139" s="3" t="s">
        <v>11</v>
      </c>
      <c r="D139" s="14">
        <v>3</v>
      </c>
    </row>
    <row r="140" spans="1:4" x14ac:dyDescent="0.2">
      <c r="A140" s="3" t="s">
        <v>136</v>
      </c>
      <c r="B140" s="3" t="s">
        <v>153</v>
      </c>
      <c r="C140" s="3" t="s">
        <v>80</v>
      </c>
      <c r="D140" s="14">
        <v>1</v>
      </c>
    </row>
    <row r="141" spans="1:4" x14ac:dyDescent="0.2">
      <c r="A141" s="3" t="s">
        <v>136</v>
      </c>
      <c r="B141" s="3" t="s">
        <v>153</v>
      </c>
      <c r="C141" s="3" t="s">
        <v>13</v>
      </c>
      <c r="D141" s="14">
        <v>1</v>
      </c>
    </row>
    <row r="142" spans="1:4" x14ac:dyDescent="0.2">
      <c r="A142" s="3" t="s">
        <v>136</v>
      </c>
      <c r="B142" s="3" t="s">
        <v>153</v>
      </c>
      <c r="C142" s="3" t="s">
        <v>14</v>
      </c>
      <c r="D142" s="14">
        <v>1</v>
      </c>
    </row>
    <row r="143" spans="1:4" x14ac:dyDescent="0.2">
      <c r="A143" s="3" t="s">
        <v>136</v>
      </c>
      <c r="B143" s="3" t="s">
        <v>153</v>
      </c>
      <c r="C143" s="3" t="s">
        <v>15</v>
      </c>
      <c r="D143" s="14">
        <v>4</v>
      </c>
    </row>
    <row r="144" spans="1:4" x14ac:dyDescent="0.2">
      <c r="A144" s="3" t="s">
        <v>136</v>
      </c>
      <c r="B144" s="3" t="s">
        <v>153</v>
      </c>
      <c r="C144" s="3" t="s">
        <v>16</v>
      </c>
      <c r="D144" s="14">
        <v>5</v>
      </c>
    </row>
    <row r="145" spans="1:4" x14ac:dyDescent="0.2">
      <c r="A145" s="3" t="s">
        <v>136</v>
      </c>
      <c r="B145" s="3" t="s">
        <v>153</v>
      </c>
      <c r="C145" s="3" t="s">
        <v>17</v>
      </c>
      <c r="D145" s="14">
        <v>5</v>
      </c>
    </row>
    <row r="146" spans="1:4" x14ac:dyDescent="0.2">
      <c r="A146" s="3" t="s">
        <v>136</v>
      </c>
      <c r="B146" s="3" t="s">
        <v>153</v>
      </c>
      <c r="C146" s="3" t="s">
        <v>18</v>
      </c>
      <c r="D146" s="14">
        <v>5</v>
      </c>
    </row>
    <row r="147" spans="1:4" x14ac:dyDescent="0.2">
      <c r="A147" s="3" t="s">
        <v>136</v>
      </c>
      <c r="B147" s="3" t="s">
        <v>153</v>
      </c>
      <c r="C147" s="3" t="s">
        <v>19</v>
      </c>
      <c r="D147" s="14">
        <v>5</v>
      </c>
    </row>
    <row r="148" spans="1:4" x14ac:dyDescent="0.2">
      <c r="A148" s="3" t="s">
        <v>136</v>
      </c>
      <c r="B148" s="3" t="s">
        <v>153</v>
      </c>
      <c r="C148" s="3" t="s">
        <v>20</v>
      </c>
      <c r="D148" s="14">
        <v>2</v>
      </c>
    </row>
    <row r="149" spans="1:4" x14ac:dyDescent="0.2">
      <c r="A149" s="3" t="s">
        <v>136</v>
      </c>
      <c r="B149" s="3" t="s">
        <v>153</v>
      </c>
      <c r="C149" s="3" t="s">
        <v>21</v>
      </c>
      <c r="D149" s="14">
        <v>4</v>
      </c>
    </row>
    <row r="150" spans="1:4" x14ac:dyDescent="0.2">
      <c r="A150" s="3" t="s">
        <v>136</v>
      </c>
      <c r="B150" s="3" t="s">
        <v>153</v>
      </c>
      <c r="C150" s="3" t="s">
        <v>104</v>
      </c>
      <c r="D150" s="14">
        <v>1</v>
      </c>
    </row>
    <row r="151" spans="1:4" x14ac:dyDescent="0.2">
      <c r="A151" s="3" t="s">
        <v>136</v>
      </c>
      <c r="B151" s="3" t="s">
        <v>153</v>
      </c>
      <c r="C151" s="3" t="s">
        <v>23</v>
      </c>
      <c r="D151" s="14">
        <v>2</v>
      </c>
    </row>
    <row r="152" spans="1:4" x14ac:dyDescent="0.2">
      <c r="A152" s="3" t="s">
        <v>136</v>
      </c>
      <c r="B152" s="3" t="s">
        <v>153</v>
      </c>
      <c r="C152" s="3" t="s">
        <v>112</v>
      </c>
      <c r="D152" s="14">
        <v>3</v>
      </c>
    </row>
    <row r="153" spans="1:4" x14ac:dyDescent="0.2">
      <c r="A153" s="3" t="s">
        <v>136</v>
      </c>
      <c r="B153" s="3" t="s">
        <v>153</v>
      </c>
      <c r="C153" s="3" t="s">
        <v>117</v>
      </c>
      <c r="D153" s="14">
        <v>5</v>
      </c>
    </row>
    <row r="154" spans="1:4" x14ac:dyDescent="0.2">
      <c r="A154" s="3" t="s">
        <v>137</v>
      </c>
      <c r="B154" s="3" t="s">
        <v>153</v>
      </c>
      <c r="C154" s="3" t="s">
        <v>7</v>
      </c>
      <c r="D154" s="14">
        <v>1</v>
      </c>
    </row>
    <row r="155" spans="1:4" x14ac:dyDescent="0.2">
      <c r="A155" s="3" t="s">
        <v>137</v>
      </c>
      <c r="B155" s="3" t="s">
        <v>153</v>
      </c>
      <c r="C155" s="3" t="s">
        <v>8</v>
      </c>
      <c r="D155" s="14">
        <v>2</v>
      </c>
    </row>
    <row r="156" spans="1:4" x14ac:dyDescent="0.2">
      <c r="A156" s="3" t="s">
        <v>137</v>
      </c>
      <c r="B156" s="3" t="s">
        <v>153</v>
      </c>
      <c r="C156" s="3" t="s">
        <v>9</v>
      </c>
      <c r="D156" s="14">
        <v>1</v>
      </c>
    </row>
    <row r="157" spans="1:4" x14ac:dyDescent="0.2">
      <c r="A157" s="3" t="s">
        <v>137</v>
      </c>
      <c r="B157" s="3" t="s">
        <v>153</v>
      </c>
      <c r="C157" s="3" t="s">
        <v>10</v>
      </c>
      <c r="D157" s="14">
        <v>3</v>
      </c>
    </row>
    <row r="158" spans="1:4" x14ac:dyDescent="0.2">
      <c r="A158" s="3" t="s">
        <v>137</v>
      </c>
      <c r="B158" s="3" t="s">
        <v>153</v>
      </c>
      <c r="C158" s="3" t="s">
        <v>11</v>
      </c>
      <c r="D158" s="14">
        <v>3</v>
      </c>
    </row>
    <row r="159" spans="1:4" x14ac:dyDescent="0.2">
      <c r="A159" s="3" t="s">
        <v>137</v>
      </c>
      <c r="B159" s="3" t="s">
        <v>153</v>
      </c>
      <c r="C159" s="3" t="s">
        <v>80</v>
      </c>
      <c r="D159" s="14">
        <v>1</v>
      </c>
    </row>
    <row r="160" spans="1:4" x14ac:dyDescent="0.2">
      <c r="A160" s="3" t="s">
        <v>137</v>
      </c>
      <c r="B160" s="3" t="s">
        <v>153</v>
      </c>
      <c r="C160" s="3" t="s">
        <v>13</v>
      </c>
      <c r="D160" s="14">
        <v>1</v>
      </c>
    </row>
    <row r="161" spans="1:4" x14ac:dyDescent="0.2">
      <c r="A161" s="3" t="s">
        <v>137</v>
      </c>
      <c r="B161" s="3" t="s">
        <v>153</v>
      </c>
      <c r="C161" s="3" t="s">
        <v>14</v>
      </c>
      <c r="D161" s="14">
        <v>1</v>
      </c>
    </row>
    <row r="162" spans="1:4" x14ac:dyDescent="0.2">
      <c r="A162" s="3" t="s">
        <v>137</v>
      </c>
      <c r="B162" s="3" t="s">
        <v>153</v>
      </c>
      <c r="C162" s="3" t="s">
        <v>15</v>
      </c>
      <c r="D162" s="14">
        <v>1</v>
      </c>
    </row>
    <row r="163" spans="1:4" x14ac:dyDescent="0.2">
      <c r="A163" s="3" t="s">
        <v>137</v>
      </c>
      <c r="B163" s="3" t="s">
        <v>153</v>
      </c>
      <c r="C163" s="3" t="s">
        <v>16</v>
      </c>
      <c r="D163" s="14">
        <v>3</v>
      </c>
    </row>
    <row r="164" spans="1:4" x14ac:dyDescent="0.2">
      <c r="A164" s="3" t="s">
        <v>137</v>
      </c>
      <c r="B164" s="3" t="s">
        <v>153</v>
      </c>
      <c r="C164" s="3" t="s">
        <v>17</v>
      </c>
      <c r="D164" s="14">
        <v>3</v>
      </c>
    </row>
    <row r="165" spans="1:4" x14ac:dyDescent="0.2">
      <c r="A165" s="3" t="s">
        <v>137</v>
      </c>
      <c r="B165" s="3" t="s">
        <v>153</v>
      </c>
      <c r="C165" s="3" t="s">
        <v>18</v>
      </c>
      <c r="D165" s="14">
        <v>4</v>
      </c>
    </row>
    <row r="166" spans="1:4" x14ac:dyDescent="0.2">
      <c r="A166" s="3" t="s">
        <v>137</v>
      </c>
      <c r="B166" s="3" t="s">
        <v>153</v>
      </c>
      <c r="C166" s="3" t="s">
        <v>19</v>
      </c>
      <c r="D166" s="14">
        <v>3</v>
      </c>
    </row>
    <row r="167" spans="1:4" x14ac:dyDescent="0.2">
      <c r="A167" s="3" t="s">
        <v>137</v>
      </c>
      <c r="B167" s="3" t="s">
        <v>153</v>
      </c>
      <c r="C167" s="3" t="s">
        <v>20</v>
      </c>
      <c r="D167" s="14">
        <v>1</v>
      </c>
    </row>
    <row r="168" spans="1:4" x14ac:dyDescent="0.2">
      <c r="A168" s="3" t="s">
        <v>137</v>
      </c>
      <c r="B168" s="3" t="s">
        <v>153</v>
      </c>
      <c r="C168" s="3" t="s">
        <v>21</v>
      </c>
      <c r="D168" s="14">
        <v>1</v>
      </c>
    </row>
    <row r="169" spans="1:4" x14ac:dyDescent="0.2">
      <c r="A169" s="3" t="s">
        <v>137</v>
      </c>
      <c r="B169" s="3" t="s">
        <v>153</v>
      </c>
      <c r="C169" s="3" t="s">
        <v>104</v>
      </c>
      <c r="D169" s="14">
        <v>1</v>
      </c>
    </row>
    <row r="170" spans="1:4" x14ac:dyDescent="0.2">
      <c r="A170" s="3" t="s">
        <v>137</v>
      </c>
      <c r="B170" s="3" t="s">
        <v>153</v>
      </c>
      <c r="C170" s="3" t="s">
        <v>23</v>
      </c>
      <c r="D170" s="14">
        <v>2</v>
      </c>
    </row>
    <row r="171" spans="1:4" x14ac:dyDescent="0.2">
      <c r="A171" s="3" t="s">
        <v>137</v>
      </c>
      <c r="B171" s="3" t="s">
        <v>153</v>
      </c>
      <c r="C171" s="3" t="s">
        <v>112</v>
      </c>
      <c r="D171" s="14">
        <v>1</v>
      </c>
    </row>
    <row r="172" spans="1:4" x14ac:dyDescent="0.2">
      <c r="A172" s="3" t="s">
        <v>137</v>
      </c>
      <c r="B172" s="3" t="s">
        <v>153</v>
      </c>
      <c r="C172" s="3" t="s">
        <v>117</v>
      </c>
      <c r="D172" s="14">
        <v>3</v>
      </c>
    </row>
    <row r="173" spans="1:4" x14ac:dyDescent="0.2">
      <c r="A173" s="3" t="s">
        <v>138</v>
      </c>
      <c r="B173" s="3" t="s">
        <v>153</v>
      </c>
      <c r="C173" s="3" t="s">
        <v>7</v>
      </c>
      <c r="D173" s="14">
        <v>2</v>
      </c>
    </row>
    <row r="174" spans="1:4" x14ac:dyDescent="0.2">
      <c r="A174" s="3" t="s">
        <v>138</v>
      </c>
      <c r="B174" s="3" t="s">
        <v>153</v>
      </c>
      <c r="C174" s="3" t="s">
        <v>8</v>
      </c>
      <c r="D174" s="14">
        <v>3</v>
      </c>
    </row>
    <row r="175" spans="1:4" x14ac:dyDescent="0.2">
      <c r="A175" s="3" t="s">
        <v>138</v>
      </c>
      <c r="B175" s="3" t="s">
        <v>153</v>
      </c>
      <c r="C175" s="3" t="s">
        <v>9</v>
      </c>
      <c r="D175" s="14">
        <v>1</v>
      </c>
    </row>
    <row r="176" spans="1:4" x14ac:dyDescent="0.2">
      <c r="A176" s="3" t="s">
        <v>138</v>
      </c>
      <c r="B176" s="3" t="s">
        <v>153</v>
      </c>
      <c r="C176" s="3" t="s">
        <v>10</v>
      </c>
      <c r="D176" s="14">
        <v>4</v>
      </c>
    </row>
    <row r="177" spans="1:4" x14ac:dyDescent="0.2">
      <c r="A177" s="3" t="s">
        <v>138</v>
      </c>
      <c r="B177" s="3" t="s">
        <v>153</v>
      </c>
      <c r="C177" s="3" t="s">
        <v>11</v>
      </c>
      <c r="D177" s="14">
        <v>4</v>
      </c>
    </row>
    <row r="178" spans="1:4" x14ac:dyDescent="0.2">
      <c r="A178" s="3" t="s">
        <v>138</v>
      </c>
      <c r="B178" s="3" t="s">
        <v>153</v>
      </c>
      <c r="C178" s="3" t="s">
        <v>80</v>
      </c>
      <c r="D178" s="14">
        <v>1</v>
      </c>
    </row>
    <row r="179" spans="1:4" x14ac:dyDescent="0.2">
      <c r="A179" s="3" t="s">
        <v>138</v>
      </c>
      <c r="B179" s="3" t="s">
        <v>153</v>
      </c>
      <c r="C179" s="3" t="s">
        <v>13</v>
      </c>
      <c r="D179" s="14">
        <v>1</v>
      </c>
    </row>
    <row r="180" spans="1:4" x14ac:dyDescent="0.2">
      <c r="A180" s="3" t="s">
        <v>138</v>
      </c>
      <c r="B180" s="3" t="s">
        <v>153</v>
      </c>
      <c r="C180" s="3" t="s">
        <v>14</v>
      </c>
      <c r="D180" s="14">
        <v>1</v>
      </c>
    </row>
    <row r="181" spans="1:4" x14ac:dyDescent="0.2">
      <c r="A181" s="3" t="s">
        <v>138</v>
      </c>
      <c r="B181" s="3" t="s">
        <v>153</v>
      </c>
      <c r="C181" s="3" t="s">
        <v>15</v>
      </c>
      <c r="D181" s="14">
        <v>4</v>
      </c>
    </row>
    <row r="182" spans="1:4" x14ac:dyDescent="0.2">
      <c r="A182" s="3" t="s">
        <v>138</v>
      </c>
      <c r="B182" s="3" t="s">
        <v>153</v>
      </c>
      <c r="C182" s="3" t="s">
        <v>16</v>
      </c>
      <c r="D182" s="14">
        <v>1</v>
      </c>
    </row>
    <row r="183" spans="1:4" x14ac:dyDescent="0.2">
      <c r="A183" s="3" t="s">
        <v>138</v>
      </c>
      <c r="B183" s="3" t="s">
        <v>153</v>
      </c>
      <c r="C183" s="3" t="s">
        <v>17</v>
      </c>
      <c r="D183" s="14">
        <v>3</v>
      </c>
    </row>
    <row r="184" spans="1:4" x14ac:dyDescent="0.2">
      <c r="A184" s="3" t="s">
        <v>138</v>
      </c>
      <c r="B184" s="3" t="s">
        <v>153</v>
      </c>
      <c r="C184" s="3" t="s">
        <v>18</v>
      </c>
      <c r="D184" s="14">
        <v>3</v>
      </c>
    </row>
    <row r="185" spans="1:4" x14ac:dyDescent="0.2">
      <c r="A185" s="3" t="s">
        <v>138</v>
      </c>
      <c r="B185" s="3" t="s">
        <v>153</v>
      </c>
      <c r="C185" s="3" t="s">
        <v>19</v>
      </c>
      <c r="D185" s="14">
        <v>3</v>
      </c>
    </row>
    <row r="186" spans="1:4" x14ac:dyDescent="0.2">
      <c r="A186" s="3" t="s">
        <v>138</v>
      </c>
      <c r="B186" s="3" t="s">
        <v>153</v>
      </c>
      <c r="C186" s="3" t="s">
        <v>20</v>
      </c>
      <c r="D186" s="14">
        <v>1</v>
      </c>
    </row>
    <row r="187" spans="1:4" x14ac:dyDescent="0.2">
      <c r="A187" s="3" t="s">
        <v>138</v>
      </c>
      <c r="B187" s="3" t="s">
        <v>153</v>
      </c>
      <c r="C187" s="3" t="s">
        <v>21</v>
      </c>
      <c r="D187" s="14">
        <v>4</v>
      </c>
    </row>
    <row r="188" spans="1:4" x14ac:dyDescent="0.2">
      <c r="A188" s="3" t="s">
        <v>138</v>
      </c>
      <c r="B188" s="3" t="s">
        <v>153</v>
      </c>
      <c r="C188" s="3" t="s">
        <v>104</v>
      </c>
      <c r="D188" s="14">
        <v>1</v>
      </c>
    </row>
    <row r="189" spans="1:4" x14ac:dyDescent="0.2">
      <c r="A189" s="3" t="s">
        <v>138</v>
      </c>
      <c r="B189" s="3" t="s">
        <v>153</v>
      </c>
      <c r="C189" s="3" t="s">
        <v>23</v>
      </c>
      <c r="D189" s="14">
        <v>2</v>
      </c>
    </row>
    <row r="190" spans="1:4" x14ac:dyDescent="0.2">
      <c r="A190" s="3" t="s">
        <v>138</v>
      </c>
      <c r="B190" s="3" t="s">
        <v>153</v>
      </c>
      <c r="C190" s="3" t="s">
        <v>112</v>
      </c>
      <c r="D190" s="14">
        <v>1</v>
      </c>
    </row>
    <row r="191" spans="1:4" x14ac:dyDescent="0.2">
      <c r="A191" s="3" t="s">
        <v>138</v>
      </c>
      <c r="B191" s="3" t="s">
        <v>153</v>
      </c>
      <c r="C191" s="3" t="s">
        <v>117</v>
      </c>
      <c r="D191" s="14">
        <v>3</v>
      </c>
    </row>
    <row r="192" spans="1:4" x14ac:dyDescent="0.2">
      <c r="A192" s="3" t="s">
        <v>139</v>
      </c>
      <c r="B192" s="3" t="s">
        <v>153</v>
      </c>
      <c r="C192" s="3" t="s">
        <v>7</v>
      </c>
      <c r="D192" s="14">
        <v>2</v>
      </c>
    </row>
    <row r="193" spans="1:4" x14ac:dyDescent="0.2">
      <c r="A193" s="3" t="s">
        <v>139</v>
      </c>
      <c r="B193" s="3" t="s">
        <v>153</v>
      </c>
      <c r="C193" s="3" t="s">
        <v>8</v>
      </c>
      <c r="D193" s="14">
        <v>3</v>
      </c>
    </row>
    <row r="194" spans="1:4" x14ac:dyDescent="0.2">
      <c r="A194" s="3" t="s">
        <v>139</v>
      </c>
      <c r="B194" s="3" t="s">
        <v>153</v>
      </c>
      <c r="C194" s="3" t="s">
        <v>9</v>
      </c>
      <c r="D194" s="14">
        <v>1</v>
      </c>
    </row>
    <row r="195" spans="1:4" x14ac:dyDescent="0.2">
      <c r="A195" s="3" t="s">
        <v>139</v>
      </c>
      <c r="B195" s="3" t="s">
        <v>153</v>
      </c>
      <c r="C195" s="3" t="s">
        <v>10</v>
      </c>
      <c r="D195" s="14">
        <v>4</v>
      </c>
    </row>
    <row r="196" spans="1:4" x14ac:dyDescent="0.2">
      <c r="A196" s="3" t="s">
        <v>139</v>
      </c>
      <c r="B196" s="3" t="s">
        <v>153</v>
      </c>
      <c r="C196" s="3" t="s">
        <v>11</v>
      </c>
      <c r="D196" s="14">
        <v>5</v>
      </c>
    </row>
    <row r="197" spans="1:4" x14ac:dyDescent="0.2">
      <c r="A197" s="3" t="s">
        <v>139</v>
      </c>
      <c r="B197" s="3" t="s">
        <v>153</v>
      </c>
      <c r="C197" s="3" t="s">
        <v>80</v>
      </c>
      <c r="D197" s="14">
        <v>1</v>
      </c>
    </row>
    <row r="198" spans="1:4" x14ac:dyDescent="0.2">
      <c r="A198" s="3" t="s">
        <v>139</v>
      </c>
      <c r="B198" s="3" t="s">
        <v>153</v>
      </c>
      <c r="C198" s="3" t="s">
        <v>13</v>
      </c>
      <c r="D198" s="14">
        <v>1</v>
      </c>
    </row>
    <row r="199" spans="1:4" x14ac:dyDescent="0.2">
      <c r="A199" s="3" t="s">
        <v>139</v>
      </c>
      <c r="B199" s="3" t="s">
        <v>153</v>
      </c>
      <c r="C199" s="3" t="s">
        <v>14</v>
      </c>
      <c r="D199" s="14">
        <v>1</v>
      </c>
    </row>
    <row r="200" spans="1:4" x14ac:dyDescent="0.2">
      <c r="A200" s="3" t="s">
        <v>139</v>
      </c>
      <c r="B200" s="3" t="s">
        <v>153</v>
      </c>
      <c r="C200" s="3" t="s">
        <v>15</v>
      </c>
      <c r="D200" s="14">
        <v>4</v>
      </c>
    </row>
    <row r="201" spans="1:4" x14ac:dyDescent="0.2">
      <c r="A201" s="3" t="s">
        <v>139</v>
      </c>
      <c r="B201" s="3" t="s">
        <v>153</v>
      </c>
      <c r="C201" s="3" t="s">
        <v>16</v>
      </c>
      <c r="D201" s="14">
        <v>1</v>
      </c>
    </row>
    <row r="202" spans="1:4" x14ac:dyDescent="0.2">
      <c r="A202" s="3" t="s">
        <v>139</v>
      </c>
      <c r="B202" s="3" t="s">
        <v>153</v>
      </c>
      <c r="C202" s="3" t="s">
        <v>17</v>
      </c>
      <c r="D202" s="14">
        <v>2</v>
      </c>
    </row>
    <row r="203" spans="1:4" x14ac:dyDescent="0.2">
      <c r="A203" s="3" t="s">
        <v>139</v>
      </c>
      <c r="B203" s="3" t="s">
        <v>153</v>
      </c>
      <c r="C203" s="3" t="s">
        <v>18</v>
      </c>
      <c r="D203" s="14">
        <v>2</v>
      </c>
    </row>
    <row r="204" spans="1:4" x14ac:dyDescent="0.2">
      <c r="A204" s="3" t="s">
        <v>139</v>
      </c>
      <c r="B204" s="3" t="s">
        <v>153</v>
      </c>
      <c r="C204" s="3" t="s">
        <v>19</v>
      </c>
      <c r="D204" s="14">
        <v>4</v>
      </c>
    </row>
    <row r="205" spans="1:4" x14ac:dyDescent="0.2">
      <c r="A205" s="3" t="s">
        <v>139</v>
      </c>
      <c r="B205" s="3" t="s">
        <v>153</v>
      </c>
      <c r="C205" s="3" t="s">
        <v>20</v>
      </c>
      <c r="D205" s="14">
        <v>1</v>
      </c>
    </row>
    <row r="206" spans="1:4" x14ac:dyDescent="0.2">
      <c r="A206" s="3" t="s">
        <v>139</v>
      </c>
      <c r="B206" s="3" t="s">
        <v>153</v>
      </c>
      <c r="C206" s="3" t="s">
        <v>21</v>
      </c>
      <c r="D206" s="14">
        <v>4</v>
      </c>
    </row>
    <row r="207" spans="1:4" x14ac:dyDescent="0.2">
      <c r="A207" s="3" t="s">
        <v>139</v>
      </c>
      <c r="B207" s="3" t="s">
        <v>153</v>
      </c>
      <c r="C207" s="3" t="s">
        <v>104</v>
      </c>
      <c r="D207" s="14">
        <v>1</v>
      </c>
    </row>
    <row r="208" spans="1:4" x14ac:dyDescent="0.2">
      <c r="A208" s="3" t="s">
        <v>139</v>
      </c>
      <c r="B208" s="3" t="s">
        <v>153</v>
      </c>
      <c r="C208" s="3" t="s">
        <v>23</v>
      </c>
      <c r="D208" s="14">
        <v>2</v>
      </c>
    </row>
    <row r="209" spans="1:4" x14ac:dyDescent="0.2">
      <c r="A209" s="3" t="s">
        <v>139</v>
      </c>
      <c r="B209" s="3" t="s">
        <v>153</v>
      </c>
      <c r="C209" s="3" t="s">
        <v>112</v>
      </c>
      <c r="D209" s="14">
        <v>1</v>
      </c>
    </row>
    <row r="210" spans="1:4" x14ac:dyDescent="0.2">
      <c r="A210" s="3" t="s">
        <v>139</v>
      </c>
      <c r="B210" s="3" t="s">
        <v>153</v>
      </c>
      <c r="C210" s="3" t="s">
        <v>117</v>
      </c>
      <c r="D210" s="14">
        <v>3</v>
      </c>
    </row>
    <row r="211" spans="1:4" x14ac:dyDescent="0.2">
      <c r="A211" s="3" t="s">
        <v>140</v>
      </c>
      <c r="B211" s="3" t="s">
        <v>154</v>
      </c>
      <c r="C211" s="3" t="s">
        <v>7</v>
      </c>
      <c r="D211" s="14">
        <v>5</v>
      </c>
    </row>
    <row r="212" spans="1:4" x14ac:dyDescent="0.2">
      <c r="A212" s="3" t="s">
        <v>140</v>
      </c>
      <c r="B212" s="3" t="s">
        <v>154</v>
      </c>
      <c r="C212" s="3" t="s">
        <v>8</v>
      </c>
      <c r="D212" s="14">
        <v>5</v>
      </c>
    </row>
    <row r="213" spans="1:4" x14ac:dyDescent="0.2">
      <c r="A213" s="3" t="s">
        <v>140</v>
      </c>
      <c r="B213" s="3" t="s">
        <v>154</v>
      </c>
      <c r="C213" s="3" t="s">
        <v>9</v>
      </c>
      <c r="D213" s="14">
        <v>3</v>
      </c>
    </row>
    <row r="214" spans="1:4" x14ac:dyDescent="0.2">
      <c r="A214" s="3" t="s">
        <v>140</v>
      </c>
      <c r="B214" s="3" t="s">
        <v>154</v>
      </c>
      <c r="C214" s="3" t="s">
        <v>10</v>
      </c>
      <c r="D214" s="14">
        <v>1</v>
      </c>
    </row>
    <row r="215" spans="1:4" x14ac:dyDescent="0.2">
      <c r="A215" s="3" t="s">
        <v>140</v>
      </c>
      <c r="B215" s="3" t="s">
        <v>154</v>
      </c>
      <c r="C215" s="3" t="s">
        <v>11</v>
      </c>
      <c r="D215" s="14">
        <v>3</v>
      </c>
    </row>
    <row r="216" spans="1:4" x14ac:dyDescent="0.2">
      <c r="A216" s="3" t="s">
        <v>140</v>
      </c>
      <c r="B216" s="3" t="s">
        <v>154</v>
      </c>
      <c r="C216" s="3" t="s">
        <v>80</v>
      </c>
      <c r="D216" s="14">
        <v>1</v>
      </c>
    </row>
    <row r="217" spans="1:4" x14ac:dyDescent="0.2">
      <c r="A217" s="3" t="s">
        <v>140</v>
      </c>
      <c r="B217" s="3" t="s">
        <v>154</v>
      </c>
      <c r="C217" s="3" t="s">
        <v>13</v>
      </c>
      <c r="D217" s="14">
        <v>1</v>
      </c>
    </row>
    <row r="218" spans="1:4" x14ac:dyDescent="0.2">
      <c r="A218" s="3" t="s">
        <v>140</v>
      </c>
      <c r="B218" s="3" t="s">
        <v>154</v>
      </c>
      <c r="C218" s="3" t="s">
        <v>14</v>
      </c>
      <c r="D218" s="14">
        <v>1</v>
      </c>
    </row>
    <row r="219" spans="1:4" x14ac:dyDescent="0.2">
      <c r="A219" s="3" t="s">
        <v>140</v>
      </c>
      <c r="B219" s="3" t="s">
        <v>154</v>
      </c>
      <c r="C219" s="3" t="s">
        <v>15</v>
      </c>
      <c r="D219" s="14">
        <v>5</v>
      </c>
    </row>
    <row r="220" spans="1:4" x14ac:dyDescent="0.2">
      <c r="A220" s="3" t="s">
        <v>140</v>
      </c>
      <c r="B220" s="3" t="s">
        <v>154</v>
      </c>
      <c r="C220" s="3" t="s">
        <v>16</v>
      </c>
      <c r="D220" s="14">
        <v>3</v>
      </c>
    </row>
    <row r="221" spans="1:4" x14ac:dyDescent="0.2">
      <c r="A221" s="3" t="s">
        <v>140</v>
      </c>
      <c r="B221" s="3" t="s">
        <v>154</v>
      </c>
      <c r="C221" s="3" t="s">
        <v>17</v>
      </c>
      <c r="D221" s="14">
        <v>5</v>
      </c>
    </row>
    <row r="222" spans="1:4" x14ac:dyDescent="0.2">
      <c r="A222" s="3" t="s">
        <v>140</v>
      </c>
      <c r="B222" s="3" t="s">
        <v>154</v>
      </c>
      <c r="C222" s="3" t="s">
        <v>18</v>
      </c>
      <c r="D222" s="14">
        <v>5</v>
      </c>
    </row>
    <row r="223" spans="1:4" x14ac:dyDescent="0.2">
      <c r="A223" s="3" t="s">
        <v>140</v>
      </c>
      <c r="B223" s="3" t="s">
        <v>154</v>
      </c>
      <c r="C223" s="3" t="s">
        <v>19</v>
      </c>
      <c r="D223" s="14">
        <v>5</v>
      </c>
    </row>
    <row r="224" spans="1:4" x14ac:dyDescent="0.2">
      <c r="A224" s="3" t="s">
        <v>140</v>
      </c>
      <c r="B224" s="3" t="s">
        <v>154</v>
      </c>
      <c r="C224" s="3" t="s">
        <v>20</v>
      </c>
      <c r="D224" s="14">
        <v>4</v>
      </c>
    </row>
    <row r="225" spans="1:4" x14ac:dyDescent="0.2">
      <c r="A225" s="3" t="s">
        <v>140</v>
      </c>
      <c r="B225" s="3" t="s">
        <v>154</v>
      </c>
      <c r="C225" s="3" t="s">
        <v>21</v>
      </c>
      <c r="D225" s="14">
        <v>5</v>
      </c>
    </row>
    <row r="226" spans="1:4" x14ac:dyDescent="0.2">
      <c r="A226" s="3" t="s">
        <v>140</v>
      </c>
      <c r="B226" s="3" t="s">
        <v>154</v>
      </c>
      <c r="C226" s="3" t="s">
        <v>104</v>
      </c>
      <c r="D226" s="14">
        <v>5</v>
      </c>
    </row>
    <row r="227" spans="1:4" x14ac:dyDescent="0.2">
      <c r="A227" s="3" t="s">
        <v>140</v>
      </c>
      <c r="B227" s="3" t="s">
        <v>154</v>
      </c>
      <c r="C227" s="3" t="s">
        <v>23</v>
      </c>
      <c r="D227" s="14">
        <v>3</v>
      </c>
    </row>
    <row r="228" spans="1:4" x14ac:dyDescent="0.2">
      <c r="A228" s="3" t="s">
        <v>140</v>
      </c>
      <c r="B228" s="3" t="s">
        <v>154</v>
      </c>
      <c r="C228" s="3" t="s">
        <v>112</v>
      </c>
      <c r="D228" s="14">
        <v>5</v>
      </c>
    </row>
    <row r="229" spans="1:4" x14ac:dyDescent="0.2">
      <c r="A229" s="3" t="s">
        <v>140</v>
      </c>
      <c r="B229" s="3" t="s">
        <v>154</v>
      </c>
      <c r="C229" s="3" t="s">
        <v>117</v>
      </c>
      <c r="D229" s="14">
        <v>5</v>
      </c>
    </row>
    <row r="230" spans="1:4" x14ac:dyDescent="0.2">
      <c r="A230" s="3" t="s">
        <v>141</v>
      </c>
      <c r="B230" s="3" t="s">
        <v>154</v>
      </c>
      <c r="C230" s="3" t="s">
        <v>7</v>
      </c>
      <c r="D230" s="14">
        <v>3</v>
      </c>
    </row>
    <row r="231" spans="1:4" x14ac:dyDescent="0.2">
      <c r="A231" s="3" t="s">
        <v>141</v>
      </c>
      <c r="B231" s="3" t="s">
        <v>154</v>
      </c>
      <c r="C231" s="3" t="s">
        <v>8</v>
      </c>
      <c r="D231" s="14">
        <v>5</v>
      </c>
    </row>
    <row r="232" spans="1:4" x14ac:dyDescent="0.2">
      <c r="A232" s="3" t="s">
        <v>141</v>
      </c>
      <c r="B232" s="3" t="s">
        <v>154</v>
      </c>
      <c r="C232" s="3" t="s">
        <v>9</v>
      </c>
      <c r="D232" s="14">
        <v>3</v>
      </c>
    </row>
    <row r="233" spans="1:4" x14ac:dyDescent="0.2">
      <c r="A233" s="3" t="s">
        <v>141</v>
      </c>
      <c r="B233" s="3" t="s">
        <v>154</v>
      </c>
      <c r="C233" s="3" t="s">
        <v>10</v>
      </c>
      <c r="D233" s="14">
        <v>1</v>
      </c>
    </row>
    <row r="234" spans="1:4" x14ac:dyDescent="0.2">
      <c r="A234" s="3" t="s">
        <v>141</v>
      </c>
      <c r="B234" s="3" t="s">
        <v>154</v>
      </c>
      <c r="C234" s="3" t="s">
        <v>11</v>
      </c>
      <c r="D234" s="14">
        <v>3</v>
      </c>
    </row>
    <row r="235" spans="1:4" x14ac:dyDescent="0.2">
      <c r="A235" s="3" t="s">
        <v>141</v>
      </c>
      <c r="B235" s="3" t="s">
        <v>154</v>
      </c>
      <c r="C235" s="3" t="s">
        <v>80</v>
      </c>
      <c r="D235" s="14">
        <v>1</v>
      </c>
    </row>
    <row r="236" spans="1:4" x14ac:dyDescent="0.2">
      <c r="A236" s="3" t="s">
        <v>141</v>
      </c>
      <c r="B236" s="3" t="s">
        <v>154</v>
      </c>
      <c r="C236" s="3" t="s">
        <v>13</v>
      </c>
      <c r="D236" s="14">
        <v>2</v>
      </c>
    </row>
    <row r="237" spans="1:4" x14ac:dyDescent="0.2">
      <c r="A237" s="3" t="s">
        <v>141</v>
      </c>
      <c r="B237" s="3" t="s">
        <v>154</v>
      </c>
      <c r="C237" s="3" t="s">
        <v>14</v>
      </c>
      <c r="D237" s="14">
        <v>2</v>
      </c>
    </row>
    <row r="238" spans="1:4" x14ac:dyDescent="0.2">
      <c r="A238" s="3" t="s">
        <v>141</v>
      </c>
      <c r="B238" s="3" t="s">
        <v>154</v>
      </c>
      <c r="C238" s="3" t="s">
        <v>15</v>
      </c>
      <c r="D238" s="14">
        <v>5</v>
      </c>
    </row>
    <row r="239" spans="1:4" x14ac:dyDescent="0.2">
      <c r="A239" s="3" t="s">
        <v>141</v>
      </c>
      <c r="B239" s="3" t="s">
        <v>154</v>
      </c>
      <c r="C239" s="3" t="s">
        <v>16</v>
      </c>
      <c r="D239" s="14">
        <v>2</v>
      </c>
    </row>
    <row r="240" spans="1:4" x14ac:dyDescent="0.2">
      <c r="A240" s="3" t="s">
        <v>141</v>
      </c>
      <c r="B240" s="3" t="s">
        <v>154</v>
      </c>
      <c r="C240" s="3" t="s">
        <v>17</v>
      </c>
      <c r="D240" s="14">
        <v>4</v>
      </c>
    </row>
    <row r="241" spans="1:4" x14ac:dyDescent="0.2">
      <c r="A241" s="3" t="s">
        <v>141</v>
      </c>
      <c r="B241" s="3" t="s">
        <v>154</v>
      </c>
      <c r="C241" s="3" t="s">
        <v>18</v>
      </c>
      <c r="D241" s="14">
        <v>5</v>
      </c>
    </row>
    <row r="242" spans="1:4" x14ac:dyDescent="0.2">
      <c r="A242" s="3" t="s">
        <v>141</v>
      </c>
      <c r="B242" s="3" t="s">
        <v>154</v>
      </c>
      <c r="C242" s="3" t="s">
        <v>19</v>
      </c>
      <c r="D242" s="14">
        <v>5</v>
      </c>
    </row>
    <row r="243" spans="1:4" x14ac:dyDescent="0.2">
      <c r="A243" s="3" t="s">
        <v>141</v>
      </c>
      <c r="B243" s="3" t="s">
        <v>154</v>
      </c>
      <c r="C243" s="3" t="s">
        <v>20</v>
      </c>
      <c r="D243" s="14">
        <v>3</v>
      </c>
    </row>
    <row r="244" spans="1:4" x14ac:dyDescent="0.2">
      <c r="A244" s="3" t="s">
        <v>141</v>
      </c>
      <c r="B244" s="3" t="s">
        <v>154</v>
      </c>
      <c r="C244" s="3" t="s">
        <v>21</v>
      </c>
      <c r="D244" s="14">
        <v>5</v>
      </c>
    </row>
    <row r="245" spans="1:4" x14ac:dyDescent="0.2">
      <c r="A245" s="3" t="s">
        <v>141</v>
      </c>
      <c r="B245" s="3" t="s">
        <v>154</v>
      </c>
      <c r="C245" s="3" t="s">
        <v>104</v>
      </c>
      <c r="D245" s="14">
        <v>5</v>
      </c>
    </row>
    <row r="246" spans="1:4" x14ac:dyDescent="0.2">
      <c r="A246" s="3" t="s">
        <v>141</v>
      </c>
      <c r="B246" s="3" t="s">
        <v>154</v>
      </c>
      <c r="C246" s="3" t="s">
        <v>23</v>
      </c>
      <c r="D246" s="14">
        <v>3</v>
      </c>
    </row>
    <row r="247" spans="1:4" x14ac:dyDescent="0.2">
      <c r="A247" s="3" t="s">
        <v>141</v>
      </c>
      <c r="B247" s="3" t="s">
        <v>154</v>
      </c>
      <c r="C247" s="3" t="s">
        <v>112</v>
      </c>
      <c r="D247" s="14">
        <v>3</v>
      </c>
    </row>
    <row r="248" spans="1:4" x14ac:dyDescent="0.2">
      <c r="A248" s="3" t="s">
        <v>141</v>
      </c>
      <c r="B248" s="3" t="s">
        <v>154</v>
      </c>
      <c r="C248" s="3" t="s">
        <v>117</v>
      </c>
      <c r="D248" s="14">
        <v>4</v>
      </c>
    </row>
    <row r="249" spans="1:4" x14ac:dyDescent="0.2">
      <c r="A249" s="3" t="s">
        <v>142</v>
      </c>
      <c r="B249" s="3" t="s">
        <v>154</v>
      </c>
      <c r="C249" s="3" t="s">
        <v>7</v>
      </c>
      <c r="D249" s="14">
        <v>4</v>
      </c>
    </row>
    <row r="250" spans="1:4" x14ac:dyDescent="0.2">
      <c r="A250" s="3" t="s">
        <v>142</v>
      </c>
      <c r="B250" s="3" t="s">
        <v>154</v>
      </c>
      <c r="C250" s="3" t="s">
        <v>8</v>
      </c>
      <c r="D250" s="14">
        <v>4</v>
      </c>
    </row>
    <row r="251" spans="1:4" x14ac:dyDescent="0.2">
      <c r="A251" s="3" t="s">
        <v>142</v>
      </c>
      <c r="B251" s="3" t="s">
        <v>154</v>
      </c>
      <c r="C251" s="3" t="s">
        <v>9</v>
      </c>
      <c r="D251" s="14">
        <v>1</v>
      </c>
    </row>
    <row r="252" spans="1:4" x14ac:dyDescent="0.2">
      <c r="A252" s="3" t="s">
        <v>142</v>
      </c>
      <c r="B252" s="3" t="s">
        <v>154</v>
      </c>
      <c r="C252" s="3" t="s">
        <v>10</v>
      </c>
      <c r="D252" s="14">
        <v>4</v>
      </c>
    </row>
    <row r="253" spans="1:4" x14ac:dyDescent="0.2">
      <c r="A253" s="3" t="s">
        <v>142</v>
      </c>
      <c r="B253" s="3" t="s">
        <v>154</v>
      </c>
      <c r="C253" s="3" t="s">
        <v>11</v>
      </c>
      <c r="D253" s="14">
        <v>3</v>
      </c>
    </row>
    <row r="254" spans="1:4" x14ac:dyDescent="0.2">
      <c r="A254" s="3" t="s">
        <v>142</v>
      </c>
      <c r="B254" s="3" t="s">
        <v>154</v>
      </c>
      <c r="C254" s="3" t="s">
        <v>80</v>
      </c>
      <c r="D254" s="14">
        <v>1</v>
      </c>
    </row>
    <row r="255" spans="1:4" x14ac:dyDescent="0.2">
      <c r="A255" s="3" t="s">
        <v>142</v>
      </c>
      <c r="B255" s="3" t="s">
        <v>154</v>
      </c>
      <c r="C255" s="3" t="s">
        <v>13</v>
      </c>
      <c r="D255" s="14">
        <v>1</v>
      </c>
    </row>
    <row r="256" spans="1:4" x14ac:dyDescent="0.2">
      <c r="A256" s="3" t="s">
        <v>142</v>
      </c>
      <c r="B256" s="3" t="s">
        <v>154</v>
      </c>
      <c r="C256" s="3" t="s">
        <v>14</v>
      </c>
      <c r="D256" s="14">
        <v>1</v>
      </c>
    </row>
    <row r="257" spans="1:4" x14ac:dyDescent="0.2">
      <c r="A257" s="3" t="s">
        <v>142</v>
      </c>
      <c r="B257" s="3" t="s">
        <v>154</v>
      </c>
      <c r="C257" s="3" t="s">
        <v>15</v>
      </c>
      <c r="D257" s="14">
        <v>5</v>
      </c>
    </row>
    <row r="258" spans="1:4" x14ac:dyDescent="0.2">
      <c r="A258" s="3" t="s">
        <v>142</v>
      </c>
      <c r="B258" s="3" t="s">
        <v>154</v>
      </c>
      <c r="C258" s="3" t="s">
        <v>16</v>
      </c>
      <c r="D258" s="14">
        <v>2</v>
      </c>
    </row>
    <row r="259" spans="1:4" x14ac:dyDescent="0.2">
      <c r="A259" s="3" t="s">
        <v>142</v>
      </c>
      <c r="B259" s="3" t="s">
        <v>154</v>
      </c>
      <c r="C259" s="3" t="s">
        <v>17</v>
      </c>
      <c r="D259" s="14">
        <v>5</v>
      </c>
    </row>
    <row r="260" spans="1:4" x14ac:dyDescent="0.2">
      <c r="A260" s="3" t="s">
        <v>142</v>
      </c>
      <c r="B260" s="3" t="s">
        <v>154</v>
      </c>
      <c r="C260" s="3" t="s">
        <v>18</v>
      </c>
      <c r="D260" s="14">
        <v>5</v>
      </c>
    </row>
    <row r="261" spans="1:4" x14ac:dyDescent="0.2">
      <c r="A261" s="3" t="s">
        <v>142</v>
      </c>
      <c r="B261" s="3" t="s">
        <v>154</v>
      </c>
      <c r="C261" s="3" t="s">
        <v>19</v>
      </c>
      <c r="D261" s="14">
        <v>5</v>
      </c>
    </row>
    <row r="262" spans="1:4" x14ac:dyDescent="0.2">
      <c r="A262" s="3" t="s">
        <v>142</v>
      </c>
      <c r="B262" s="3" t="s">
        <v>154</v>
      </c>
      <c r="C262" s="3" t="s">
        <v>20</v>
      </c>
      <c r="D262" s="14">
        <v>4</v>
      </c>
    </row>
    <row r="263" spans="1:4" x14ac:dyDescent="0.2">
      <c r="A263" s="3" t="s">
        <v>142</v>
      </c>
      <c r="B263" s="3" t="s">
        <v>154</v>
      </c>
      <c r="C263" s="3" t="s">
        <v>21</v>
      </c>
      <c r="D263" s="14">
        <v>5</v>
      </c>
    </row>
    <row r="264" spans="1:4" x14ac:dyDescent="0.2">
      <c r="A264" s="3" t="s">
        <v>142</v>
      </c>
      <c r="B264" s="3" t="s">
        <v>154</v>
      </c>
      <c r="C264" s="3" t="s">
        <v>104</v>
      </c>
      <c r="D264" s="14">
        <v>4</v>
      </c>
    </row>
    <row r="265" spans="1:4" x14ac:dyDescent="0.2">
      <c r="A265" s="3" t="s">
        <v>142</v>
      </c>
      <c r="B265" s="3" t="s">
        <v>154</v>
      </c>
      <c r="C265" s="3" t="s">
        <v>23</v>
      </c>
      <c r="D265" s="14">
        <v>3</v>
      </c>
    </row>
    <row r="266" spans="1:4" x14ac:dyDescent="0.2">
      <c r="A266" s="3" t="s">
        <v>142</v>
      </c>
      <c r="B266" s="3" t="s">
        <v>154</v>
      </c>
      <c r="C266" s="3" t="s">
        <v>112</v>
      </c>
      <c r="D266" s="14">
        <v>4</v>
      </c>
    </row>
    <row r="267" spans="1:4" x14ac:dyDescent="0.2">
      <c r="A267" s="3" t="s">
        <v>142</v>
      </c>
      <c r="B267" s="3" t="s">
        <v>154</v>
      </c>
      <c r="C267" s="3" t="s">
        <v>117</v>
      </c>
      <c r="D267" s="14">
        <v>5</v>
      </c>
    </row>
    <row r="268" spans="1:4" x14ac:dyDescent="0.2">
      <c r="A268" s="3" t="s">
        <v>143</v>
      </c>
      <c r="B268" s="3" t="s">
        <v>154</v>
      </c>
      <c r="C268" s="3" t="s">
        <v>7</v>
      </c>
      <c r="D268" s="14">
        <v>3</v>
      </c>
    </row>
    <row r="269" spans="1:4" x14ac:dyDescent="0.2">
      <c r="A269" s="3" t="s">
        <v>143</v>
      </c>
      <c r="B269" s="3" t="s">
        <v>154</v>
      </c>
      <c r="C269" s="3" t="s">
        <v>8</v>
      </c>
      <c r="D269" s="14">
        <v>3</v>
      </c>
    </row>
    <row r="270" spans="1:4" x14ac:dyDescent="0.2">
      <c r="A270" s="3" t="s">
        <v>143</v>
      </c>
      <c r="B270" s="3" t="s">
        <v>154</v>
      </c>
      <c r="C270" s="3" t="s">
        <v>9</v>
      </c>
      <c r="D270" s="14">
        <v>1</v>
      </c>
    </row>
    <row r="271" spans="1:4" x14ac:dyDescent="0.2">
      <c r="A271" s="3" t="s">
        <v>143</v>
      </c>
      <c r="B271" s="3" t="s">
        <v>154</v>
      </c>
      <c r="C271" s="3" t="s">
        <v>10</v>
      </c>
      <c r="D271" s="14">
        <v>4</v>
      </c>
    </row>
    <row r="272" spans="1:4" x14ac:dyDescent="0.2">
      <c r="A272" s="3" t="s">
        <v>143</v>
      </c>
      <c r="B272" s="3" t="s">
        <v>154</v>
      </c>
      <c r="C272" s="3" t="s">
        <v>11</v>
      </c>
      <c r="D272" s="14">
        <v>4</v>
      </c>
    </row>
    <row r="273" spans="1:4" x14ac:dyDescent="0.2">
      <c r="A273" s="3" t="s">
        <v>143</v>
      </c>
      <c r="B273" s="3" t="s">
        <v>154</v>
      </c>
      <c r="C273" s="3" t="s">
        <v>80</v>
      </c>
      <c r="D273" s="14">
        <v>1</v>
      </c>
    </row>
    <row r="274" spans="1:4" x14ac:dyDescent="0.2">
      <c r="A274" s="3" t="s">
        <v>143</v>
      </c>
      <c r="B274" s="3" t="s">
        <v>154</v>
      </c>
      <c r="C274" s="3" t="s">
        <v>13</v>
      </c>
      <c r="D274" s="14">
        <v>1</v>
      </c>
    </row>
    <row r="275" spans="1:4" x14ac:dyDescent="0.2">
      <c r="A275" s="3" t="s">
        <v>143</v>
      </c>
      <c r="B275" s="3" t="s">
        <v>154</v>
      </c>
      <c r="C275" s="3" t="s">
        <v>14</v>
      </c>
      <c r="D275" s="14">
        <v>1</v>
      </c>
    </row>
    <row r="276" spans="1:4" x14ac:dyDescent="0.2">
      <c r="A276" s="3" t="s">
        <v>143</v>
      </c>
      <c r="B276" s="3" t="s">
        <v>154</v>
      </c>
      <c r="C276" s="3" t="s">
        <v>15</v>
      </c>
      <c r="D276" s="14">
        <v>5</v>
      </c>
    </row>
    <row r="277" spans="1:4" x14ac:dyDescent="0.2">
      <c r="A277" s="3" t="s">
        <v>143</v>
      </c>
      <c r="B277" s="3" t="s">
        <v>154</v>
      </c>
      <c r="C277" s="3" t="s">
        <v>16</v>
      </c>
      <c r="D277" s="14">
        <v>2</v>
      </c>
    </row>
    <row r="278" spans="1:4" x14ac:dyDescent="0.2">
      <c r="A278" s="3" t="s">
        <v>143</v>
      </c>
      <c r="B278" s="3" t="s">
        <v>154</v>
      </c>
      <c r="C278" s="3" t="s">
        <v>17</v>
      </c>
      <c r="D278" s="14">
        <v>4</v>
      </c>
    </row>
    <row r="279" spans="1:4" x14ac:dyDescent="0.2">
      <c r="A279" s="3" t="s">
        <v>143</v>
      </c>
      <c r="B279" s="3" t="s">
        <v>154</v>
      </c>
      <c r="C279" s="3" t="s">
        <v>18</v>
      </c>
      <c r="D279" s="14">
        <v>3</v>
      </c>
    </row>
    <row r="280" spans="1:4" x14ac:dyDescent="0.2">
      <c r="A280" s="3" t="s">
        <v>143</v>
      </c>
      <c r="B280" s="3" t="s">
        <v>154</v>
      </c>
      <c r="C280" s="3" t="s">
        <v>19</v>
      </c>
      <c r="D280" s="14">
        <v>4</v>
      </c>
    </row>
    <row r="281" spans="1:4" x14ac:dyDescent="0.2">
      <c r="A281" s="3" t="s">
        <v>143</v>
      </c>
      <c r="B281" s="3" t="s">
        <v>154</v>
      </c>
      <c r="C281" s="3" t="s">
        <v>20</v>
      </c>
      <c r="D281" s="14">
        <v>4</v>
      </c>
    </row>
    <row r="282" spans="1:4" x14ac:dyDescent="0.2">
      <c r="A282" s="3" t="s">
        <v>143</v>
      </c>
      <c r="B282" s="3" t="s">
        <v>154</v>
      </c>
      <c r="C282" s="3" t="s">
        <v>21</v>
      </c>
      <c r="D282" s="14">
        <v>5</v>
      </c>
    </row>
    <row r="283" spans="1:4" x14ac:dyDescent="0.2">
      <c r="A283" s="3" t="s">
        <v>143</v>
      </c>
      <c r="B283" s="3" t="s">
        <v>154</v>
      </c>
      <c r="C283" s="3" t="s">
        <v>104</v>
      </c>
      <c r="D283" s="14">
        <v>3</v>
      </c>
    </row>
    <row r="284" spans="1:4" x14ac:dyDescent="0.2">
      <c r="A284" s="3" t="s">
        <v>143</v>
      </c>
      <c r="B284" s="3" t="s">
        <v>154</v>
      </c>
      <c r="C284" s="3" t="s">
        <v>23</v>
      </c>
      <c r="D284" s="14">
        <v>3</v>
      </c>
    </row>
    <row r="285" spans="1:4" x14ac:dyDescent="0.2">
      <c r="A285" s="3" t="s">
        <v>143</v>
      </c>
      <c r="B285" s="3" t="s">
        <v>154</v>
      </c>
      <c r="C285" s="3" t="s">
        <v>112</v>
      </c>
      <c r="D285" s="14">
        <v>3</v>
      </c>
    </row>
    <row r="286" spans="1:4" x14ac:dyDescent="0.2">
      <c r="A286" s="3" t="s">
        <v>143</v>
      </c>
      <c r="B286" s="3" t="s">
        <v>154</v>
      </c>
      <c r="C286" s="3" t="s">
        <v>117</v>
      </c>
      <c r="D286" s="14">
        <v>5</v>
      </c>
    </row>
    <row r="287" spans="1:4" x14ac:dyDescent="0.2">
      <c r="A287" s="3" t="s">
        <v>144</v>
      </c>
      <c r="B287" s="3" t="s">
        <v>155</v>
      </c>
      <c r="C287" s="3" t="s">
        <v>7</v>
      </c>
      <c r="D287" s="14">
        <v>4</v>
      </c>
    </row>
    <row r="288" spans="1:4" x14ac:dyDescent="0.2">
      <c r="A288" s="3" t="s">
        <v>144</v>
      </c>
      <c r="B288" s="3" t="s">
        <v>155</v>
      </c>
      <c r="C288" s="3" t="s">
        <v>8</v>
      </c>
      <c r="D288" s="14">
        <v>5</v>
      </c>
    </row>
    <row r="289" spans="1:4" x14ac:dyDescent="0.2">
      <c r="A289" s="3" t="s">
        <v>144</v>
      </c>
      <c r="B289" s="3" t="s">
        <v>155</v>
      </c>
      <c r="C289" s="3" t="s">
        <v>9</v>
      </c>
      <c r="D289" s="14">
        <v>3</v>
      </c>
    </row>
    <row r="290" spans="1:4" x14ac:dyDescent="0.2">
      <c r="A290" s="3" t="s">
        <v>144</v>
      </c>
      <c r="B290" s="3" t="s">
        <v>155</v>
      </c>
      <c r="C290" s="3" t="s">
        <v>10</v>
      </c>
      <c r="D290" s="14">
        <v>3</v>
      </c>
    </row>
    <row r="291" spans="1:4" x14ac:dyDescent="0.2">
      <c r="A291" s="3" t="s">
        <v>144</v>
      </c>
      <c r="B291" s="3" t="s">
        <v>155</v>
      </c>
      <c r="C291" s="3" t="s">
        <v>11</v>
      </c>
      <c r="D291" s="14">
        <v>3</v>
      </c>
    </row>
    <row r="292" spans="1:4" x14ac:dyDescent="0.2">
      <c r="A292" s="3" t="s">
        <v>144</v>
      </c>
      <c r="B292" s="3" t="s">
        <v>155</v>
      </c>
      <c r="C292" s="3" t="s">
        <v>80</v>
      </c>
      <c r="D292" s="14">
        <v>4</v>
      </c>
    </row>
    <row r="293" spans="1:4" x14ac:dyDescent="0.2">
      <c r="A293" s="3" t="s">
        <v>144</v>
      </c>
      <c r="B293" s="3" t="s">
        <v>155</v>
      </c>
      <c r="C293" s="3" t="s">
        <v>13</v>
      </c>
      <c r="D293" s="14">
        <v>5</v>
      </c>
    </row>
    <row r="294" spans="1:4" x14ac:dyDescent="0.2">
      <c r="A294" s="3" t="s">
        <v>144</v>
      </c>
      <c r="B294" s="3" t="s">
        <v>155</v>
      </c>
      <c r="C294" s="3" t="s">
        <v>14</v>
      </c>
      <c r="D294" s="14">
        <v>5</v>
      </c>
    </row>
    <row r="295" spans="1:4" x14ac:dyDescent="0.2">
      <c r="A295" s="3" t="s">
        <v>144</v>
      </c>
      <c r="B295" s="3" t="s">
        <v>155</v>
      </c>
      <c r="C295" s="3" t="s">
        <v>15</v>
      </c>
      <c r="D295" s="14">
        <v>3</v>
      </c>
    </row>
    <row r="296" spans="1:4" x14ac:dyDescent="0.2">
      <c r="A296" s="3" t="s">
        <v>144</v>
      </c>
      <c r="B296" s="3" t="s">
        <v>155</v>
      </c>
      <c r="C296" s="3" t="s">
        <v>16</v>
      </c>
      <c r="D296" s="14">
        <v>4</v>
      </c>
    </row>
    <row r="297" spans="1:4" x14ac:dyDescent="0.2">
      <c r="A297" s="3" t="s">
        <v>144</v>
      </c>
      <c r="B297" s="3" t="s">
        <v>155</v>
      </c>
      <c r="C297" s="3" t="s">
        <v>17</v>
      </c>
      <c r="D297" s="14">
        <v>1</v>
      </c>
    </row>
    <row r="298" spans="1:4" x14ac:dyDescent="0.2">
      <c r="A298" s="3" t="s">
        <v>144</v>
      </c>
      <c r="B298" s="3" t="s">
        <v>155</v>
      </c>
      <c r="C298" s="3" t="s">
        <v>18</v>
      </c>
      <c r="D298" s="14">
        <v>3</v>
      </c>
    </row>
    <row r="299" spans="1:4" x14ac:dyDescent="0.2">
      <c r="A299" s="3" t="s">
        <v>144</v>
      </c>
      <c r="B299" s="3" t="s">
        <v>155</v>
      </c>
      <c r="C299" s="3" t="s">
        <v>19</v>
      </c>
      <c r="D299" s="14">
        <v>1</v>
      </c>
    </row>
    <row r="300" spans="1:4" x14ac:dyDescent="0.2">
      <c r="A300" s="3" t="s">
        <v>144</v>
      </c>
      <c r="B300" s="3" t="s">
        <v>155</v>
      </c>
      <c r="C300" s="3" t="s">
        <v>20</v>
      </c>
      <c r="D300" s="14">
        <v>2</v>
      </c>
    </row>
    <row r="301" spans="1:4" x14ac:dyDescent="0.2">
      <c r="A301" s="3" t="s">
        <v>144</v>
      </c>
      <c r="B301" s="3" t="s">
        <v>155</v>
      </c>
      <c r="C301" s="3" t="s">
        <v>21</v>
      </c>
      <c r="D301" s="14">
        <v>1</v>
      </c>
    </row>
    <row r="302" spans="1:4" x14ac:dyDescent="0.2">
      <c r="A302" s="3" t="s">
        <v>144</v>
      </c>
      <c r="B302" s="3" t="s">
        <v>155</v>
      </c>
      <c r="C302" s="3" t="s">
        <v>104</v>
      </c>
      <c r="D302" s="14">
        <v>1</v>
      </c>
    </row>
    <row r="303" spans="1:4" x14ac:dyDescent="0.2">
      <c r="A303" s="3" t="s">
        <v>144</v>
      </c>
      <c r="B303" s="3" t="s">
        <v>155</v>
      </c>
      <c r="C303" s="3" t="s">
        <v>23</v>
      </c>
      <c r="D303" s="14">
        <v>3</v>
      </c>
    </row>
    <row r="304" spans="1:4" x14ac:dyDescent="0.2">
      <c r="A304" s="3" t="s">
        <v>144</v>
      </c>
      <c r="B304" s="3" t="s">
        <v>155</v>
      </c>
      <c r="C304" s="3" t="s">
        <v>112</v>
      </c>
      <c r="D304" s="14">
        <v>4</v>
      </c>
    </row>
    <row r="305" spans="1:4" x14ac:dyDescent="0.2">
      <c r="A305" s="3" t="s">
        <v>144</v>
      </c>
      <c r="B305" s="3" t="s">
        <v>155</v>
      </c>
      <c r="C305" s="3" t="s">
        <v>117</v>
      </c>
      <c r="D305" s="14">
        <v>3</v>
      </c>
    </row>
    <row r="306" spans="1:4" x14ac:dyDescent="0.2">
      <c r="A306" s="3" t="s">
        <v>42</v>
      </c>
      <c r="B306" s="3" t="s">
        <v>155</v>
      </c>
      <c r="C306" s="3" t="s">
        <v>7</v>
      </c>
      <c r="D306" s="14">
        <v>4</v>
      </c>
    </row>
    <row r="307" spans="1:4" x14ac:dyDescent="0.2">
      <c r="A307" s="3" t="s">
        <v>42</v>
      </c>
      <c r="B307" s="3" t="s">
        <v>155</v>
      </c>
      <c r="C307" s="3" t="s">
        <v>8</v>
      </c>
      <c r="D307" s="14">
        <v>5</v>
      </c>
    </row>
    <row r="308" spans="1:4" x14ac:dyDescent="0.2">
      <c r="A308" s="3" t="s">
        <v>42</v>
      </c>
      <c r="B308" s="3" t="s">
        <v>155</v>
      </c>
      <c r="C308" s="3" t="s">
        <v>9</v>
      </c>
      <c r="D308" s="14">
        <v>3</v>
      </c>
    </row>
    <row r="309" spans="1:4" x14ac:dyDescent="0.2">
      <c r="A309" s="3" t="s">
        <v>42</v>
      </c>
      <c r="B309" s="3" t="s">
        <v>155</v>
      </c>
      <c r="C309" s="3" t="s">
        <v>10</v>
      </c>
      <c r="D309" s="14">
        <v>3</v>
      </c>
    </row>
    <row r="310" spans="1:4" x14ac:dyDescent="0.2">
      <c r="A310" s="3" t="s">
        <v>42</v>
      </c>
      <c r="B310" s="3" t="s">
        <v>155</v>
      </c>
      <c r="C310" s="3" t="s">
        <v>11</v>
      </c>
      <c r="D310" s="14">
        <v>3</v>
      </c>
    </row>
    <row r="311" spans="1:4" x14ac:dyDescent="0.2">
      <c r="A311" s="3" t="s">
        <v>42</v>
      </c>
      <c r="B311" s="3" t="s">
        <v>155</v>
      </c>
      <c r="C311" s="3" t="s">
        <v>80</v>
      </c>
      <c r="D311" s="14">
        <v>4</v>
      </c>
    </row>
    <row r="312" spans="1:4" x14ac:dyDescent="0.2">
      <c r="A312" s="3" t="s">
        <v>42</v>
      </c>
      <c r="B312" s="3" t="s">
        <v>155</v>
      </c>
      <c r="C312" s="3" t="s">
        <v>13</v>
      </c>
      <c r="D312" s="14">
        <v>5</v>
      </c>
    </row>
    <row r="313" spans="1:4" x14ac:dyDescent="0.2">
      <c r="A313" s="3" t="s">
        <v>42</v>
      </c>
      <c r="B313" s="3" t="s">
        <v>155</v>
      </c>
      <c r="C313" s="3" t="s">
        <v>14</v>
      </c>
      <c r="D313" s="14">
        <v>5</v>
      </c>
    </row>
    <row r="314" spans="1:4" x14ac:dyDescent="0.2">
      <c r="A314" s="3" t="s">
        <v>42</v>
      </c>
      <c r="B314" s="3" t="s">
        <v>155</v>
      </c>
      <c r="C314" s="3" t="s">
        <v>15</v>
      </c>
      <c r="D314" s="14">
        <v>4</v>
      </c>
    </row>
    <row r="315" spans="1:4" x14ac:dyDescent="0.2">
      <c r="A315" s="3" t="s">
        <v>42</v>
      </c>
      <c r="B315" s="3" t="s">
        <v>155</v>
      </c>
      <c r="C315" s="3" t="s">
        <v>16</v>
      </c>
      <c r="D315" s="14">
        <v>2</v>
      </c>
    </row>
    <row r="316" spans="1:4" x14ac:dyDescent="0.2">
      <c r="A316" s="3" t="s">
        <v>42</v>
      </c>
      <c r="B316" s="3" t="s">
        <v>155</v>
      </c>
      <c r="C316" s="3" t="s">
        <v>17</v>
      </c>
      <c r="D316" s="14">
        <v>3</v>
      </c>
    </row>
    <row r="317" spans="1:4" x14ac:dyDescent="0.2">
      <c r="A317" s="3" t="s">
        <v>42</v>
      </c>
      <c r="B317" s="3" t="s">
        <v>155</v>
      </c>
      <c r="C317" s="3" t="s">
        <v>18</v>
      </c>
      <c r="D317" s="14">
        <v>3</v>
      </c>
    </row>
    <row r="318" spans="1:4" x14ac:dyDescent="0.2">
      <c r="A318" s="3" t="s">
        <v>42</v>
      </c>
      <c r="B318" s="3" t="s">
        <v>155</v>
      </c>
      <c r="C318" s="3" t="s">
        <v>19</v>
      </c>
      <c r="D318" s="14">
        <v>1</v>
      </c>
    </row>
    <row r="319" spans="1:4" x14ac:dyDescent="0.2">
      <c r="A319" s="3" t="s">
        <v>42</v>
      </c>
      <c r="B319" s="3" t="s">
        <v>155</v>
      </c>
      <c r="C319" s="3" t="s">
        <v>20</v>
      </c>
      <c r="D319" s="14">
        <v>2</v>
      </c>
    </row>
    <row r="320" spans="1:4" x14ac:dyDescent="0.2">
      <c r="A320" s="3" t="s">
        <v>42</v>
      </c>
      <c r="B320" s="3" t="s">
        <v>155</v>
      </c>
      <c r="C320" s="3" t="s">
        <v>21</v>
      </c>
      <c r="D320" s="14">
        <v>5</v>
      </c>
    </row>
    <row r="321" spans="1:4" x14ac:dyDescent="0.2">
      <c r="A321" s="3" t="s">
        <v>42</v>
      </c>
      <c r="B321" s="3" t="s">
        <v>155</v>
      </c>
      <c r="C321" s="3" t="s">
        <v>104</v>
      </c>
      <c r="D321" s="14">
        <v>1</v>
      </c>
    </row>
    <row r="322" spans="1:4" x14ac:dyDescent="0.2">
      <c r="A322" s="3" t="s">
        <v>42</v>
      </c>
      <c r="B322" s="3" t="s">
        <v>155</v>
      </c>
      <c r="C322" s="3" t="s">
        <v>23</v>
      </c>
      <c r="D322" s="14">
        <v>5</v>
      </c>
    </row>
    <row r="323" spans="1:4" x14ac:dyDescent="0.2">
      <c r="A323" s="3" t="s">
        <v>42</v>
      </c>
      <c r="B323" s="3" t="s">
        <v>155</v>
      </c>
      <c r="C323" s="3" t="s">
        <v>112</v>
      </c>
      <c r="D323" s="14">
        <v>4</v>
      </c>
    </row>
    <row r="324" spans="1:4" x14ac:dyDescent="0.2">
      <c r="A324" s="3" t="s">
        <v>42</v>
      </c>
      <c r="B324" s="3" t="s">
        <v>155</v>
      </c>
      <c r="C324" s="3" t="s">
        <v>117</v>
      </c>
      <c r="D324" s="14">
        <v>3</v>
      </c>
    </row>
    <row r="325" spans="1:4" x14ac:dyDescent="0.2">
      <c r="A325" s="3" t="s">
        <v>145</v>
      </c>
      <c r="B325" s="3" t="s">
        <v>155</v>
      </c>
      <c r="C325" s="3" t="s">
        <v>7</v>
      </c>
      <c r="D325" s="14">
        <v>2</v>
      </c>
    </row>
    <row r="326" spans="1:4" x14ac:dyDescent="0.2">
      <c r="A326" s="3" t="s">
        <v>145</v>
      </c>
      <c r="B326" s="3" t="s">
        <v>155</v>
      </c>
      <c r="C326" s="3" t="s">
        <v>8</v>
      </c>
      <c r="D326" s="14">
        <v>5</v>
      </c>
    </row>
    <row r="327" spans="1:4" x14ac:dyDescent="0.2">
      <c r="A327" s="3" t="s">
        <v>145</v>
      </c>
      <c r="B327" s="3" t="s">
        <v>155</v>
      </c>
      <c r="C327" s="3" t="s">
        <v>9</v>
      </c>
      <c r="D327" s="14">
        <v>3</v>
      </c>
    </row>
    <row r="328" spans="1:4" x14ac:dyDescent="0.2">
      <c r="A328" s="3" t="s">
        <v>145</v>
      </c>
      <c r="B328" s="3" t="s">
        <v>155</v>
      </c>
      <c r="C328" s="3" t="s">
        <v>10</v>
      </c>
      <c r="D328" s="14">
        <v>2</v>
      </c>
    </row>
    <row r="329" spans="1:4" x14ac:dyDescent="0.2">
      <c r="A329" s="3" t="s">
        <v>145</v>
      </c>
      <c r="B329" s="3" t="s">
        <v>155</v>
      </c>
      <c r="C329" s="3" t="s">
        <v>11</v>
      </c>
      <c r="D329" s="14">
        <v>4</v>
      </c>
    </row>
    <row r="330" spans="1:4" x14ac:dyDescent="0.2">
      <c r="A330" s="3" t="s">
        <v>145</v>
      </c>
      <c r="B330" s="3" t="s">
        <v>155</v>
      </c>
      <c r="C330" s="3" t="s">
        <v>80</v>
      </c>
      <c r="D330" s="14">
        <v>5</v>
      </c>
    </row>
    <row r="331" spans="1:4" x14ac:dyDescent="0.2">
      <c r="A331" s="3" t="s">
        <v>145</v>
      </c>
      <c r="B331" s="3" t="s">
        <v>155</v>
      </c>
      <c r="C331" s="3" t="s">
        <v>13</v>
      </c>
      <c r="D331" s="14">
        <v>4</v>
      </c>
    </row>
    <row r="332" spans="1:4" x14ac:dyDescent="0.2">
      <c r="A332" s="3" t="s">
        <v>145</v>
      </c>
      <c r="B332" s="3" t="s">
        <v>155</v>
      </c>
      <c r="C332" s="3" t="s">
        <v>14</v>
      </c>
      <c r="D332" s="14">
        <v>3</v>
      </c>
    </row>
    <row r="333" spans="1:4" x14ac:dyDescent="0.2">
      <c r="A333" s="3" t="s">
        <v>145</v>
      </c>
      <c r="B333" s="3" t="s">
        <v>155</v>
      </c>
      <c r="C333" s="3" t="s">
        <v>15</v>
      </c>
      <c r="D333" s="14">
        <v>3</v>
      </c>
    </row>
    <row r="334" spans="1:4" x14ac:dyDescent="0.2">
      <c r="A334" s="3" t="s">
        <v>145</v>
      </c>
      <c r="B334" s="3" t="s">
        <v>155</v>
      </c>
      <c r="C334" s="3" t="s">
        <v>16</v>
      </c>
      <c r="D334" s="14">
        <v>4</v>
      </c>
    </row>
    <row r="335" spans="1:4" x14ac:dyDescent="0.2">
      <c r="A335" s="3" t="s">
        <v>145</v>
      </c>
      <c r="B335" s="3" t="s">
        <v>155</v>
      </c>
      <c r="C335" s="3" t="s">
        <v>17</v>
      </c>
      <c r="D335" s="14">
        <v>1</v>
      </c>
    </row>
    <row r="336" spans="1:4" x14ac:dyDescent="0.2">
      <c r="A336" s="3" t="s">
        <v>145</v>
      </c>
      <c r="B336" s="3" t="s">
        <v>155</v>
      </c>
      <c r="C336" s="3" t="s">
        <v>18</v>
      </c>
      <c r="D336" s="14">
        <v>1</v>
      </c>
    </row>
    <row r="337" spans="1:4" x14ac:dyDescent="0.2">
      <c r="A337" s="3" t="s">
        <v>145</v>
      </c>
      <c r="B337" s="3" t="s">
        <v>155</v>
      </c>
      <c r="C337" s="3" t="s">
        <v>19</v>
      </c>
      <c r="D337" s="14">
        <v>1</v>
      </c>
    </row>
    <row r="338" spans="1:4" x14ac:dyDescent="0.2">
      <c r="A338" s="3" t="s">
        <v>145</v>
      </c>
      <c r="B338" s="3" t="s">
        <v>155</v>
      </c>
      <c r="C338" s="3" t="s">
        <v>20</v>
      </c>
      <c r="D338" s="14">
        <v>1</v>
      </c>
    </row>
    <row r="339" spans="1:4" x14ac:dyDescent="0.2">
      <c r="A339" s="3" t="s">
        <v>145</v>
      </c>
      <c r="B339" s="3" t="s">
        <v>155</v>
      </c>
      <c r="C339" s="3" t="s">
        <v>21</v>
      </c>
      <c r="D339" s="14">
        <v>1</v>
      </c>
    </row>
    <row r="340" spans="1:4" x14ac:dyDescent="0.2">
      <c r="A340" s="3" t="s">
        <v>145</v>
      </c>
      <c r="B340" s="3" t="s">
        <v>155</v>
      </c>
      <c r="C340" s="3" t="s">
        <v>104</v>
      </c>
      <c r="D340" s="14">
        <v>1</v>
      </c>
    </row>
    <row r="341" spans="1:4" x14ac:dyDescent="0.2">
      <c r="A341" s="3" t="s">
        <v>145</v>
      </c>
      <c r="B341" s="3" t="s">
        <v>155</v>
      </c>
      <c r="C341" s="3" t="s">
        <v>23</v>
      </c>
      <c r="D341" s="14">
        <v>1</v>
      </c>
    </row>
    <row r="342" spans="1:4" x14ac:dyDescent="0.2">
      <c r="A342" s="3" t="s">
        <v>145</v>
      </c>
      <c r="B342" s="3" t="s">
        <v>155</v>
      </c>
      <c r="C342" s="3" t="s">
        <v>112</v>
      </c>
      <c r="D342" s="14">
        <v>4</v>
      </c>
    </row>
    <row r="343" spans="1:4" x14ac:dyDescent="0.2">
      <c r="A343" s="3" t="s">
        <v>145</v>
      </c>
      <c r="B343" s="3" t="s">
        <v>155</v>
      </c>
      <c r="C343" s="3" t="s">
        <v>117</v>
      </c>
      <c r="D343" s="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Inputs</vt:lpstr>
      <vt:lpstr>Weights</vt:lpstr>
      <vt:lpstr>Scoring</vt:lpstr>
      <vt:lpstr>Categories</vt:lpstr>
      <vt:lpstr>Factors</vt:lpstr>
      <vt:lpstr>Snippets</vt:lpstr>
      <vt:lpstr>Results</vt:lpstr>
      <vt:lpstr>Narratives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Sweet Piedmont</cp:lastModifiedBy>
  <dcterms:created xsi:type="dcterms:W3CDTF">2025-08-23T23:29:36Z</dcterms:created>
  <dcterms:modified xsi:type="dcterms:W3CDTF">2025-09-07T00:58:42Z</dcterms:modified>
</cp:coreProperties>
</file>