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sharon/Downloads/rsc-app/"/>
    </mc:Choice>
  </mc:AlternateContent>
  <xr:revisionPtr revIDLastSave="0" documentId="13_ncr:1_{975EFA93-1E37-4240-B47A-6DFDD790C531}" xr6:coauthVersionLast="47" xr6:coauthVersionMax="47" xr10:uidLastSave="{00000000-0000-0000-0000-000000000000}"/>
  <bookViews>
    <workbookView xWindow="0" yWindow="500" windowWidth="24820" windowHeight="21900" activeTab="8" xr2:uid="{00000000-000D-0000-FFFF-FFFF00000000}"/>
  </bookViews>
  <sheets>
    <sheet name="README" sheetId="1" r:id="rId1"/>
    <sheet name="Inputs" sheetId="2" r:id="rId2"/>
    <sheet name="Weights" sheetId="3" r:id="rId3"/>
    <sheet name="Scoring" sheetId="4" r:id="rId4"/>
    <sheet name="Categories" sheetId="7" r:id="rId5"/>
    <sheet name="Factors" sheetId="8" r:id="rId6"/>
    <sheet name="Snippets" sheetId="5" r:id="rId7"/>
    <sheet name="Results" sheetId="6" r:id="rId8"/>
    <sheet name="Narrative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9" i="4" l="1" a="1"/>
  <c r="I9" i="4" s="1"/>
  <c r="I10" i="4" a="1"/>
  <c r="I10" i="4" s="1"/>
  <c r="I11" i="4" a="1"/>
  <c r="I11" i="4" s="1"/>
  <c r="I12" i="4" a="1"/>
  <c r="I12" i="4" s="1"/>
  <c r="I13" i="4" a="1"/>
  <c r="I13" i="4" s="1"/>
  <c r="I14" i="4" a="1"/>
  <c r="I14" i="4" s="1"/>
  <c r="I15" i="4" a="1"/>
  <c r="I15" i="4" s="1"/>
  <c r="I16" i="4" a="1"/>
  <c r="I16" i="4" s="1"/>
  <c r="I17" i="4" a="1"/>
  <c r="I17" i="4" s="1"/>
  <c r="I18" i="4" a="1"/>
  <c r="I18" i="4" s="1"/>
  <c r="I19" i="4" a="1"/>
  <c r="I19" i="4" s="1"/>
  <c r="I5" i="4" a="1"/>
  <c r="I5" i="4" s="1"/>
  <c r="I6" i="4" a="1"/>
  <c r="I6" i="4" s="1"/>
  <c r="I7" i="4" a="1"/>
  <c r="I7" i="4" s="1"/>
  <c r="I8" i="4" a="1"/>
  <c r="I8" i="4" s="1"/>
  <c r="I3" i="4" a="1"/>
  <c r="I3" i="4" s="1"/>
  <c r="I4" i="4" a="1"/>
  <c r="I4" i="4" s="1"/>
  <c r="I2" i="4" a="1"/>
  <c r="I2" i="4" s="1"/>
  <c r="H17" i="4" a="1"/>
  <c r="H17" i="4" s="1"/>
  <c r="H18" i="4" a="1"/>
  <c r="H18" i="4" s="1"/>
  <c r="H19" i="4" a="1"/>
  <c r="H19" i="4" s="1"/>
  <c r="H13" i="4" a="1"/>
  <c r="H13" i="4" s="1"/>
  <c r="H14" i="4" a="1"/>
  <c r="H14" i="4" s="1"/>
  <c r="H15" i="4" a="1"/>
  <c r="H15" i="4" s="1"/>
  <c r="H16" i="4" a="1"/>
  <c r="H16" i="4" s="1"/>
  <c r="H10" i="4" a="1"/>
  <c r="H10" i="4" s="1"/>
  <c r="H11" i="4" a="1"/>
  <c r="H11" i="4" s="1"/>
  <c r="H12" i="4" a="1"/>
  <c r="H12" i="4" s="1"/>
  <c r="H7" i="4" a="1"/>
  <c r="H7" i="4" s="1"/>
  <c r="H8" i="4" a="1"/>
  <c r="H8" i="4" s="1"/>
  <c r="H9" i="4" a="1"/>
  <c r="H9" i="4" s="1"/>
  <c r="H6" i="4" a="1"/>
  <c r="H6" i="4" s="1"/>
  <c r="H4" i="4" a="1"/>
  <c r="H4" i="4" s="1"/>
  <c r="H5" i="4" a="1"/>
  <c r="H5" i="4" s="1"/>
  <c r="H3" i="4" a="1"/>
  <c r="H3" i="4" s="1"/>
  <c r="H2" i="4" a="1"/>
  <c r="H2" i="4" s="1"/>
  <c r="C3" i="4"/>
  <c r="C4" i="4"/>
  <c r="C5" i="4"/>
  <c r="C6" i="4"/>
  <c r="C7" i="4"/>
  <c r="C8" i="4"/>
  <c r="C9" i="4"/>
  <c r="C10" i="4"/>
  <c r="C11" i="4"/>
  <c r="C12" i="4"/>
  <c r="C13" i="4"/>
  <c r="C14" i="4"/>
  <c r="C15" i="4"/>
  <c r="C16" i="4"/>
  <c r="C17" i="4"/>
  <c r="C18" i="4"/>
  <c r="C19" i="4"/>
  <c r="C2" i="4"/>
  <c r="B3" i="4" a="1"/>
  <c r="B3" i="4" s="1"/>
  <c r="B4" i="4" a="1"/>
  <c r="B4" i="4" s="1"/>
  <c r="B5" i="4" a="1"/>
  <c r="B5" i="4" s="1"/>
  <c r="B6" i="4" a="1"/>
  <c r="B6" i="4" s="1"/>
  <c r="B7" i="4" a="1"/>
  <c r="B7" i="4" s="1"/>
  <c r="B8" i="4" a="1"/>
  <c r="B8" i="4" s="1"/>
  <c r="B9" i="4" a="1"/>
  <c r="B9" i="4" s="1"/>
  <c r="B10" i="4" a="1"/>
  <c r="B10" i="4" s="1"/>
  <c r="B11" i="4" a="1"/>
  <c r="B11" i="4" s="1"/>
  <c r="B12" i="4" a="1"/>
  <c r="B12" i="4" s="1"/>
  <c r="B13" i="4" a="1"/>
  <c r="B13" i="4" s="1"/>
  <c r="B14" i="4" a="1"/>
  <c r="B14" i="4" s="1"/>
  <c r="B15" i="4" a="1"/>
  <c r="B15" i="4" s="1"/>
  <c r="B16" i="4" a="1"/>
  <c r="B16" i="4" s="1"/>
  <c r="B17" i="4" a="1"/>
  <c r="B17" i="4" s="1"/>
  <c r="B18" i="4" a="1"/>
  <c r="B18" i="4" s="1"/>
  <c r="B19" i="4" a="1"/>
  <c r="B19" i="4" s="1"/>
  <c r="B2" i="4" a="1"/>
  <c r="B2" i="4" s="1"/>
  <c r="D2" i="2"/>
  <c r="H4" i="6"/>
  <c r="G4" i="6"/>
  <c r="F4" i="6"/>
  <c r="H3" i="6"/>
  <c r="G3" i="6"/>
  <c r="F3" i="6"/>
  <c r="H2" i="6"/>
  <c r="G2" i="6"/>
  <c r="F2" i="6"/>
  <c r="D2" i="6"/>
  <c r="C2" i="6"/>
  <c r="B2" i="6"/>
  <c r="A2" i="6"/>
  <c r="F19" i="4"/>
  <c r="F18" i="4"/>
  <c r="F17" i="4"/>
  <c r="F16" i="4"/>
  <c r="F15" i="4"/>
  <c r="F14" i="4"/>
  <c r="F13" i="4"/>
  <c r="F12" i="4"/>
  <c r="F11" i="4"/>
  <c r="F10" i="4"/>
  <c r="F9" i="4"/>
  <c r="F8" i="4"/>
  <c r="F7" i="4"/>
  <c r="F6" i="4"/>
  <c r="F5" i="4"/>
  <c r="F4" i="4"/>
  <c r="F3" i="4"/>
  <c r="F2" i="4"/>
  <c r="D17" i="4" l="1"/>
  <c r="E17" i="4" s="1"/>
  <c r="D2" i="4"/>
  <c r="E2" i="4" s="1"/>
  <c r="D5" i="4"/>
  <c r="E5" i="4" s="1"/>
  <c r="D15" i="4"/>
  <c r="E15" i="4" s="1"/>
  <c r="D3" i="4"/>
  <c r="E3" i="4" s="1"/>
  <c r="D16" i="4"/>
  <c r="E16" i="4" s="1"/>
  <c r="D4" i="4"/>
  <c r="E4" i="4" s="1"/>
  <c r="D6" i="4"/>
  <c r="E6" i="4" s="1"/>
  <c r="D7" i="4"/>
  <c r="E7" i="4" s="1"/>
  <c r="D8" i="4"/>
  <c r="E8" i="4" s="1"/>
  <c r="D19" i="4"/>
  <c r="E19" i="4" s="1"/>
  <c r="D18" i="4"/>
  <c r="E18" i="4" s="1"/>
  <c r="D14" i="4"/>
  <c r="E14" i="4" s="1"/>
  <c r="D13" i="4"/>
  <c r="E13" i="4" s="1"/>
  <c r="D12" i="4"/>
  <c r="E12" i="4" s="1"/>
  <c r="D11" i="4"/>
  <c r="E11" i="4" s="1"/>
  <c r="D10" i="4"/>
  <c r="E10" i="4" s="1"/>
  <c r="D9" i="4"/>
  <c r="E9"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<sst xmlns="http://schemas.openxmlformats.org/spreadsheetml/2006/main" count="1400" uniqueCount="270">
  <si>
    <t>Section</t>
  </si>
  <si>
    <t>Notes</t>
  </si>
  <si>
    <t>How to use this prototype</t>
  </si>
  <si>
    <t>1) In the Inputs sheet, enter your 1–10 self-scores for each Field Factor.
2) In the Weights sheet, confirm or revise 1–5 importance scores for each Revenue Stream.
3) The Scoring sheet will calculate totals, normalized %, categories, and surface caveats (where your self-score is low but the factor is critical for a stream).
4) The Results sheet ranks streams and pulls a Top 3 as Strong Fits; others land in 'Could Work' or 'Stretch'.
5) In Snippets, add your one-line reasons and Compass chapter links; use these later in FormWise outputs.</t>
  </si>
  <si>
    <t>Field Factor</t>
  </si>
  <si>
    <t>Your Self-Score (1–10)</t>
  </si>
  <si>
    <t>Notes (optional)</t>
  </si>
  <si>
    <t>Customer Service &amp; Sales</t>
  </si>
  <si>
    <t>Marketing</t>
  </si>
  <si>
    <t>Personal Connections</t>
  </si>
  <si>
    <t>Professional Network</t>
  </si>
  <si>
    <t>Proximity to Customers</t>
  </si>
  <si>
    <t>Aesthetic and Experiential Appeal</t>
  </si>
  <si>
    <t>Customer-Friendly Amenities</t>
  </si>
  <si>
    <t>Regulatory Freedom</t>
  </si>
  <si>
    <t>Product Diversity</t>
  </si>
  <si>
    <t>High Volume Production</t>
  </si>
  <si>
    <t>Operational Infrastructure</t>
  </si>
  <si>
    <t>Product Predictability</t>
  </si>
  <si>
    <t>Schedule Flexibility</t>
  </si>
  <si>
    <t>Financial Resources</t>
  </si>
  <si>
    <t>Floral Design</t>
  </si>
  <si>
    <t>Color Comprehension and Accuracy</t>
  </si>
  <si>
    <t>Social Personality</t>
  </si>
  <si>
    <t>Stress and Risk Tolerance</t>
  </si>
  <si>
    <t>Time Management + Organization</t>
  </si>
  <si>
    <t>Farmers Market</t>
  </si>
  <si>
    <t>Subscriptions</t>
  </si>
  <si>
    <t>Farm Stand/Shop</t>
  </si>
  <si>
    <t>Made-to-Order Bouquets</t>
  </si>
  <si>
    <t>Bulk to Consumer</t>
  </si>
  <si>
    <t>W/S to Local Florists</t>
  </si>
  <si>
    <t>W/S to Wholesalers</t>
  </si>
  <si>
    <t>W/S to Grocery Stores</t>
  </si>
  <si>
    <t>Selling via a Collective</t>
  </si>
  <si>
    <t>Stockist</t>
  </si>
  <si>
    <t>Consignment</t>
  </si>
  <si>
    <t>Custom Weddings</t>
  </si>
  <si>
    <t>A la Carte Weddings</t>
  </si>
  <si>
    <t>Community and Corp Events</t>
  </si>
  <si>
    <t>Hotel and Restaurant</t>
  </si>
  <si>
    <t>You-Pick</t>
  </si>
  <si>
    <t>Workshops</t>
  </si>
  <si>
    <t>Photography</t>
  </si>
  <si>
    <t>Revenue Stream</t>
  </si>
  <si>
    <t>Total Weighted Score</t>
  </si>
  <si>
    <t>Max Possible Score</t>
  </si>
  <si>
    <t>Normalized %</t>
  </si>
  <si>
    <t>Category</t>
  </si>
  <si>
    <t>Caveats (count of low self-score vs high importance)</t>
  </si>
  <si>
    <t>One-line Reason Template</t>
  </si>
  <si>
    <t>Compass Chapter Link/Slug</t>
  </si>
  <si>
    <t>Ranked Revenue Streams</t>
  </si>
  <si>
    <t>Caveats</t>
  </si>
  <si>
    <t>Top 3 Strong Fits</t>
  </si>
  <si>
    <t>Compass Link</t>
  </si>
  <si>
    <t>One-line Reason</t>
  </si>
  <si>
    <t>Strengths &amp; Opportunities</t>
  </si>
  <si>
    <t>Weaknesses &amp; Threats</t>
  </si>
  <si>
    <t>factor_name</t>
  </si>
  <si>
    <t>factor_id</t>
  </si>
  <si>
    <t>category_name</t>
  </si>
  <si>
    <t>factor_description</t>
  </si>
  <si>
    <t>left_label</t>
  </si>
  <si>
    <t>right_label</t>
  </si>
  <si>
    <t>customer_service_sales</t>
  </si>
  <si>
    <t>Customer Facing Skills</t>
  </si>
  <si>
    <t xml:space="preserve">How confident and experienced are you when it comes to engaging with customers — answering questions, handling service issues, pitching your offerings, and closing a sale (whether in person, by email, or over social media)? </t>
  </si>
  <si>
    <t>low</t>
  </si>
  <si>
    <t>high</t>
  </si>
  <si>
    <t>marketing</t>
  </si>
  <si>
    <t>Do you have experience promoting your business through digital and print marketing? This could include things like social media posts, email campaigns, flyers or other printed materials, pitches to media outlets, writing captions, taking great photos, or running paid ads (like on Meta or Google) to help increase visibility and drive sales.</t>
  </si>
  <si>
    <t>personal_connections</t>
  </si>
  <si>
    <t>Networks</t>
  </si>
  <si>
    <t>Do you belong to neighborhood organizations, faith groups, clubs, or social circles where you can share your business, gather support, or spread the word?</t>
  </si>
  <si>
    <t>professional_network</t>
  </si>
  <si>
    <t xml:space="preserve">Are you connected with other local businesses, market organizations, or industry groups that could support, promote, or collaborate with your flower business? </t>
  </si>
  <si>
    <t>proximity_to_customers</t>
  </si>
  <si>
    <t>Location and Demand</t>
  </si>
  <si>
    <t xml:space="preserve"> Is your farm located near one or more population centers, wedding/event venues, agri-tourism destinations, or established farmers markets? Or are you more remote, requiring longer travel times for you and/or your customers?</t>
  </si>
  <si>
    <t>Aesthetic &amp; Experiential Appeal</t>
  </si>
  <si>
    <t>aesthetic_experiential_appeal</t>
  </si>
  <si>
    <t>Does your farm offer a visually appealing or memorable experience — such as scenic views, rustic buildings, flower fields, or friendly animals — that could enhance on-farm events or help entice customers to visit?</t>
  </si>
  <si>
    <t>customer_friendly_amenities</t>
  </si>
  <si>
    <t>Do you have infrastructure in place to welcome and support visitors, like parking, restrooms, shaded seating, or accessible paths?</t>
  </si>
  <si>
    <t>regulatory_freedom</t>
  </si>
  <si>
    <t xml:space="preserve"> Are there zoning laws, HOA restrictions, or permitting requirements that could limit your ability to host events, build structures, or sell directly from your farm?</t>
  </si>
  <si>
    <t>high_volume_production</t>
  </si>
  <si>
    <t>Farm Production</t>
  </si>
  <si>
    <t>Can your farm produce a large quantity of flowers? Or are you limited to smaller-scale production due to space, labor, or other constraints?</t>
  </si>
  <si>
    <t>operational_infrastructure</t>
  </si>
  <si>
    <t>Do you have systems and spaces in place to efficiently store, arrange, and transport your flowers — such as refrigeration, workstations, storage areas, and a reliable vehicle suited for moving product at scale?</t>
  </si>
  <si>
    <t>product_diversity</t>
  </si>
  <si>
    <t>Can you grow a wide variety of floral ingredients, including all six Bouquet Blueprint™ categories? Or is your production limited by space, climate, or your preference for focusing on a single crop (or very limited number of crops)?</t>
  </si>
  <si>
    <t>product_predictability</t>
  </si>
  <si>
    <t>Are you able to consistently predict bloom timing and availability? Have you implemented strategies like succession planting to ensure a steady, well-timed supply?</t>
  </si>
  <si>
    <t>schedule_flexibility</t>
  </si>
  <si>
    <t>Time and Money</t>
  </si>
  <si>
    <t>How much control do you have over your time? Can you adjust when you work to align with customer needs — for example, being available for weddings, events, or farmers market hours — or do you have other commitments or personal boundaries that shape when and how you run your farm business?</t>
  </si>
  <si>
    <t>financial_resources</t>
  </si>
  <si>
    <t>Do you have capital available to invest in your business? If not, are you eligible for grants or loans, and do you have experience successfully applying for them?</t>
  </si>
  <si>
    <t>floral_design</t>
  </si>
  <si>
    <t>Design Skills</t>
  </si>
  <si>
    <t>Do you have experience making bouquets and arrangements? Are you comfortable designing in a range of styles — such as rustic, garden-inspired, modern, or minimalist — to suit different customers and occasions? Do you keep up with floral trends and design aesthetics? Do you enjoy experimenting with new techniques, forms, or ingredients?</t>
  </si>
  <si>
    <t>Color Comprehension &amp; Accuracy</t>
  </si>
  <si>
    <t>color_comprehension_accuracy</t>
  </si>
  <si>
    <t>Do you have a strong eye for color — including the ability to recognize undertones, distinguish between warm and cool hues, and build harmonious palettes? Are you able to communicate these nuances to customers?</t>
  </si>
  <si>
    <t>social_personality</t>
  </si>
  <si>
    <t>Personal Attributes</t>
  </si>
  <si>
    <t>Are you introverted, extroverted, or somewhere in between?</t>
  </si>
  <si>
    <t>introverted</t>
  </si>
  <si>
    <t>extroverted</t>
  </si>
  <si>
    <t>Stress &amp; Risk Tolerance</t>
  </si>
  <si>
    <t>stress_risk_tolerance</t>
  </si>
  <si>
    <t xml:space="preserve">How well do you handle uncertainty, pressure, or fast-changing circumstances? Do you lean more towards the “no risk/no reward” point of view, or are you more of a “better safe than sorry” person? </t>
  </si>
  <si>
    <t>low tolerance</t>
  </si>
  <si>
    <t>high tolerance</t>
  </si>
  <si>
    <t>Time Management &amp; Organization</t>
  </si>
  <si>
    <t>time_management_organization</t>
  </si>
  <si>
    <t xml:space="preserve"> Are you able to structure your time effectively, stay on top of tasks, and meet deadlines? Can you estimate how long things will take, stay prepared with lists or systems, and keep projects moving forward in a timely way?</t>
  </si>
  <si>
    <t>not time effective</t>
  </si>
  <si>
    <t>very time effective</t>
  </si>
  <si>
    <t>category_description</t>
  </si>
  <si>
    <t xml:space="preserve">How you connect with customers — and how often — can vary widely between different sales channels. This section helps you reflect on your comfort and strengths when it comes to engaging with customers, promoting your business, and making the sale.  </t>
  </si>
  <si>
    <t xml:space="preserve">Farming can feel isolating at times — but strong networks can open doors, spread the word, and make the work more sustainable. The connections you already have (or are willing to build) can shape how easily you access new opportunities, especially in revenue streams that thrive on community reach and local engagement. </t>
  </si>
  <si>
    <t xml:space="preserve">Where you grow — and who’s around you — shapes everything from market access to hosting customers at the farm. Understanding the strengths and limitations of your location will help you make strategic decisions about which sales channels are most feasible and profitable. </t>
  </si>
  <si>
    <t xml:space="preserve">Your farm’s growing conditions, infrastructure, and output shape what (and how much of it) you can offer, and how consistently you can offer it. This section helps you assess how well your space supports the type, volume, and timing of production that different revenue streams may require. </t>
  </si>
  <si>
    <t xml:space="preserve">Your available time and financial capacity shape how quickly you can grow—and how much you can take on. Getting honest about both helps you choose a business model that aligns with your real-life bandwidth and budget. </t>
  </si>
  <si>
    <t xml:space="preserve">Some revenue streams—like retail bouquets, weddings, or workshops—depend heavily on strong floral design. This section helps you assess whether those design-focused paths align with your current strengths, your creative interests, or your willingness to grow. </t>
  </si>
  <si>
    <t>Your natural tendencies, preferences, and decision-making style shape how you run your business. Knowing yourself helps you build a business that feels sustainable and enjoyable, not draining.</t>
  </si>
  <si>
    <t>Farmers Markets</t>
  </si>
  <si>
    <t>Farm Stand / Farm Shop</t>
  </si>
  <si>
    <t>Made-to-Order Designs</t>
  </si>
  <si>
    <t>Bulk Sales to the Public</t>
  </si>
  <si>
    <t>Wholesaling to Florists</t>
  </si>
  <si>
    <t>Wholesaling to Wholesalers</t>
  </si>
  <si>
    <t>Wholesaling to Grocery Stores</t>
  </si>
  <si>
    <t>Wholesaling via a Collective</t>
  </si>
  <si>
    <t>Selling as a Stockist</t>
  </si>
  <si>
    <t>Selling on Consignment</t>
  </si>
  <si>
    <t>Full-Service Weddings</t>
  </si>
  <si>
    <t>À La Carte Weddings</t>
  </si>
  <si>
    <t>Community and Corporate Events</t>
  </si>
  <si>
    <t>Hotel and Restaurant Contracts</t>
  </si>
  <si>
    <t>Pick-Your-Own Events</t>
  </si>
  <si>
    <t>Photography Venue</t>
  </si>
  <si>
    <t>channel_name</t>
  </si>
  <si>
    <t>channel_group</t>
  </si>
  <si>
    <t>weight</t>
  </si>
  <si>
    <t>strength_blurb</t>
  </si>
  <si>
    <t>weakness_blurb</t>
  </si>
  <si>
    <t>weighting_reason</t>
  </si>
  <si>
    <t>Direct-to-Consumer Sales</t>
  </si>
  <si>
    <t>Wholesale</t>
  </si>
  <si>
    <t>Design and Event Services</t>
  </si>
  <si>
    <t>Interactive Events</t>
  </si>
  <si>
    <t>Subscriptions depend on regular, reliable fulfillment; proximity to customer helps keep delivery costs manageable.</t>
  </si>
  <si>
    <t>Being close to your delivery route or pickup locations makes it easier to keep deliveries efficient.</t>
  </si>
  <si>
    <t>If customers are spread out, long drives can add costs, stress, and even the risk of wilted flowers.</t>
  </si>
  <si>
    <t>Unlike a farmers market that provides built-in traffic, a farm stand depends on your ability to attract visitors to your location.</t>
  </si>
  <si>
    <t>Without marketing, even a well-stocked stand can sit empty if people don’t know it’s there.</t>
  </si>
  <si>
    <t>Strong marketing helps bring customers to your stand, whether through signs, social media, or community word-of-mouth.</t>
  </si>
  <si>
    <t>Tapping into your personal and community networks helps you build a steady stream of visitors, especially in the early days of your stand.</t>
  </si>
  <si>
    <t>Without personal connections, it may take much longer to establish a loyal base of regular customers.</t>
  </si>
  <si>
    <t>Farm stands often thrive on local familiarity and relationships; strong community ties can drive repeat business.</t>
  </si>
  <si>
    <t>Being close to a population center makes it easier for customers to stop by your stand as part of their daily routine.</t>
  </si>
  <si>
    <t>If you’re far from customers, only the most motivated will make the trip, which limits traffic and sales.</t>
  </si>
  <si>
    <t>Farm stands require people to come to you; distance from your customer base is a critical factor in success.</t>
  </si>
  <si>
    <t>An attractive location with welcoming displays makes customers want to stop, browse, and buy.</t>
  </si>
  <si>
    <t>If the farm or surroundings look unkempt or uninviting, customers may pass by without stopping.</t>
  </si>
  <si>
    <t>With farm stands, the farm itself is part of the customer’s shopping experience — the look and feel of the space directly influences sales.</t>
  </si>
  <si>
    <t>Operating in an area with minimal red tape lets you sell freely without heavy oversight or costly permits.</t>
  </si>
  <si>
    <t>If local regulations are strict, you may face barriers like zoning restrictions or complicated permits to operate.</t>
  </si>
  <si>
    <t>Farm stands are highly dependent on local laws and ordinances; prohibitive regulations can make them a non-starter.</t>
  </si>
  <si>
    <t>Thoughtful design turns your flowers into irresistible bouquets, encouraging impulse buys and repeat purchases.</t>
  </si>
  <si>
    <t>Weak design can make flowers feel less appealing, lowering the perceived value of what you’re selling.</t>
  </si>
  <si>
    <t>Bouquets are often the most eye-catching product at a stand; strong design increases both sales and customer satisfaction.</t>
  </si>
  <si>
    <t>A diversity of flower types gives you the ingredients you need to make abundant, eye-catching mixed bouquets that keep your stand looking full and appealing.</t>
  </si>
  <si>
    <t>Mixed bouquets are the core product at many farm stands, and doing them well depends on having diverse ingredients available throughout the season.</t>
  </si>
  <si>
    <t>Without enough floral varieties to use as ingredients, it’s hard to build beautiful mixed bouquets.</t>
  </si>
  <si>
    <t>Made-to-order bouquets depend on clear communication and follow-through; customer service is key to meeting expectations.</t>
  </si>
  <si>
    <t>Without attentive service, you risk miscommunications or disappointed customers when designs don’t match what they envisioned.</t>
  </si>
  <si>
    <t>Strong customer service skills help you listen well, understand customer preferences, and deliver designs that meet expectations.</t>
  </si>
  <si>
    <t>Unlike sales at a market or shop, where you have automatic visibility to potential customers, made-to-order design work requires you to actively generate demand.</t>
  </si>
  <si>
    <t>Without strong marketing, customers won't know your farm exists.</t>
  </si>
  <si>
    <t>Good marketing helps you communicate the advantages you are able to offer when compared to traditional retail florists.</t>
  </si>
  <si>
    <t>If customers are far away, travel time and logistics add cost and complexity to each order.</t>
  </si>
  <si>
    <t>Being near your customer base makes deliveries far easier and lowers delivery costs. It also makes it much more appealing for customers to come pick up their order from the farm.</t>
  </si>
  <si>
    <t>Proximity supports both customer service and product quality; long distances can erode profitability, especially for one-off orders.</t>
  </si>
  <si>
    <t>A diverse selection of flowers gives you the flexibility to design for different tastes, occasions, and price points.</t>
  </si>
  <si>
    <t>Without enough variety, you’ll struggle to create custom looks, and customers may turn elsewhere for specific colors or styles.</t>
  </si>
  <si>
    <t>Made-to-order designs require flexibility; diversity in ingredients is essential to meeting varied customer requests.</t>
  </si>
  <si>
    <t>Strong design skills allow you to translate customer input into polished, professional offerings.</t>
  </si>
  <si>
    <t>Weak design skills can leave customers disappointed and unlikely to order from you again.</t>
  </si>
  <si>
    <t>Design ability is the core of made-to-order work; customers are paying for artistry and expertise, not just stems.</t>
  </si>
  <si>
    <t>Customers often prioritize color in custom work, as they are often seeking flowers for a specific person or event. Being able to understand and deliver on their requests is key.</t>
  </si>
  <si>
    <t>Without color skill, you may miss the mark on a customer’s request, leaving them disappointed if the bouquet doesn’t suit the occasion.</t>
  </si>
  <si>
    <t>A good eye for color allows you to match palettes to customer requests and create bouquets that feel intentional and special.</t>
  </si>
  <si>
    <t>Made-to-order bouquets are usually for a particular day or event; success depends on aligning your workflow with the customer’s timing.</t>
  </si>
  <si>
    <t>If your schedule can’t adapt to customer needs, you may have to turn down orders or risk missing critical deadlines.</t>
  </si>
  <si>
    <t>Flexibility in your schedule makes it easier to accommodate customer requests tied to specific days, such as birthdays, anniversaries, or events.</t>
  </si>
  <si>
    <t>Bulk flower sales don’t have built-in traffic; customers need to discover your offerings through word-of-mouth, social media, or ads.</t>
  </si>
  <si>
    <t>Without marketing, potential customers may not even know bulk buckets are an option, limiting sales.</t>
  </si>
  <si>
    <t>Strong marketing helps you reach customers, even those who hadn't realized that DIY flowers might be a great option for their event.</t>
  </si>
  <si>
    <t>Customers buying buckets want value and flexibility; diversity in ingredients makes the purchase worthwhile.</t>
  </si>
  <si>
    <t>A diverse crop plan ensures your bulk buckets feel plentiful and include the mix of floral ingredients customers trying to create their own designs will need.</t>
  </si>
  <si>
    <t>Without enough diversity of floral ingredients, customers may be frustrated by the difficulty in pulling together balanced, attractive designs.</t>
  </si>
  <si>
    <t>Strong planning and succession planting keep stems available in the quantities promised, so customers get what they expect when they placed their order.</t>
  </si>
  <si>
    <t>Without reliable production, you may fall short on promised quantities, leading to unhappy customers and last-minute scrambles.</t>
  </si>
  <si>
    <t>Bulk orders are often tied to specific events; predictability is essential for delivering promised volume on time.</t>
  </si>
  <si>
    <t>Bulk buckets still depend on thoughtful curation; customers need the right balance of ingredients to succeed in DIY design.</t>
  </si>
  <si>
    <t>Without design sense, buckets may be lopsided or impractical, frustrating customers who expect them to translate easily into designs.</t>
  </si>
  <si>
    <t>Even though customers are arranging themselves, a good design eye helps you assemble balanced buckets with usable ratios of different floral ingredients.</t>
  </si>
  <si>
    <t>Florists depend on consistent quality and timing; your infrastructure is what protects stems from harvest to handoff.</t>
  </si>
  <si>
    <t>Without solid infrastructure, flowers may arrive wilted, damaged, or late, undermining trust with florists.</t>
  </si>
  <si>
    <t>Strong infrastructure — from coolers to delivery systems — keeps stems fresh and organized, ensuring florists receive high-quality product.</t>
  </si>
  <si>
    <t>Florists build their orders and commitments around availability; they need dependable quantities and timing.</t>
  </si>
  <si>
    <t>Without predictability, florists can’t plan their own designs or events, and they may turn to other suppliers.</t>
  </si>
  <si>
    <t>Reliable production and succession planting give florists confidence they can count on you week after week.</t>
  </si>
  <si>
    <t>Without attention to color requests, you risk producing flowers that don’t align with florist expectations, which affect repeat sales and weaken trust.</t>
  </si>
  <si>
    <t>Florists often design with color first; being able to understand their needs and communicate subleties in coloration is often critical to their success.</t>
  </si>
  <si>
    <t>Strong color awareness ensures you grow and supply palettes that match florist demand; making you their go-to source for locally grown flowers.</t>
  </si>
  <si>
    <t>markets are built on direct interactions</t>
  </si>
  <si>
    <t>mixed bouquets are nearly required at farmers markets, and doing them well depends on having diverse ingredients</t>
  </si>
  <si>
    <t>solid infrastructure like coolers, tents, and safe transport keeps flowers fresh, setup smooth, and you prepared each week</t>
  </si>
  <si>
    <t>weak infrastructure leads to wilted flowers, chaotic setup, and stress before customers even arrive</t>
  </si>
  <si>
    <t>transporting, storing, and displaying flowers is demanding; without infrastructure, quality and presentation suffer</t>
  </si>
  <si>
    <t>careful crop planning and succession planting keep harvests steady, ensuring abundant stems every week for market bouquets</t>
  </si>
  <si>
    <t>poor planning and failed successions cause harvests to come in flushes, leaving you short on product some weeks and unable to meet demand</t>
  </si>
  <si>
    <t>consistent presence at market is critical to building loyal customers; when shoppers know you’ll be there every week with abundant offerings, they’ll seek out your booth</t>
  </si>
  <si>
    <t>flexibility in your schedule that matches the market’s rhythm — including harvest, prep, and market day — makes weekly commitment possible</t>
  </si>
  <si>
    <t>if the market’s schedule conflicts with immovable commitments, showing up consistently will be difficult or impossible</t>
  </si>
  <si>
    <t>markets run on fixed days and times; success depends on aligning farm work and personal life to that schedule</t>
  </si>
  <si>
    <t>strong design skills help build mixed bouquets that are beautiful, balanced, and irresistible on the market table</t>
  </si>
  <si>
    <t>weaker design skills can make bouquets look awkward or less professional, making it harder to compete with other vendors</t>
  </si>
  <si>
    <t>mixed bouquets are a core market product; design skill directly affects your ability to attract customers and keep them coming back</t>
  </si>
  <si>
    <t>an outgoing, approachable personality helps connect with customers, build loyalty, and create a welcoming booth atmosphere</t>
  </si>
  <si>
    <t>if social interaction is draining, markets may feel exhausting and limit your ability to engage effectively with buyers</t>
  </si>
  <si>
    <t>markets are inherently social; success often depends as much on your presence and demeanor as on the flowers themselves</t>
  </si>
  <si>
    <t>strong time management and organization let you juggle harvesting, bouquet-making, and market prep while arriving on time, fully prepared, and all set up before customers arrive</t>
  </si>
  <si>
    <t xml:space="preserve">weaker time management and organization skills can create chaotic market days — forgotten supplies, rushed prep, or late arrival that can even cost you your spot </t>
  </si>
  <si>
    <t>markets place firm demands on punctuality and preparedness; most have immovable weekly deadlines and strict rules about set-up times</t>
  </si>
  <si>
    <t>strong customer service skills help handle delivery issues, substitutions, and questions smoothly, keeping subscribers happy and loyal</t>
  </si>
  <si>
    <t>subscriptions live or die on customer trust; clear communication, quick responses, and problem-solving are essential for retention</t>
  </si>
  <si>
    <t>good marketing skills help attract new subscribers, highlight the value of bouquets, and keep your subscriber list full</t>
  </si>
  <si>
    <t>weak marketing capabilities may cause your subscriber list to stay small or fail to grow</t>
  </si>
  <si>
    <t>unlike farmers markets, subscriptions require you to drive sign-ups yourself; marketing is essential for attracting customers</t>
  </si>
  <si>
    <t>leveraging personal networks makes it easier to find first subscribers, as friends, colleagues, and local contacts are often earliest supporters</t>
  </si>
  <si>
    <t>without strong personal connections, launching a subscription can be slow and momentum harder to build</t>
  </si>
  <si>
    <t>many subscription programs start small and grow by word of mouth; a farmer’s existing relationships often determine how quickly a list fills</t>
  </si>
  <si>
    <t>inattentive service means issues like a missed bouquet or unclear pickup instructions can lead to cancellations</t>
  </si>
  <si>
    <t>diverse flower types let you create abundant mixed bouquets that keep subscribers excited week after week</t>
  </si>
  <si>
    <t>limited variety of floral ingredients makes bouquets look lackluster and can lead to subscriber drop-offs</t>
  </si>
  <si>
    <t>subscriptions rely heavily on mixed bouquets; doing them well requires a steady flow of diverse ingredients</t>
  </si>
  <si>
    <t>strong planning and succession planting ensure enough stems each week to meet commitments without scrambling</t>
  </si>
  <si>
    <t>unreliable production risks gaps in weekly deliveries; managing cancellations and reschedules cuts into profits and focus</t>
  </si>
  <si>
    <t>subscriptions are a promise; predictability underpins the model and reduces risk of cancellations or reschedules</t>
  </si>
  <si>
    <t>strong design skills keep mixed bouquets polished and exciting and help you build them quickly</t>
  </si>
  <si>
    <t>subscription customers buy bouquets sight-unseen, trusting your ability to create beautiful designs each week</t>
  </si>
  <si>
    <t>weak designs make bouquets feel repetitive or amateur, leading subscribers to question the value of continuing</t>
  </si>
  <si>
    <t>strong time management ensures you can harvest, design, and deliver on schedule every week and organization skills are key to pulling off efficient delivery schedules</t>
  </si>
  <si>
    <t>poor time management and organization makes subscription weeks stressful and increases the risk of late deliveries or missed bouquets</t>
  </si>
  <si>
    <t>subscriptions assume fixed weekly deadlines with limited flexibility; organization and discipline are crucial for consistency</t>
  </si>
  <si>
    <t>your weaker customer service and sales skills make it easy to get overlooked in a busy market, with customers gravitating toward more engaging vendors</t>
  </si>
  <si>
    <t>your proximity to markets makes it easier to transport flowers, saving time and money, and reducing stress</t>
  </si>
  <si>
    <t>time and transport costs directly affect profitability</t>
  </si>
  <si>
    <t>your diverse crop offerings give you the ingredients needed to create abundant, eye-catching mixed bouquets that attract a wide range of buyers</t>
  </si>
  <si>
    <t>your limited crop diversity makes it hard to build mixed bouquets, leaving your booth looking sparse compared to other vendors</t>
  </si>
  <si>
    <t>your distance from markets means long drives and transport stress</t>
  </si>
  <si>
    <t>your strong customer service skills and sales ability will help you build a loyal following, sell (and upsell) effectively, and position yourself for growth into other revenue streams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</si>
</sst>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name val="Calibri"/>
      <family val="2"/>
    </font>
    <font>
      <sz val="10.5"/>
      <name val="Aptos"/>
    </font>
    <font>
      <sz val="11"/>
      <color theme="1"/>
      <name val="Calibri"/>
      <family val="2"/>
      <scheme val="minor"/>
    </font>
    <font>
      <b/>
      <sz val="11"/>
      <color theme="1"/>
      <name val="Calibri"/>
      <family val="2"/>
      <scheme val="minor"/>
    </font>
    <font>
      <sz val="9"/>
      <color theme="1"/>
      <name val="Calibri"/>
      <family val="2"/>
      <scheme val="minor"/>
    </font>
    <font>
      <sz val="9"/>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23">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alignment vertical="center"/>
    </xf>
    <xf numFmtId="0" fontId="1" fillId="0" borderId="1" xfId="0" applyFont="1" applyBorder="1" applyAlignment="1">
      <alignment horizontal="center" vertical="top" wrapText="1"/>
    </xf>
    <xf numFmtId="0" fontId="0" fillId="0" borderId="0" xfId="0" applyAlignment="1">
      <alignment vertical="center" wrapText="1"/>
    </xf>
    <xf numFmtId="0" fontId="1" fillId="0" borderId="1" xfId="0" applyFont="1" applyBorder="1" applyAlignment="1">
      <alignment horizontal="center" vertical="center" wrapText="1"/>
    </xf>
    <xf numFmtId="0" fontId="2" fillId="0" borderId="0" xfId="0" applyFont="1" applyAlignment="1">
      <alignment horizontal="center" vertical="center"/>
    </xf>
    <xf numFmtId="0" fontId="2" fillId="0" borderId="2" xfId="0" applyFont="1" applyBorder="1" applyAlignment="1">
      <alignment horizontal="center" vertical="center"/>
    </xf>
    <xf numFmtId="164" fontId="1" fillId="0" borderId="1" xfId="1" applyNumberFormat="1" applyFont="1" applyBorder="1" applyAlignment="1">
      <alignment horizontal="center" vertical="center" wrapText="1"/>
    </xf>
    <xf numFmtId="164" fontId="0" fillId="0" borderId="0" xfId="1" applyNumberFormat="1" applyFont="1"/>
    <xf numFmtId="0" fontId="1" fillId="0" borderId="1" xfId="0" applyFont="1" applyBorder="1" applyAlignment="1">
      <alignment vertical="center"/>
    </xf>
    <xf numFmtId="164" fontId="0" fillId="0" borderId="0" xfId="1" applyNumberFormat="1" applyFont="1" applyAlignment="1">
      <alignment vertical="center"/>
    </xf>
    <xf numFmtId="0" fontId="4" fillId="0" borderId="0" xfId="0" applyFont="1" applyAlignment="1">
      <alignment horizontal="center" vertical="center" wrapText="1"/>
    </xf>
    <xf numFmtId="0" fontId="0" fillId="0" borderId="0" xfId="0" applyAlignment="1">
      <alignment horizontal="center" vertical="center"/>
    </xf>
    <xf numFmtId="0" fontId="5" fillId="0" borderId="0" xfId="0" applyFont="1" applyAlignment="1">
      <alignment horizontal="center" vertical="center"/>
    </xf>
    <xf numFmtId="0" fontId="0" fillId="0" borderId="0" xfId="0" applyAlignment="1">
      <alignment horizontal="left" vertical="center" wrapText="1"/>
    </xf>
    <xf numFmtId="0" fontId="1" fillId="0" borderId="1" xfId="0" applyFont="1" applyBorder="1" applyAlignment="1">
      <alignment horizontal="center" vertical="center"/>
    </xf>
    <xf numFmtId="0" fontId="6" fillId="0" borderId="1" xfId="0" applyFont="1" applyBorder="1" applyAlignment="1">
      <alignment horizontal="center" vertical="center"/>
    </xf>
    <xf numFmtId="0" fontId="4" fillId="0" borderId="0" xfId="0" applyFont="1"/>
    <xf numFmtId="0" fontId="4"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wrapText="1"/>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B11" sqref="B11"/>
    </sheetView>
  </sheetViews>
  <sheetFormatPr baseColWidth="10" defaultColWidth="8.83203125" defaultRowHeight="15" x14ac:dyDescent="0.2"/>
  <cols>
    <col min="1" max="1" width="41.83203125" customWidth="1"/>
    <col min="2" max="2" width="72.1640625" customWidth="1"/>
  </cols>
  <sheetData>
    <row r="1" spans="1:2" x14ac:dyDescent="0.2">
      <c r="A1" s="1" t="s">
        <v>0</v>
      </c>
      <c r="B1" s="1" t="s">
        <v>1</v>
      </c>
    </row>
    <row r="2" spans="1:2" ht="128" customHeight="1" x14ac:dyDescent="0.2">
      <c r="A2" s="3" t="s">
        <v>2</v>
      </c>
      <c r="B2" s="2" t="s">
        <v>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0"/>
  <sheetViews>
    <sheetView workbookViewId="0">
      <selection activeCell="C21" sqref="C21"/>
    </sheetView>
  </sheetViews>
  <sheetFormatPr baseColWidth="10" defaultColWidth="8.83203125" defaultRowHeight="15" x14ac:dyDescent="0.2"/>
  <cols>
    <col min="1" max="1" width="28.6640625" customWidth="1"/>
    <col min="2" max="2" width="20.5" customWidth="1"/>
    <col min="3" max="3" width="34.6640625" customWidth="1"/>
  </cols>
  <sheetData>
    <row r="1" spans="1:4" x14ac:dyDescent="0.2">
      <c r="A1" s="1" t="s">
        <v>4</v>
      </c>
      <c r="B1" s="1" t="s">
        <v>5</v>
      </c>
      <c r="C1" s="1" t="s">
        <v>6</v>
      </c>
    </row>
    <row r="2" spans="1:4" x14ac:dyDescent="0.2">
      <c r="A2" t="s">
        <v>7</v>
      </c>
      <c r="B2">
        <v>2</v>
      </c>
      <c r="D2">
        <f>SUM(Inputs!$B$2:$B$20)</f>
        <v>91</v>
      </c>
    </row>
    <row r="3" spans="1:4" x14ac:dyDescent="0.2">
      <c r="A3" t="s">
        <v>8</v>
      </c>
      <c r="B3">
        <v>4</v>
      </c>
    </row>
    <row r="4" spans="1:4" x14ac:dyDescent="0.2">
      <c r="A4" t="s">
        <v>9</v>
      </c>
      <c r="B4">
        <v>1</v>
      </c>
    </row>
    <row r="5" spans="1:4" x14ac:dyDescent="0.2">
      <c r="A5" t="s">
        <v>10</v>
      </c>
      <c r="B5">
        <v>2</v>
      </c>
    </row>
    <row r="6" spans="1:4" x14ac:dyDescent="0.2">
      <c r="A6" t="s">
        <v>11</v>
      </c>
      <c r="B6">
        <v>8</v>
      </c>
    </row>
    <row r="7" spans="1:4" x14ac:dyDescent="0.2">
      <c r="A7" t="s">
        <v>12</v>
      </c>
      <c r="B7">
        <v>6</v>
      </c>
    </row>
    <row r="8" spans="1:4" x14ac:dyDescent="0.2">
      <c r="A8" t="s">
        <v>13</v>
      </c>
      <c r="B8">
        <v>3</v>
      </c>
    </row>
    <row r="9" spans="1:4" x14ac:dyDescent="0.2">
      <c r="A9" t="s">
        <v>14</v>
      </c>
      <c r="B9">
        <v>7</v>
      </c>
    </row>
    <row r="10" spans="1:4" x14ac:dyDescent="0.2">
      <c r="A10" t="s">
        <v>15</v>
      </c>
      <c r="B10">
        <v>8</v>
      </c>
    </row>
    <row r="11" spans="1:4" x14ac:dyDescent="0.2">
      <c r="A11" t="s">
        <v>16</v>
      </c>
      <c r="B11">
        <v>4</v>
      </c>
    </row>
    <row r="12" spans="1:4" x14ac:dyDescent="0.2">
      <c r="A12" t="s">
        <v>17</v>
      </c>
      <c r="B12">
        <v>7</v>
      </c>
    </row>
    <row r="13" spans="1:4" x14ac:dyDescent="0.2">
      <c r="A13" t="s">
        <v>18</v>
      </c>
      <c r="B13">
        <v>5</v>
      </c>
    </row>
    <row r="14" spans="1:4" x14ac:dyDescent="0.2">
      <c r="A14" t="s">
        <v>19</v>
      </c>
      <c r="B14">
        <v>3</v>
      </c>
    </row>
    <row r="15" spans="1:4" x14ac:dyDescent="0.2">
      <c r="A15" t="s">
        <v>20</v>
      </c>
      <c r="B15">
        <v>7</v>
      </c>
    </row>
    <row r="16" spans="1:4" x14ac:dyDescent="0.2">
      <c r="A16" t="s">
        <v>21</v>
      </c>
      <c r="B16">
        <v>8</v>
      </c>
    </row>
    <row r="17" spans="1:2" x14ac:dyDescent="0.2">
      <c r="A17" t="s">
        <v>22</v>
      </c>
      <c r="B17">
        <v>8</v>
      </c>
    </row>
    <row r="18" spans="1:2" x14ac:dyDescent="0.2">
      <c r="A18" t="s">
        <v>23</v>
      </c>
      <c r="B18">
        <v>2</v>
      </c>
    </row>
    <row r="19" spans="1:2" x14ac:dyDescent="0.2">
      <c r="A19" t="s">
        <v>24</v>
      </c>
      <c r="B19">
        <v>2</v>
      </c>
    </row>
    <row r="20" spans="1:2" x14ac:dyDescent="0.2">
      <c r="A20" t="s">
        <v>25</v>
      </c>
      <c r="B20">
        <v>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0"/>
  <sheetViews>
    <sheetView workbookViewId="0">
      <selection activeCell="D27" sqref="D27"/>
    </sheetView>
  </sheetViews>
  <sheetFormatPr baseColWidth="10" defaultColWidth="8.83203125" defaultRowHeight="15" x14ac:dyDescent="0.2"/>
  <cols>
    <col min="1" max="1" width="30.83203125" customWidth="1"/>
  </cols>
  <sheetData>
    <row r="1" spans="1:19" s="2" customFormat="1" ht="67" customHeight="1" x14ac:dyDescent="0.2">
      <c r="B1" s="4" t="s">
        <v>130</v>
      </c>
      <c r="C1" s="4" t="s">
        <v>27</v>
      </c>
      <c r="D1" s="4" t="s">
        <v>131</v>
      </c>
      <c r="E1" s="4" t="s">
        <v>132</v>
      </c>
      <c r="F1" s="4" t="s">
        <v>133</v>
      </c>
      <c r="G1" s="4" t="s">
        <v>134</v>
      </c>
      <c r="H1" s="4" t="s">
        <v>135</v>
      </c>
      <c r="I1" s="4" t="s">
        <v>136</v>
      </c>
      <c r="J1" s="4" t="s">
        <v>137</v>
      </c>
      <c r="K1" s="4" t="s">
        <v>138</v>
      </c>
      <c r="L1" s="4" t="s">
        <v>139</v>
      </c>
      <c r="M1" s="4" t="s">
        <v>140</v>
      </c>
      <c r="N1" s="4" t="s">
        <v>141</v>
      </c>
      <c r="O1" s="4" t="s">
        <v>142</v>
      </c>
      <c r="P1" s="4" t="s">
        <v>143</v>
      </c>
      <c r="Q1" s="4" t="s">
        <v>144</v>
      </c>
      <c r="R1" s="4" t="s">
        <v>42</v>
      </c>
      <c r="S1" s="4" t="s">
        <v>145</v>
      </c>
    </row>
    <row r="2" spans="1:19" x14ac:dyDescent="0.2">
      <c r="A2" s="19" t="s">
        <v>7</v>
      </c>
      <c r="B2" s="7">
        <v>5</v>
      </c>
      <c r="C2" s="7">
        <v>4</v>
      </c>
      <c r="D2" s="7">
        <v>2</v>
      </c>
      <c r="E2" s="7">
        <v>4</v>
      </c>
      <c r="F2" s="7">
        <v>3</v>
      </c>
      <c r="G2" s="7">
        <v>3</v>
      </c>
      <c r="H2" s="7">
        <v>2</v>
      </c>
      <c r="I2" s="7">
        <v>2</v>
      </c>
      <c r="J2" s="7">
        <v>1</v>
      </c>
      <c r="K2" s="7">
        <v>2</v>
      </c>
      <c r="L2" s="7">
        <v>2</v>
      </c>
      <c r="M2" s="7">
        <v>5</v>
      </c>
      <c r="N2" s="7">
        <v>3</v>
      </c>
      <c r="O2" s="7">
        <v>4</v>
      </c>
      <c r="P2" s="7">
        <v>3</v>
      </c>
      <c r="Q2" s="7">
        <v>4</v>
      </c>
      <c r="R2" s="7">
        <v>4</v>
      </c>
      <c r="S2" s="7">
        <v>2</v>
      </c>
    </row>
    <row r="3" spans="1:19" x14ac:dyDescent="0.2">
      <c r="A3" s="19" t="s">
        <v>8</v>
      </c>
      <c r="B3" s="7">
        <v>2</v>
      </c>
      <c r="C3" s="7">
        <v>5</v>
      </c>
      <c r="D3" s="7">
        <v>5</v>
      </c>
      <c r="E3" s="7">
        <v>5</v>
      </c>
      <c r="F3" s="7">
        <v>5</v>
      </c>
      <c r="G3" s="7">
        <v>1</v>
      </c>
      <c r="H3" s="7">
        <v>1</v>
      </c>
      <c r="I3" s="7">
        <v>1</v>
      </c>
      <c r="J3" s="7">
        <v>2</v>
      </c>
      <c r="K3" s="7">
        <v>3</v>
      </c>
      <c r="L3" s="7">
        <v>3</v>
      </c>
      <c r="M3" s="7">
        <v>5</v>
      </c>
      <c r="N3" s="7">
        <v>5</v>
      </c>
      <c r="O3" s="7">
        <v>4</v>
      </c>
      <c r="P3" s="7">
        <v>3</v>
      </c>
      <c r="Q3" s="7">
        <v>5</v>
      </c>
      <c r="R3" s="7">
        <v>5</v>
      </c>
      <c r="S3" s="7">
        <v>5</v>
      </c>
    </row>
    <row r="4" spans="1:19" x14ac:dyDescent="0.2">
      <c r="A4" s="19" t="s">
        <v>9</v>
      </c>
      <c r="B4" s="7">
        <v>2</v>
      </c>
      <c r="C4" s="7">
        <v>4</v>
      </c>
      <c r="D4" s="7">
        <v>4</v>
      </c>
      <c r="E4" s="7">
        <v>3</v>
      </c>
      <c r="F4" s="7">
        <v>2</v>
      </c>
      <c r="G4" s="7">
        <v>1</v>
      </c>
      <c r="H4" s="7">
        <v>1</v>
      </c>
      <c r="I4" s="7">
        <v>1</v>
      </c>
      <c r="J4" s="7">
        <v>1</v>
      </c>
      <c r="K4" s="7">
        <v>1</v>
      </c>
      <c r="L4" s="7">
        <v>1</v>
      </c>
      <c r="M4" s="7">
        <v>3</v>
      </c>
      <c r="N4" s="7">
        <v>3</v>
      </c>
      <c r="O4" s="7">
        <v>1</v>
      </c>
      <c r="P4" s="7">
        <v>1</v>
      </c>
      <c r="Q4" s="7">
        <v>3</v>
      </c>
      <c r="R4" s="7">
        <v>3</v>
      </c>
      <c r="S4" s="7">
        <v>3</v>
      </c>
    </row>
    <row r="5" spans="1:19" x14ac:dyDescent="0.2">
      <c r="A5" s="19" t="s">
        <v>10</v>
      </c>
      <c r="B5" s="7">
        <v>1</v>
      </c>
      <c r="C5" s="7">
        <v>1</v>
      </c>
      <c r="D5" s="7">
        <v>1</v>
      </c>
      <c r="E5" s="7">
        <v>1</v>
      </c>
      <c r="F5" s="7">
        <v>1</v>
      </c>
      <c r="G5" s="7">
        <v>1</v>
      </c>
      <c r="H5" s="7">
        <v>1</v>
      </c>
      <c r="I5" s="7">
        <v>1</v>
      </c>
      <c r="J5" s="7">
        <v>3</v>
      </c>
      <c r="K5" s="7">
        <v>4</v>
      </c>
      <c r="L5" s="7">
        <v>4</v>
      </c>
      <c r="M5" s="7">
        <v>1</v>
      </c>
      <c r="N5" s="7">
        <v>1</v>
      </c>
      <c r="O5" s="7">
        <v>4</v>
      </c>
      <c r="P5" s="7">
        <v>4</v>
      </c>
      <c r="Q5" s="7">
        <v>3</v>
      </c>
      <c r="R5" s="7">
        <v>3</v>
      </c>
      <c r="S5" s="7">
        <v>2</v>
      </c>
    </row>
    <row r="6" spans="1:19" x14ac:dyDescent="0.2">
      <c r="A6" s="19" t="s">
        <v>11</v>
      </c>
      <c r="B6" s="7">
        <v>4</v>
      </c>
      <c r="C6" s="7">
        <v>4</v>
      </c>
      <c r="D6" s="7">
        <v>5</v>
      </c>
      <c r="E6" s="7">
        <v>4</v>
      </c>
      <c r="F6" s="7">
        <v>3</v>
      </c>
      <c r="G6" s="7">
        <v>3</v>
      </c>
      <c r="H6" s="7">
        <v>3</v>
      </c>
      <c r="I6" s="7">
        <v>3</v>
      </c>
      <c r="J6" s="7">
        <v>3</v>
      </c>
      <c r="K6" s="7">
        <v>4</v>
      </c>
      <c r="L6" s="7">
        <v>5</v>
      </c>
      <c r="M6" s="7">
        <v>3</v>
      </c>
      <c r="N6" s="7">
        <v>3</v>
      </c>
      <c r="O6" s="7">
        <v>3</v>
      </c>
      <c r="P6" s="7">
        <v>4</v>
      </c>
      <c r="Q6" s="7">
        <v>3</v>
      </c>
      <c r="R6" s="7">
        <v>3</v>
      </c>
      <c r="S6" s="7">
        <v>4</v>
      </c>
    </row>
    <row r="7" spans="1:19" x14ac:dyDescent="0.2">
      <c r="A7" s="19" t="s">
        <v>80</v>
      </c>
      <c r="B7" s="7">
        <v>1</v>
      </c>
      <c r="C7" s="7">
        <v>1</v>
      </c>
      <c r="D7" s="7">
        <v>4</v>
      </c>
      <c r="E7" s="7">
        <v>1</v>
      </c>
      <c r="F7" s="7">
        <v>1</v>
      </c>
      <c r="G7" s="7">
        <v>1</v>
      </c>
      <c r="H7" s="7">
        <v>1</v>
      </c>
      <c r="I7" s="7">
        <v>1</v>
      </c>
      <c r="J7" s="7">
        <v>1</v>
      </c>
      <c r="K7" s="7">
        <v>1</v>
      </c>
      <c r="L7" s="7">
        <v>1</v>
      </c>
      <c r="M7" s="7">
        <v>1</v>
      </c>
      <c r="N7" s="7">
        <v>1</v>
      </c>
      <c r="O7" s="7">
        <v>1</v>
      </c>
      <c r="P7" s="7">
        <v>1</v>
      </c>
      <c r="Q7" s="7">
        <v>4</v>
      </c>
      <c r="R7" s="7">
        <v>4</v>
      </c>
      <c r="S7" s="7">
        <v>5</v>
      </c>
    </row>
    <row r="8" spans="1:19" x14ac:dyDescent="0.2">
      <c r="A8" s="19" t="s">
        <v>13</v>
      </c>
      <c r="B8" s="8">
        <v>1</v>
      </c>
      <c r="C8" s="7">
        <v>2</v>
      </c>
      <c r="D8" s="7">
        <v>3</v>
      </c>
      <c r="E8" s="7">
        <v>2</v>
      </c>
      <c r="F8" s="7">
        <v>2</v>
      </c>
      <c r="G8" s="7">
        <v>1</v>
      </c>
      <c r="H8" s="7">
        <v>1</v>
      </c>
      <c r="I8" s="7">
        <v>1</v>
      </c>
      <c r="J8" s="7">
        <v>1</v>
      </c>
      <c r="K8" s="7">
        <v>1</v>
      </c>
      <c r="L8" s="7">
        <v>1</v>
      </c>
      <c r="M8" s="7">
        <v>1</v>
      </c>
      <c r="N8" s="7">
        <v>2</v>
      </c>
      <c r="O8" s="7">
        <v>1</v>
      </c>
      <c r="P8" s="7">
        <v>1</v>
      </c>
      <c r="Q8" s="7">
        <v>5</v>
      </c>
      <c r="R8" s="7">
        <v>5</v>
      </c>
      <c r="S8" s="7">
        <v>4</v>
      </c>
    </row>
    <row r="9" spans="1:19" x14ac:dyDescent="0.2">
      <c r="A9" s="19" t="s">
        <v>14</v>
      </c>
      <c r="B9" s="7">
        <v>1</v>
      </c>
      <c r="C9" s="7">
        <v>2</v>
      </c>
      <c r="D9" s="7">
        <v>4</v>
      </c>
      <c r="E9" s="7">
        <v>2</v>
      </c>
      <c r="F9" s="7">
        <v>2</v>
      </c>
      <c r="G9" s="7">
        <v>1</v>
      </c>
      <c r="H9" s="7">
        <v>1</v>
      </c>
      <c r="I9" s="7">
        <v>1</v>
      </c>
      <c r="J9" s="7">
        <v>1</v>
      </c>
      <c r="K9" s="7">
        <v>1</v>
      </c>
      <c r="L9" s="7">
        <v>1</v>
      </c>
      <c r="M9" s="7">
        <v>1</v>
      </c>
      <c r="N9" s="7">
        <v>2</v>
      </c>
      <c r="O9" s="7">
        <v>1</v>
      </c>
      <c r="P9" s="7">
        <v>1</v>
      </c>
      <c r="Q9" s="7">
        <v>5</v>
      </c>
      <c r="R9" s="7">
        <v>5</v>
      </c>
      <c r="S9" s="7">
        <v>3</v>
      </c>
    </row>
    <row r="10" spans="1:19" x14ac:dyDescent="0.2">
      <c r="A10" s="19" t="s">
        <v>15</v>
      </c>
      <c r="B10" s="7">
        <v>5</v>
      </c>
      <c r="C10" s="7">
        <v>5</v>
      </c>
      <c r="D10" s="7">
        <v>4</v>
      </c>
      <c r="E10" s="7">
        <v>5</v>
      </c>
      <c r="F10" s="7">
        <v>4</v>
      </c>
      <c r="G10" s="7">
        <v>1</v>
      </c>
      <c r="H10" s="7">
        <v>1</v>
      </c>
      <c r="I10" s="7">
        <v>4</v>
      </c>
      <c r="J10" s="7">
        <v>1</v>
      </c>
      <c r="K10" s="7">
        <v>4</v>
      </c>
      <c r="L10" s="7">
        <v>4</v>
      </c>
      <c r="M10" s="7">
        <v>5</v>
      </c>
      <c r="N10" s="7">
        <v>5</v>
      </c>
      <c r="O10" s="7">
        <v>5</v>
      </c>
      <c r="P10" s="7">
        <v>5</v>
      </c>
      <c r="Q10" s="7">
        <v>3</v>
      </c>
      <c r="R10" s="7">
        <v>4</v>
      </c>
      <c r="S10" s="7">
        <v>3</v>
      </c>
    </row>
    <row r="11" spans="1:19" x14ac:dyDescent="0.2">
      <c r="A11" s="19" t="s">
        <v>16</v>
      </c>
      <c r="B11" s="7">
        <v>3</v>
      </c>
      <c r="C11" s="7">
        <v>3</v>
      </c>
      <c r="D11" s="7">
        <v>3</v>
      </c>
      <c r="E11" s="7">
        <v>3</v>
      </c>
      <c r="F11" s="7">
        <v>3</v>
      </c>
      <c r="G11" s="7">
        <v>2</v>
      </c>
      <c r="H11" s="7">
        <v>5</v>
      </c>
      <c r="I11" s="7">
        <v>5</v>
      </c>
      <c r="J11" s="7">
        <v>3</v>
      </c>
      <c r="K11" s="7">
        <v>1</v>
      </c>
      <c r="L11" s="7">
        <v>1</v>
      </c>
      <c r="M11" s="7">
        <v>3</v>
      </c>
      <c r="N11" s="7">
        <v>2</v>
      </c>
      <c r="O11" s="7">
        <v>2</v>
      </c>
      <c r="P11" s="7">
        <v>2</v>
      </c>
      <c r="Q11" s="7">
        <v>4</v>
      </c>
      <c r="R11" s="7">
        <v>2</v>
      </c>
      <c r="S11" s="7">
        <v>4</v>
      </c>
    </row>
    <row r="12" spans="1:19" x14ac:dyDescent="0.2">
      <c r="A12" s="19" t="s">
        <v>17</v>
      </c>
      <c r="B12" s="7">
        <v>4</v>
      </c>
      <c r="C12" s="7">
        <v>3</v>
      </c>
      <c r="D12" s="7">
        <v>2</v>
      </c>
      <c r="E12" s="7">
        <v>3</v>
      </c>
      <c r="F12" s="7">
        <v>2</v>
      </c>
      <c r="G12" s="7">
        <v>4</v>
      </c>
      <c r="H12" s="7">
        <v>5</v>
      </c>
      <c r="I12" s="7">
        <v>5</v>
      </c>
      <c r="J12" s="7">
        <v>3</v>
      </c>
      <c r="K12" s="7">
        <v>3</v>
      </c>
      <c r="L12" s="7">
        <v>2</v>
      </c>
      <c r="M12" s="7">
        <v>5</v>
      </c>
      <c r="N12" s="7">
        <v>4</v>
      </c>
      <c r="O12" s="7">
        <v>5</v>
      </c>
      <c r="P12" s="7">
        <v>4</v>
      </c>
      <c r="Q12" s="7">
        <v>1</v>
      </c>
      <c r="R12" s="7">
        <v>3</v>
      </c>
      <c r="S12" s="7">
        <v>1</v>
      </c>
    </row>
    <row r="13" spans="1:19" x14ac:dyDescent="0.2">
      <c r="A13" s="19" t="s">
        <v>18</v>
      </c>
      <c r="B13" s="7">
        <v>4</v>
      </c>
      <c r="C13" s="7">
        <v>4</v>
      </c>
      <c r="D13" s="7">
        <v>2</v>
      </c>
      <c r="E13" s="7">
        <v>2</v>
      </c>
      <c r="F13" s="7">
        <v>4</v>
      </c>
      <c r="G13" s="7">
        <v>4</v>
      </c>
      <c r="H13" s="7">
        <v>5</v>
      </c>
      <c r="I13" s="7">
        <v>5</v>
      </c>
      <c r="J13" s="7">
        <v>4</v>
      </c>
      <c r="K13" s="7">
        <v>3</v>
      </c>
      <c r="L13" s="7">
        <v>2</v>
      </c>
      <c r="M13" s="7">
        <v>5</v>
      </c>
      <c r="N13" s="7">
        <v>5</v>
      </c>
      <c r="O13" s="7">
        <v>5</v>
      </c>
      <c r="P13" s="7">
        <v>3</v>
      </c>
      <c r="Q13" s="7">
        <v>3</v>
      </c>
      <c r="R13" s="7">
        <v>3</v>
      </c>
      <c r="S13" s="7">
        <v>1</v>
      </c>
    </row>
    <row r="14" spans="1:19" x14ac:dyDescent="0.2">
      <c r="A14" s="19" t="s">
        <v>19</v>
      </c>
      <c r="B14" s="7">
        <v>4</v>
      </c>
      <c r="C14" s="7">
        <v>1</v>
      </c>
      <c r="D14" s="7">
        <v>1</v>
      </c>
      <c r="E14" s="7">
        <v>4</v>
      </c>
      <c r="F14" s="7">
        <v>2</v>
      </c>
      <c r="G14" s="7">
        <v>3</v>
      </c>
      <c r="H14" s="7">
        <v>4</v>
      </c>
      <c r="I14" s="7">
        <v>5</v>
      </c>
      <c r="J14" s="7">
        <v>3</v>
      </c>
      <c r="K14" s="7">
        <v>3</v>
      </c>
      <c r="L14" s="7">
        <v>4</v>
      </c>
      <c r="M14" s="7">
        <v>5</v>
      </c>
      <c r="N14" s="7">
        <v>5</v>
      </c>
      <c r="O14" s="7">
        <v>5</v>
      </c>
      <c r="P14" s="7">
        <v>4</v>
      </c>
      <c r="Q14" s="7">
        <v>1</v>
      </c>
      <c r="R14" s="7">
        <v>1</v>
      </c>
      <c r="S14" s="7">
        <v>1</v>
      </c>
    </row>
    <row r="15" spans="1:19" x14ac:dyDescent="0.2">
      <c r="A15" s="19" t="s">
        <v>20</v>
      </c>
      <c r="B15" s="7">
        <v>3</v>
      </c>
      <c r="C15" s="7">
        <v>1</v>
      </c>
      <c r="D15" s="7">
        <v>2</v>
      </c>
      <c r="E15" s="7">
        <v>2</v>
      </c>
      <c r="F15" s="7">
        <v>1</v>
      </c>
      <c r="G15" s="7">
        <v>1</v>
      </c>
      <c r="H15" s="7">
        <v>1</v>
      </c>
      <c r="I15" s="7">
        <v>2</v>
      </c>
      <c r="J15" s="7">
        <v>1</v>
      </c>
      <c r="K15" s="7">
        <v>1</v>
      </c>
      <c r="L15" s="7">
        <v>1</v>
      </c>
      <c r="M15" s="7">
        <v>4</v>
      </c>
      <c r="N15" s="7">
        <v>3</v>
      </c>
      <c r="O15" s="7">
        <v>4</v>
      </c>
      <c r="P15" s="7">
        <v>4</v>
      </c>
      <c r="Q15" s="7">
        <v>2</v>
      </c>
      <c r="R15" s="7">
        <v>2</v>
      </c>
      <c r="S15" s="7">
        <v>1</v>
      </c>
    </row>
    <row r="16" spans="1:19" x14ac:dyDescent="0.2">
      <c r="A16" s="19" t="s">
        <v>21</v>
      </c>
      <c r="B16" s="7">
        <v>4</v>
      </c>
      <c r="C16" s="7">
        <v>4</v>
      </c>
      <c r="D16" s="7">
        <v>4</v>
      </c>
      <c r="E16" s="7">
        <v>5</v>
      </c>
      <c r="F16" s="7">
        <v>4</v>
      </c>
      <c r="G16" s="7">
        <v>1</v>
      </c>
      <c r="H16" s="7">
        <v>1</v>
      </c>
      <c r="I16" s="7">
        <v>4</v>
      </c>
      <c r="J16" s="7">
        <v>1</v>
      </c>
      <c r="K16" s="7">
        <v>4</v>
      </c>
      <c r="L16" s="7">
        <v>4</v>
      </c>
      <c r="M16" s="7">
        <v>5</v>
      </c>
      <c r="N16" s="7">
        <v>5</v>
      </c>
      <c r="O16" s="7">
        <v>5</v>
      </c>
      <c r="P16" s="7">
        <v>5</v>
      </c>
      <c r="Q16" s="7">
        <v>1</v>
      </c>
      <c r="R16" s="7">
        <v>5</v>
      </c>
      <c r="S16" s="7">
        <v>1</v>
      </c>
    </row>
    <row r="17" spans="1:19" x14ac:dyDescent="0.2">
      <c r="A17" s="19" t="s">
        <v>104</v>
      </c>
      <c r="B17" s="7">
        <v>3</v>
      </c>
      <c r="C17" s="7">
        <v>3</v>
      </c>
      <c r="D17" s="7">
        <v>3</v>
      </c>
      <c r="E17" s="7">
        <v>4</v>
      </c>
      <c r="F17" s="7">
        <v>3</v>
      </c>
      <c r="G17" s="7">
        <v>4</v>
      </c>
      <c r="H17" s="7">
        <v>1</v>
      </c>
      <c r="I17" s="7">
        <v>1</v>
      </c>
      <c r="J17" s="7">
        <v>1</v>
      </c>
      <c r="K17" s="7">
        <v>1</v>
      </c>
      <c r="L17" s="7">
        <v>1</v>
      </c>
      <c r="M17" s="7">
        <v>5</v>
      </c>
      <c r="N17" s="7">
        <v>5</v>
      </c>
      <c r="O17" s="7">
        <v>4</v>
      </c>
      <c r="P17" s="7">
        <v>3</v>
      </c>
      <c r="Q17" s="7">
        <v>1</v>
      </c>
      <c r="R17" s="7">
        <v>1</v>
      </c>
      <c r="S17" s="7">
        <v>1</v>
      </c>
    </row>
    <row r="18" spans="1:19" x14ac:dyDescent="0.2">
      <c r="A18" s="19" t="s">
        <v>23</v>
      </c>
      <c r="B18" s="7">
        <v>5</v>
      </c>
      <c r="C18" s="7">
        <v>3</v>
      </c>
      <c r="D18" s="7">
        <v>2</v>
      </c>
      <c r="E18" s="7">
        <v>3</v>
      </c>
      <c r="F18" s="7">
        <v>2</v>
      </c>
      <c r="G18" s="7">
        <v>2</v>
      </c>
      <c r="H18" s="7">
        <v>2</v>
      </c>
      <c r="I18" s="7">
        <v>2</v>
      </c>
      <c r="J18" s="7">
        <v>2</v>
      </c>
      <c r="K18" s="7">
        <v>2</v>
      </c>
      <c r="L18" s="7">
        <v>2</v>
      </c>
      <c r="M18" s="7">
        <v>3</v>
      </c>
      <c r="N18" s="7">
        <v>3</v>
      </c>
      <c r="O18" s="7">
        <v>3</v>
      </c>
      <c r="P18" s="7">
        <v>3</v>
      </c>
      <c r="Q18" s="7">
        <v>3</v>
      </c>
      <c r="R18" s="7">
        <v>5</v>
      </c>
      <c r="S18" s="7">
        <v>1</v>
      </c>
    </row>
    <row r="19" spans="1:19" x14ac:dyDescent="0.2">
      <c r="A19" s="19" t="s">
        <v>112</v>
      </c>
      <c r="B19" s="7">
        <v>3</v>
      </c>
      <c r="C19" s="7">
        <v>1</v>
      </c>
      <c r="D19" s="7">
        <v>2</v>
      </c>
      <c r="E19" s="7">
        <v>3</v>
      </c>
      <c r="F19" s="7">
        <v>2</v>
      </c>
      <c r="G19" s="7">
        <v>2</v>
      </c>
      <c r="H19" s="7">
        <v>2</v>
      </c>
      <c r="I19" s="7">
        <v>3</v>
      </c>
      <c r="J19" s="7">
        <v>1</v>
      </c>
      <c r="K19" s="7">
        <v>1</v>
      </c>
      <c r="L19" s="7">
        <v>1</v>
      </c>
      <c r="M19" s="7">
        <v>5</v>
      </c>
      <c r="N19" s="7">
        <v>3</v>
      </c>
      <c r="O19" s="7">
        <v>4</v>
      </c>
      <c r="P19" s="7">
        <v>3</v>
      </c>
      <c r="Q19" s="7">
        <v>4</v>
      </c>
      <c r="R19" s="7">
        <v>4</v>
      </c>
      <c r="S19" s="7">
        <v>4</v>
      </c>
    </row>
    <row r="20" spans="1:19" x14ac:dyDescent="0.2">
      <c r="A20" s="19" t="s">
        <v>117</v>
      </c>
      <c r="B20" s="7">
        <v>5</v>
      </c>
      <c r="C20" s="7">
        <v>4</v>
      </c>
      <c r="D20" s="7">
        <v>3</v>
      </c>
      <c r="E20" s="7">
        <v>3</v>
      </c>
      <c r="F20" s="7">
        <v>3</v>
      </c>
      <c r="G20" s="7">
        <v>3</v>
      </c>
      <c r="H20" s="7">
        <v>5</v>
      </c>
      <c r="I20" s="7">
        <v>5</v>
      </c>
      <c r="J20" s="7">
        <v>3</v>
      </c>
      <c r="K20" s="7">
        <v>3</v>
      </c>
      <c r="L20" s="7">
        <v>3</v>
      </c>
      <c r="M20" s="7">
        <v>5</v>
      </c>
      <c r="N20" s="7">
        <v>4</v>
      </c>
      <c r="O20" s="7">
        <v>5</v>
      </c>
      <c r="P20" s="7">
        <v>5</v>
      </c>
      <c r="Q20" s="7">
        <v>3</v>
      </c>
      <c r="R20" s="7">
        <v>3</v>
      </c>
      <c r="S20" s="7">
        <v>1</v>
      </c>
    </row>
  </sheetData>
  <pageMargins left="0.75" right="0.75" top="1" bottom="1" header="0.5" footer="0.5"/>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9"/>
  <sheetViews>
    <sheetView zoomScale="90" zoomScaleNormal="90" workbookViewId="0">
      <selection activeCell="D4" sqref="D4"/>
    </sheetView>
  </sheetViews>
  <sheetFormatPr baseColWidth="10" defaultColWidth="8.83203125" defaultRowHeight="15" x14ac:dyDescent="0.2"/>
  <cols>
    <col min="1" max="1" width="24" customWidth="1"/>
    <col min="2" max="2" width="14" customWidth="1"/>
    <col min="3" max="3" width="11.1640625" customWidth="1"/>
    <col min="4" max="4" width="17.1640625" style="10" customWidth="1"/>
    <col min="5" max="5" width="9.83203125" customWidth="1"/>
    <col min="6" max="6" width="16" customWidth="1"/>
    <col min="7" max="7" width="1.6640625" customWidth="1"/>
    <col min="8" max="8" width="27.5" customWidth="1"/>
    <col min="9" max="9" width="42.1640625" customWidth="1"/>
  </cols>
  <sheetData>
    <row r="1" spans="1:9" s="5" customFormat="1" ht="48" x14ac:dyDescent="0.2">
      <c r="A1" s="5" t="s">
        <v>44</v>
      </c>
      <c r="B1" s="6" t="s">
        <v>45</v>
      </c>
      <c r="C1" s="6" t="s">
        <v>46</v>
      </c>
      <c r="D1" s="9" t="s">
        <v>47</v>
      </c>
      <c r="E1" s="6" t="s">
        <v>48</v>
      </c>
      <c r="F1" s="6" t="s">
        <v>49</v>
      </c>
      <c r="H1" s="13" t="s">
        <v>58</v>
      </c>
      <c r="I1" s="13" t="s">
        <v>57</v>
      </c>
    </row>
    <row r="2" spans="1:9" s="3" customFormat="1" ht="16" x14ac:dyDescent="0.2">
      <c r="A2" s="11" t="s">
        <v>26</v>
      </c>
      <c r="B2" s="3" cm="1">
        <f t="array" ref="B2">IFERROR(SUMPRODUCT(--Inputs!$B$2:$B$20,
 --INDEX(Weights!$B$2:$ZZ$20,0,MATCH($A2,Weights!$B$1:$ZZ$1,0))),0)</f>
        <v>0</v>
      </c>
      <c r="C2" s="3">
        <f>IFERROR(10*SUM(INDEX(Weights!$B$2:$ZZ$20,0,MATCH($A2,Weights!$B$1:$ZZ$1,0))),0)</f>
        <v>0</v>
      </c>
      <c r="D2" s="12">
        <f t="shared" ref="D2:D19" si="0">IF(C2&gt;0,B2/C2,0)</f>
        <v>0</v>
      </c>
      <c r="E2" s="3" t="str">
        <f>IF(D2&gt;=0.65,"Strong Fit",IF(D2&gt;=0.5,"Could Work","Stretch"))</f>
        <v>Stretch</v>
      </c>
      <c r="F2" s="3">
        <f>IFERROR(SUMPRODUCT((--Inputs!$B$2:$B$20&lt;=3)*(--(Weights!$B$2:$S$20)&gt;=4)*(TRIM(SUBSTITUTE(Weights!$B$1:$S$1,CHAR(160)," "))=TRIM(SUBSTITUTE($A2,CHAR(160)," ")))),"")</f>
        <v>0</v>
      </c>
      <c r="H2" s="5" t="str" cm="1">
        <f t="array" ref="H2">IFERROR(
   _xlfn.TEXTJOIN(", ",TRUE,
      _xlfn._xlws.FILTER(Weights!$A$2:$A$20,
        (Inputs!$B$2:$B$20&lt;=3)*
        (INDEX(Weights!$B$2:$ZZ$20,0,MATCH($A2,Weights!$B$1:$ZZ$1,0))&gt;=4)
      )
   ),
"")</f>
        <v/>
      </c>
      <c r="I2" s="5" t="str" cm="1">
        <f t="array" ref="I2">IFERROR(
   _xlfn.TEXTJOIN(", ",TRUE,
      _xlfn._xlws.FILTER(Weights!$A$2:$A$20,
        (Inputs!$B$2:$B$20&gt;=8)*
        (INDEX(Weights!$B$2:$ZZ$20,0,MATCH($A2,Weights!$B$1:$ZZ$1,0))&gt;=4)
      )
   ),
"")</f>
        <v/>
      </c>
    </row>
    <row r="3" spans="1:9" s="3" customFormat="1" ht="32" x14ac:dyDescent="0.2">
      <c r="A3" s="11" t="s">
        <v>27</v>
      </c>
      <c r="B3" s="3" cm="1">
        <f t="array" ref="B3">IFERROR(SUMPRODUCT(--Inputs!$B$2:$B$20,
 --INDEX(Weights!$B$2:$ZZ$20,0,MATCH($A3,Weights!$B$1:$ZZ$1,0))),0)</f>
        <v>275</v>
      </c>
      <c r="C3" s="3">
        <f>IFERROR(10*SUM(INDEX(Weights!$B$2:$ZZ$20,0,MATCH($A3,Weights!$B$1:$ZZ$1,0))),0)</f>
        <v>550</v>
      </c>
      <c r="D3" s="12">
        <f t="shared" si="0"/>
        <v>0.5</v>
      </c>
      <c r="E3" s="3" t="str">
        <f t="shared" ref="E3:E19" si="1">IF(D3&gt;=0.65,"Strong Fit",IF(D3&gt;=0.5,"Could Work","Stretch"))</f>
        <v>Could Work</v>
      </c>
      <c r="F3" s="3">
        <f>IFERROR(SUMPRODUCT((--Inputs!$B$2:$B$20&lt;=3)*(--(Weights!$B$2:$S$20)&gt;=4)*(TRIM(SUBSTITUTE(Weights!$B$1:$S$1,CHAR(160)," "))=TRIM(SUBSTITUTE($A3,CHAR(160)," ")))),"")</f>
        <v>2</v>
      </c>
      <c r="H3" s="5" t="str" cm="1">
        <f t="array" ref="H3">IFERROR(
   _xlfn.TEXTJOIN(", ",TRUE,
      _xlfn._xlws.FILTER(Weights!$A$2:$A$20,
        (Inputs!$B$2:$B$20&lt;=3)*
        (INDEX(Weights!$B$2:$ZZ$20,0,MATCH($A3,Weights!$B$1:$ZZ$1,0))&gt;=4)
      )
   ),
"")</f>
        <v>Customer Service &amp; Sales, Personal Connections</v>
      </c>
      <c r="I3" s="5" t="str" cm="1">
        <f t="array" ref="I3">IFERROR(
   _xlfn.TEXTJOIN(", ",TRUE,
      _xlfn._xlws.FILTER(Weights!$A$2:$A$20,
        (Inputs!$B$2:$B$20&gt;=8)*
        (INDEX(Weights!$B$2:$ZZ$20,0,MATCH($A3,Weights!$B$1:$ZZ$1,0))&gt;=4)
      )
   ),
"")</f>
        <v>Proximity to Customers, Product Diversity, Floral Design</v>
      </c>
    </row>
    <row r="4" spans="1:9" s="3" customFormat="1" ht="16" x14ac:dyDescent="0.2">
      <c r="A4" s="11" t="s">
        <v>28</v>
      </c>
      <c r="B4" s="3" cm="1">
        <f t="array" ref="B4">IFERROR(SUMPRODUCT(--Inputs!$B$2:$B$20,
 --INDEX(Weights!$B$2:$ZZ$20,0,MATCH($A4,Weights!$B$1:$ZZ$1,0))),0)</f>
        <v>0</v>
      </c>
      <c r="C4" s="3">
        <f>IFERROR(10*SUM(INDEX(Weights!$B$2:$ZZ$20,0,MATCH($A4,Weights!$B$1:$ZZ$1,0))),0)</f>
        <v>0</v>
      </c>
      <c r="D4" s="12">
        <f t="shared" si="0"/>
        <v>0</v>
      </c>
      <c r="E4" s="3" t="str">
        <f t="shared" si="1"/>
        <v>Stretch</v>
      </c>
      <c r="F4" s="3">
        <f>IFERROR(SUMPRODUCT((--Inputs!$B$2:$B$20&lt;=3)*(--(Weights!$B$2:$S$20)&gt;=4)*(TRIM(SUBSTITUTE(Weights!$B$1:$S$1,CHAR(160)," "))=TRIM(SUBSTITUTE($A4,CHAR(160)," ")))),"")</f>
        <v>0</v>
      </c>
      <c r="H4" s="5" t="str" cm="1">
        <f t="array" ref="H4">IFERROR(
   _xlfn.TEXTJOIN(", ",TRUE,
      _xlfn._xlws.FILTER(Weights!$A$2:$A$20,
        (Inputs!$B$2:$B$20&lt;=3)*
        (INDEX(Weights!$B$2:$ZZ$20,0,MATCH($A4,Weights!$B$1:$ZZ$1,0))&gt;=4)
      )
   ),
"")</f>
        <v/>
      </c>
      <c r="I4" s="5" t="str" cm="1">
        <f t="array" ref="I4">IFERROR(
   _xlfn.TEXTJOIN(", ",TRUE,
      _xlfn._xlws.FILTER(Weights!$A$2:$A$20,
        (Inputs!$B$2:$B$20&gt;=8)*
        (INDEX(Weights!$B$2:$ZZ$20,0,MATCH($A4,Weights!$B$1:$ZZ$1,0))&gt;=4)
      )
   ),
"")</f>
        <v/>
      </c>
    </row>
    <row r="5" spans="1:9" s="3" customFormat="1" ht="16" x14ac:dyDescent="0.2">
      <c r="A5" s="11" t="s">
        <v>29</v>
      </c>
      <c r="B5" s="3" cm="1">
        <f t="array" ref="B5">IFERROR(SUMPRODUCT(--Inputs!$B$2:$B$20,
 --INDEX(Weights!$B$2:$ZZ$20,0,MATCH($A5,Weights!$B$1:$ZZ$1,0))),0)</f>
        <v>0</v>
      </c>
      <c r="C5" s="3">
        <f>IFERROR(10*SUM(INDEX(Weights!$B$2:$ZZ$20,0,MATCH($A5,Weights!$B$1:$ZZ$1,0))),0)</f>
        <v>0</v>
      </c>
      <c r="D5" s="12">
        <f t="shared" si="0"/>
        <v>0</v>
      </c>
      <c r="E5" s="3" t="str">
        <f t="shared" si="1"/>
        <v>Stretch</v>
      </c>
      <c r="F5" s="3">
        <f>IFERROR(SUMPRODUCT((--Inputs!$B$2:$B$20&lt;=3)*(--(Weights!$B$2:$S$20)&gt;=4)*(TRIM(SUBSTITUTE(Weights!$B$1:$S$1,CHAR(160)," "))=TRIM(SUBSTITUTE($A5,CHAR(160)," ")))),"")</f>
        <v>0</v>
      </c>
      <c r="H5" s="5" t="str" cm="1">
        <f t="array" ref="H5">IFERROR(
   _xlfn.TEXTJOIN(", ",TRUE,
      _xlfn._xlws.FILTER(Weights!$A$2:$A$20,
        (Inputs!$B$2:$B$20&lt;=3)*
        (INDEX(Weights!$B$2:$ZZ$20,0,MATCH($A5,Weights!$B$1:$ZZ$1,0))&gt;=4)
      )
   ),
"")</f>
        <v/>
      </c>
      <c r="I5" s="5" t="str" cm="1">
        <f t="array" ref="I5">IFERROR(
   _xlfn.TEXTJOIN(", ",TRUE,
      _xlfn._xlws.FILTER(Weights!$A$2:$A$20,
        (Inputs!$B$2:$B$20&gt;=8)*
        (INDEX(Weights!$B$2:$ZZ$20,0,MATCH($A5,Weights!$B$1:$ZZ$1,0))&gt;=4)
      )
   ),
"")</f>
        <v/>
      </c>
    </row>
    <row r="6" spans="1:9" s="3" customFormat="1" ht="16" x14ac:dyDescent="0.2">
      <c r="A6" s="11" t="s">
        <v>30</v>
      </c>
      <c r="B6" s="3" cm="1">
        <f t="array" ref="B6">IFERROR(SUMPRODUCT(--Inputs!$B$2:$B$20,
 --INDEX(Weights!$B$2:$ZZ$20,0,MATCH($A6,Weights!$B$1:$ZZ$1,0))),0)</f>
        <v>0</v>
      </c>
      <c r="C6" s="3">
        <f>IFERROR(10*SUM(INDEX(Weights!$B$2:$ZZ$20,0,MATCH($A6,Weights!$B$1:$ZZ$1,0))),0)</f>
        <v>0</v>
      </c>
      <c r="D6" s="12">
        <f t="shared" si="0"/>
        <v>0</v>
      </c>
      <c r="E6" s="3" t="str">
        <f t="shared" si="1"/>
        <v>Stretch</v>
      </c>
      <c r="F6" s="3">
        <f>IFERROR(SUMPRODUCT((--Inputs!$B$2:$B$20&lt;=3)*(--(Weights!$B$2:$S$20)&gt;=4)*(TRIM(SUBSTITUTE(Weights!$B$1:$S$1,CHAR(160)," "))=TRIM(SUBSTITUTE($A6,CHAR(160)," ")))),"")</f>
        <v>0</v>
      </c>
      <c r="H6" s="5" t="str" cm="1">
        <f t="array" ref="H6">IFERROR(
   _xlfn.TEXTJOIN(", ",TRUE,
      _xlfn._xlws.FILTER(Weights!$A$2:$A$20,
        (Inputs!$B$2:$B$20&lt;=3)*
        (INDEX(Weights!$B$2:$ZZ$20,0,MATCH($A6,Weights!$B$1:$ZZ$1,0))&gt;=4)
      )
   ),
"")</f>
        <v/>
      </c>
      <c r="I6" s="5" t="str" cm="1">
        <f t="array" ref="I6">IFERROR(
   _xlfn.TEXTJOIN(", ",TRUE,
      _xlfn._xlws.FILTER(Weights!$A$2:$A$20,
        (Inputs!$B$2:$B$20&gt;=8)*
        (INDEX(Weights!$B$2:$ZZ$20,0,MATCH($A6,Weights!$B$1:$ZZ$1,0))&gt;=4)
      )
   ),
"")</f>
        <v/>
      </c>
    </row>
    <row r="7" spans="1:9" s="3" customFormat="1" ht="16" x14ac:dyDescent="0.2">
      <c r="A7" s="11" t="s">
        <v>31</v>
      </c>
      <c r="B7" s="3" cm="1">
        <f t="array" ref="B7">IFERROR(SUMPRODUCT(--Inputs!$B$2:$B$20,
 --INDEX(Weights!$B$2:$ZZ$20,0,MATCH($A7,Weights!$B$1:$ZZ$1,0))),0)</f>
        <v>0</v>
      </c>
      <c r="C7" s="3">
        <f>IFERROR(10*SUM(INDEX(Weights!$B$2:$ZZ$20,0,MATCH($A7,Weights!$B$1:$ZZ$1,0))),0)</f>
        <v>0</v>
      </c>
      <c r="D7" s="12">
        <f t="shared" si="0"/>
        <v>0</v>
      </c>
      <c r="E7" s="3" t="str">
        <f t="shared" si="1"/>
        <v>Stretch</v>
      </c>
      <c r="F7" s="3">
        <f>IFERROR(SUMPRODUCT((--Inputs!$B$2:$B$20&lt;=3)*(--(Weights!$B$2:$S$20)&gt;=4)*(TRIM(SUBSTITUTE(Weights!$B$1:$S$1,CHAR(160)," "))=TRIM(SUBSTITUTE($A7,CHAR(160)," ")))),"")</f>
        <v>0</v>
      </c>
      <c r="H7" s="5" t="str" cm="1">
        <f t="array" ref="H7">IFERROR(
   _xlfn.TEXTJOIN(", ",TRUE,
      _xlfn._xlws.FILTER(Weights!$A$2:$A$20,
        (Inputs!$B$2:$B$20&lt;=3)*
        (INDEX(Weights!$B$2:$ZZ$20,0,MATCH($A7,Weights!$B$1:$ZZ$1,0))&gt;=4)
      )
   ),
"")</f>
        <v/>
      </c>
      <c r="I7" s="5" t="str" cm="1">
        <f t="array" ref="I7">IFERROR(
   _xlfn.TEXTJOIN(", ",TRUE,
      _xlfn._xlws.FILTER(Weights!$A$2:$A$20,
        (Inputs!$B$2:$B$20&gt;=8)*
        (INDEX(Weights!$B$2:$ZZ$20,0,MATCH($A7,Weights!$B$1:$ZZ$1,0))&gt;=4)
      )
   ),
"")</f>
        <v/>
      </c>
    </row>
    <row r="8" spans="1:9" s="3" customFormat="1" ht="16" x14ac:dyDescent="0.2">
      <c r="A8" s="11" t="s">
        <v>32</v>
      </c>
      <c r="B8" s="3" cm="1">
        <f t="array" ref="B8">IFERROR(SUMPRODUCT(--Inputs!$B$2:$B$20,
 --INDEX(Weights!$B$2:$ZZ$20,0,MATCH($A8,Weights!$B$1:$ZZ$1,0))),0)</f>
        <v>0</v>
      </c>
      <c r="C8" s="3">
        <f>IFERROR(10*SUM(INDEX(Weights!$B$2:$ZZ$20,0,MATCH($A8,Weights!$B$1:$ZZ$1,0))),0)</f>
        <v>0</v>
      </c>
      <c r="D8" s="12">
        <f t="shared" si="0"/>
        <v>0</v>
      </c>
      <c r="E8" s="3" t="str">
        <f t="shared" si="1"/>
        <v>Stretch</v>
      </c>
      <c r="F8" s="3">
        <f>IFERROR(SUMPRODUCT((--Inputs!$B$2:$B$20&lt;=3)*(--(Weights!$B$2:$S$20)&gt;=4)*(TRIM(SUBSTITUTE(Weights!$B$1:$S$1,CHAR(160)," "))=TRIM(SUBSTITUTE($A8,CHAR(160)," ")))),"")</f>
        <v>0</v>
      </c>
      <c r="H8" s="5" t="str" cm="1">
        <f t="array" ref="H8">IFERROR(
   _xlfn.TEXTJOIN(", ",TRUE,
      _xlfn._xlws.FILTER(Weights!$A$2:$A$20,
        (Inputs!$B$2:$B$20&lt;=3)*
        (INDEX(Weights!$B$2:$ZZ$20,0,MATCH($A8,Weights!$B$1:$ZZ$1,0))&gt;=4)
      )
   ),
"")</f>
        <v/>
      </c>
      <c r="I8" s="5" t="str" cm="1">
        <f t="array" ref="I8">IFERROR(
   _xlfn.TEXTJOIN(", ",TRUE,
      _xlfn._xlws.FILTER(Weights!$A$2:$A$20,
        (Inputs!$B$2:$B$20&gt;=8)*
        (INDEX(Weights!$B$2:$ZZ$20,0,MATCH($A8,Weights!$B$1:$ZZ$1,0))&gt;=4)
      )
   ),
"")</f>
        <v/>
      </c>
    </row>
    <row r="9" spans="1:9" s="3" customFormat="1" ht="16" x14ac:dyDescent="0.2">
      <c r="A9" s="11" t="s">
        <v>33</v>
      </c>
      <c r="B9" s="3" cm="1">
        <f t="array" ref="B9">IFERROR(SUMPRODUCT(--Inputs!$B$2:$B$20,
 --INDEX(Weights!$B$2:$ZZ$20,0,MATCH($A9,Weights!$B$1:$ZZ$1,0))),0)</f>
        <v>0</v>
      </c>
      <c r="C9" s="3">
        <f>IFERROR(10*SUM(INDEX(Weights!$B$2:$ZZ$20,0,MATCH($A9,Weights!$B$1:$ZZ$1,0))),0)</f>
        <v>0</v>
      </c>
      <c r="D9" s="12">
        <f t="shared" si="0"/>
        <v>0</v>
      </c>
      <c r="E9" s="3" t="str">
        <f t="shared" si="1"/>
        <v>Stretch</v>
      </c>
      <c r="F9" s="3">
        <f>IFERROR(SUMPRODUCT((--Inputs!$B$2:$B$20&lt;=3)*(--(Weights!$B$2:$S$20)&gt;=4)*(TRIM(SUBSTITUTE(Weights!$B$1:$S$1,CHAR(160)," "))=TRIM(SUBSTITUTE($A9,CHAR(160)," ")))),"")</f>
        <v>0</v>
      </c>
      <c r="H9" s="5" t="str" cm="1">
        <f t="array" ref="H9">IFERROR(
   _xlfn.TEXTJOIN(", ",TRUE,
      _xlfn._xlws.FILTER(Weights!$A$2:$A$20,
        (Inputs!$B$2:$B$20&lt;=3)*
        (INDEX(Weights!$B$2:$ZZ$20,0,MATCH($A9,Weights!$B$1:$ZZ$1,0))&gt;=4)
      )
   ),
"")</f>
        <v/>
      </c>
      <c r="I9" s="5" t="str" cm="1">
        <f t="array" ref="I9">IFERROR(
   _xlfn.TEXTJOIN(", ",TRUE,
      _xlfn._xlws.FILTER(Weights!$A$2:$A$20,
        (Inputs!$B$2:$B$20&gt;=8)*
        (INDEX(Weights!$B$2:$ZZ$20,0,MATCH($A9,Weights!$B$1:$ZZ$1,0))&gt;=4)
      )
   ),
"")</f>
        <v/>
      </c>
    </row>
    <row r="10" spans="1:9" s="3" customFormat="1" ht="16" x14ac:dyDescent="0.2">
      <c r="A10" s="11" t="s">
        <v>34</v>
      </c>
      <c r="B10" s="3" cm="1">
        <f t="array" ref="B10">IFERROR(SUMPRODUCT(--Inputs!$B$2:$B$20,
 --INDEX(Weights!$B$2:$ZZ$20,0,MATCH($A10,Weights!$B$1:$ZZ$1,0))),0)</f>
        <v>0</v>
      </c>
      <c r="C10" s="3">
        <f>IFERROR(10*SUM(INDEX(Weights!$B$2:$ZZ$20,0,MATCH($A10,Weights!$B$1:$ZZ$1,0))),0)</f>
        <v>0</v>
      </c>
      <c r="D10" s="12">
        <f t="shared" si="0"/>
        <v>0</v>
      </c>
      <c r="E10" s="3" t="str">
        <f t="shared" si="1"/>
        <v>Stretch</v>
      </c>
      <c r="F10" s="3">
        <f>IFERROR(SUMPRODUCT((--Inputs!$B$2:$B$20&lt;=3)*(--(Weights!$B$2:$S$20)&gt;=4)*(TRIM(SUBSTITUTE(Weights!$B$1:$S$1,CHAR(160)," "))=TRIM(SUBSTITUTE($A10,CHAR(160)," ")))),"")</f>
        <v>0</v>
      </c>
      <c r="H10" s="5" t="str" cm="1">
        <f t="array" ref="H10">IFERROR(
   _xlfn.TEXTJOIN(", ",TRUE,
      _xlfn._xlws.FILTER(Weights!$A$2:$A$20,
        (Inputs!$B$2:$B$20&lt;=3)*
        (INDEX(Weights!$B$2:$ZZ$20,0,MATCH($A10,Weights!$B$1:$ZZ$1,0))&gt;=4)
      )
   ),
"")</f>
        <v/>
      </c>
      <c r="I10" s="5" t="str" cm="1">
        <f t="array" ref="I10">IFERROR(
   _xlfn.TEXTJOIN(", ",TRUE,
      _xlfn._xlws.FILTER(Weights!$A$2:$A$20,
        (Inputs!$B$2:$B$20&gt;=8)*
        (INDEX(Weights!$B$2:$ZZ$20,0,MATCH($A10,Weights!$B$1:$ZZ$1,0))&gt;=4)
      )
   ),
"")</f>
        <v/>
      </c>
    </row>
    <row r="11" spans="1:9" s="3" customFormat="1" ht="16" x14ac:dyDescent="0.2">
      <c r="A11" s="11" t="s">
        <v>35</v>
      </c>
      <c r="B11" s="3" cm="1">
        <f t="array" ref="B11">IFERROR(SUMPRODUCT(--Inputs!$B$2:$B$20,
 --INDEX(Weights!$B$2:$ZZ$20,0,MATCH($A11,Weights!$B$1:$ZZ$1,0))),0)</f>
        <v>0</v>
      </c>
      <c r="C11" s="3">
        <f>IFERROR(10*SUM(INDEX(Weights!$B$2:$ZZ$20,0,MATCH($A11,Weights!$B$1:$ZZ$1,0))),0)</f>
        <v>0</v>
      </c>
      <c r="D11" s="12">
        <f t="shared" si="0"/>
        <v>0</v>
      </c>
      <c r="E11" s="3" t="str">
        <f t="shared" si="1"/>
        <v>Stretch</v>
      </c>
      <c r="F11" s="3">
        <f>IFERROR(SUMPRODUCT((--Inputs!$B$2:$B$20&lt;=3)*(--(Weights!$B$2:$S$20)&gt;=4)*(TRIM(SUBSTITUTE(Weights!$B$1:$S$1,CHAR(160)," "))=TRIM(SUBSTITUTE($A11,CHAR(160)," ")))),"")</f>
        <v>0</v>
      </c>
      <c r="H11" s="5" t="str" cm="1">
        <f t="array" ref="H11">IFERROR(
   _xlfn.TEXTJOIN(", ",TRUE,
      _xlfn._xlws.FILTER(Weights!$A$2:$A$20,
        (Inputs!$B$2:$B$20&lt;=3)*
        (INDEX(Weights!$B$2:$ZZ$20,0,MATCH($A11,Weights!$B$1:$ZZ$1,0))&gt;=4)
      )
   ),
"")</f>
        <v/>
      </c>
      <c r="I11" s="5" t="str" cm="1">
        <f t="array" ref="I11">IFERROR(
   _xlfn.TEXTJOIN(", ",TRUE,
      _xlfn._xlws.FILTER(Weights!$A$2:$A$20,
        (Inputs!$B$2:$B$20&gt;=8)*
        (INDEX(Weights!$B$2:$ZZ$20,0,MATCH($A11,Weights!$B$1:$ZZ$1,0))&gt;=4)
      )
   ),
"")</f>
        <v/>
      </c>
    </row>
    <row r="12" spans="1:9" s="3" customFormat="1" ht="16" x14ac:dyDescent="0.2">
      <c r="A12" s="11" t="s">
        <v>36</v>
      </c>
      <c r="B12" s="3" cm="1">
        <f t="array" ref="B12">IFERROR(SUMPRODUCT(--Inputs!$B$2:$B$20,
 --INDEX(Weights!$B$2:$ZZ$20,0,MATCH($A12,Weights!$B$1:$ZZ$1,0))),0)</f>
        <v>0</v>
      </c>
      <c r="C12" s="3">
        <f>IFERROR(10*SUM(INDEX(Weights!$B$2:$ZZ$20,0,MATCH($A12,Weights!$B$1:$ZZ$1,0))),0)</f>
        <v>0</v>
      </c>
      <c r="D12" s="12">
        <f t="shared" si="0"/>
        <v>0</v>
      </c>
      <c r="E12" s="3" t="str">
        <f t="shared" si="1"/>
        <v>Stretch</v>
      </c>
      <c r="F12" s="3">
        <f>IFERROR(SUMPRODUCT((--Inputs!$B$2:$B$20&lt;=3)*(--(Weights!$B$2:$S$20)&gt;=4)*(TRIM(SUBSTITUTE(Weights!$B$1:$S$1,CHAR(160)," "))=TRIM(SUBSTITUTE($A12,CHAR(160)," ")))),"")</f>
        <v>0</v>
      </c>
      <c r="H12" s="5" t="str" cm="1">
        <f t="array" ref="H12">IFERROR(
   _xlfn.TEXTJOIN(", ",TRUE,
      _xlfn._xlws.FILTER(Weights!$A$2:$A$20,
        (Inputs!$B$2:$B$20&lt;=3)*
        (INDEX(Weights!$B$2:$ZZ$20,0,MATCH($A12,Weights!$B$1:$ZZ$1,0))&gt;=4)
      )
   ),
"")</f>
        <v/>
      </c>
      <c r="I12" s="5" t="str" cm="1">
        <f t="array" ref="I12">IFERROR(
   _xlfn.TEXTJOIN(", ",TRUE,
      _xlfn._xlws.FILTER(Weights!$A$2:$A$20,
        (Inputs!$B$2:$B$20&gt;=8)*
        (INDEX(Weights!$B$2:$ZZ$20,0,MATCH($A12,Weights!$B$1:$ZZ$1,0))&gt;=4)
      )
   ),
"")</f>
        <v/>
      </c>
    </row>
    <row r="13" spans="1:9" s="3" customFormat="1" ht="16" x14ac:dyDescent="0.2">
      <c r="A13" s="11" t="s">
        <v>37</v>
      </c>
      <c r="B13" s="3" cm="1">
        <f t="array" ref="B13">IFERROR(SUMPRODUCT(--Inputs!$B$2:$B$20,
 --INDEX(Weights!$B$2:$ZZ$20,0,MATCH($A13,Weights!$B$1:$ZZ$1,0))),0)</f>
        <v>0</v>
      </c>
      <c r="C13" s="3">
        <f>IFERROR(10*SUM(INDEX(Weights!$B$2:$ZZ$20,0,MATCH($A13,Weights!$B$1:$ZZ$1,0))),0)</f>
        <v>0</v>
      </c>
      <c r="D13" s="12">
        <f t="shared" si="0"/>
        <v>0</v>
      </c>
      <c r="E13" s="3" t="str">
        <f t="shared" si="1"/>
        <v>Stretch</v>
      </c>
      <c r="F13" s="3">
        <f>IFERROR(SUMPRODUCT((--Inputs!$B$2:$B$20&lt;=3)*(--(Weights!$B$2:$S$20)&gt;=4)*(TRIM(SUBSTITUTE(Weights!$B$1:$S$1,CHAR(160)," "))=TRIM(SUBSTITUTE($A13,CHAR(160)," ")))),"")</f>
        <v>0</v>
      </c>
      <c r="H13" s="5" t="str" cm="1">
        <f t="array" ref="H13">IFERROR(
   _xlfn.TEXTJOIN(", ",TRUE,
      _xlfn._xlws.FILTER(Weights!$A$2:$A$20,
        (Inputs!$B$2:$B$20&lt;=3)*
        (INDEX(Weights!$B$2:$ZZ$20,0,MATCH($A13,Weights!$B$1:$ZZ$1,0))&gt;=4)
      )
   ),
"")</f>
        <v/>
      </c>
      <c r="I13" s="5" t="str" cm="1">
        <f t="array" ref="I13">IFERROR(
   _xlfn.TEXTJOIN(", ",TRUE,
      _xlfn._xlws.FILTER(Weights!$A$2:$A$20,
        (Inputs!$B$2:$B$20&gt;=8)*
        (INDEX(Weights!$B$2:$ZZ$20,0,MATCH($A13,Weights!$B$1:$ZZ$1,0))&gt;=4)
      )
   ),
"")</f>
        <v/>
      </c>
    </row>
    <row r="14" spans="1:9" s="3" customFormat="1" ht="16" x14ac:dyDescent="0.2">
      <c r="A14" s="11" t="s">
        <v>38</v>
      </c>
      <c r="B14" s="3" cm="1">
        <f t="array" ref="B14">IFERROR(SUMPRODUCT(--Inputs!$B$2:$B$20,
 --INDEX(Weights!$B$2:$ZZ$20,0,MATCH($A14,Weights!$B$1:$ZZ$1,0))),0)</f>
        <v>0</v>
      </c>
      <c r="C14" s="3">
        <f>IFERROR(10*SUM(INDEX(Weights!$B$2:$ZZ$20,0,MATCH($A14,Weights!$B$1:$ZZ$1,0))),0)</f>
        <v>0</v>
      </c>
      <c r="D14" s="12">
        <f t="shared" si="0"/>
        <v>0</v>
      </c>
      <c r="E14" s="3" t="str">
        <f t="shared" si="1"/>
        <v>Stretch</v>
      </c>
      <c r="F14" s="3">
        <f>IFERROR(SUMPRODUCT((--Inputs!$B$2:$B$20&lt;=3)*(--(Weights!$B$2:$S$20)&gt;=4)*(TRIM(SUBSTITUTE(Weights!$B$1:$S$1,CHAR(160)," "))=TRIM(SUBSTITUTE($A14,CHAR(160)," ")))),"")</f>
        <v>0</v>
      </c>
      <c r="H14" s="5" t="str" cm="1">
        <f t="array" ref="H14">IFERROR(
   _xlfn.TEXTJOIN(", ",TRUE,
      _xlfn._xlws.FILTER(Weights!$A$2:$A$20,
        (Inputs!$B$2:$B$20&lt;=3)*
        (INDEX(Weights!$B$2:$ZZ$20,0,MATCH($A14,Weights!$B$1:$ZZ$1,0))&gt;=4)
      )
   ),
"")</f>
        <v/>
      </c>
      <c r="I14" s="5" t="str" cm="1">
        <f t="array" ref="I14">IFERROR(
   _xlfn.TEXTJOIN(", ",TRUE,
      _xlfn._xlws.FILTER(Weights!$A$2:$A$20,
        (Inputs!$B$2:$B$20&gt;=8)*
        (INDEX(Weights!$B$2:$ZZ$20,0,MATCH($A14,Weights!$B$1:$ZZ$1,0))&gt;=4)
      )
   ),
"")</f>
        <v/>
      </c>
    </row>
    <row r="15" spans="1:9" s="3" customFormat="1" ht="16" x14ac:dyDescent="0.2">
      <c r="A15" s="11" t="s">
        <v>39</v>
      </c>
      <c r="B15" s="3" cm="1">
        <f t="array" ref="B15">IFERROR(SUMPRODUCT(--Inputs!$B$2:$B$20,
 --INDEX(Weights!$B$2:$ZZ$20,0,MATCH($A15,Weights!$B$1:$ZZ$1,0))),0)</f>
        <v>0</v>
      </c>
      <c r="C15" s="3">
        <f>IFERROR(10*SUM(INDEX(Weights!$B$2:$ZZ$20,0,MATCH($A15,Weights!$B$1:$ZZ$1,0))),0)</f>
        <v>0</v>
      </c>
      <c r="D15" s="12">
        <f t="shared" si="0"/>
        <v>0</v>
      </c>
      <c r="E15" s="3" t="str">
        <f t="shared" si="1"/>
        <v>Stretch</v>
      </c>
      <c r="F15" s="3">
        <f>IFERROR(SUMPRODUCT((--Inputs!$B$2:$B$20&lt;=3)*(--(Weights!$B$2:$S$20)&gt;=4)*(TRIM(SUBSTITUTE(Weights!$B$1:$S$1,CHAR(160)," "))=TRIM(SUBSTITUTE($A15,CHAR(160)," ")))),"")</f>
        <v>0</v>
      </c>
      <c r="H15" s="5" t="str" cm="1">
        <f t="array" ref="H15">IFERROR(
   _xlfn.TEXTJOIN(", ",TRUE,
      _xlfn._xlws.FILTER(Weights!$A$2:$A$20,
        (Inputs!$B$2:$B$20&lt;=3)*
        (INDEX(Weights!$B$2:$ZZ$20,0,MATCH($A15,Weights!$B$1:$ZZ$1,0))&gt;=4)
      )
   ),
"")</f>
        <v/>
      </c>
      <c r="I15" s="5" t="str" cm="1">
        <f t="array" ref="I15">IFERROR(
   _xlfn.TEXTJOIN(", ",TRUE,
      _xlfn._xlws.FILTER(Weights!$A$2:$A$20,
        (Inputs!$B$2:$B$20&gt;=8)*
        (INDEX(Weights!$B$2:$ZZ$20,0,MATCH($A15,Weights!$B$1:$ZZ$1,0))&gt;=4)
      )
   ),
"")</f>
        <v/>
      </c>
    </row>
    <row r="16" spans="1:9" s="3" customFormat="1" ht="16" x14ac:dyDescent="0.2">
      <c r="A16" s="11" t="s">
        <v>40</v>
      </c>
      <c r="B16" s="3" cm="1">
        <f t="array" ref="B16">IFERROR(SUMPRODUCT(--Inputs!$B$2:$B$20,
 --INDEX(Weights!$B$2:$ZZ$20,0,MATCH($A16,Weights!$B$1:$ZZ$1,0))),0)</f>
        <v>0</v>
      </c>
      <c r="C16" s="3">
        <f>IFERROR(10*SUM(INDEX(Weights!$B$2:$ZZ$20,0,MATCH($A16,Weights!$B$1:$ZZ$1,0))),0)</f>
        <v>0</v>
      </c>
      <c r="D16" s="12">
        <f t="shared" si="0"/>
        <v>0</v>
      </c>
      <c r="E16" s="3" t="str">
        <f t="shared" si="1"/>
        <v>Stretch</v>
      </c>
      <c r="F16" s="3">
        <f>IFERROR(SUMPRODUCT((--Inputs!$B$2:$B$20&lt;=3)*(--(Weights!$B$2:$S$20)&gt;=4)*(TRIM(SUBSTITUTE(Weights!$B$1:$S$1,CHAR(160)," "))=TRIM(SUBSTITUTE($A16,CHAR(160)," ")))),"")</f>
        <v>0</v>
      </c>
      <c r="H16" s="5" t="str" cm="1">
        <f t="array" ref="H16">IFERROR(
   _xlfn.TEXTJOIN(", ",TRUE,
      _xlfn._xlws.FILTER(Weights!$A$2:$A$20,
        (Inputs!$B$2:$B$20&lt;=3)*
        (INDEX(Weights!$B$2:$ZZ$20,0,MATCH($A16,Weights!$B$1:$ZZ$1,0))&gt;=4)
      )
   ),
"")</f>
        <v/>
      </c>
      <c r="I16" s="5" t="str" cm="1">
        <f t="array" ref="I16">IFERROR(
   _xlfn.TEXTJOIN(", ",TRUE,
      _xlfn._xlws.FILTER(Weights!$A$2:$A$20,
        (Inputs!$B$2:$B$20&gt;=8)*
        (INDEX(Weights!$B$2:$ZZ$20,0,MATCH($A16,Weights!$B$1:$ZZ$1,0))&gt;=4)
      )
   ),
"")</f>
        <v/>
      </c>
    </row>
    <row r="17" spans="1:9" s="3" customFormat="1" ht="16" x14ac:dyDescent="0.2">
      <c r="A17" s="11" t="s">
        <v>41</v>
      </c>
      <c r="B17" s="3" cm="1">
        <f t="array" ref="B17">IFERROR(SUMPRODUCT(--Inputs!$B$2:$B$20,
 --INDEX(Weights!$B$2:$ZZ$20,0,MATCH($A17,Weights!$B$1:$ZZ$1,0))),0)</f>
        <v>0</v>
      </c>
      <c r="C17" s="3">
        <f>IFERROR(10*SUM(INDEX(Weights!$B$2:$ZZ$20,0,MATCH($A17,Weights!$B$1:$ZZ$1,0))),0)</f>
        <v>0</v>
      </c>
      <c r="D17" s="12">
        <f t="shared" si="0"/>
        <v>0</v>
      </c>
      <c r="E17" s="3" t="str">
        <f t="shared" si="1"/>
        <v>Stretch</v>
      </c>
      <c r="F17" s="3">
        <f>IFERROR(SUMPRODUCT((--Inputs!$B$2:$B$20&lt;=3)*(--(Weights!$B$2:$S$20)&gt;=4)*(TRIM(SUBSTITUTE(Weights!$B$1:$S$1,CHAR(160)," "))=TRIM(SUBSTITUTE($A17,CHAR(160)," ")))),"")</f>
        <v>0</v>
      </c>
      <c r="H17" s="5" t="str" cm="1">
        <f t="array" ref="H17">IFERROR(
   _xlfn.TEXTJOIN(", ",TRUE,
      _xlfn._xlws.FILTER(Weights!$A$2:$A$20,
        (Inputs!$B$2:$B$20&lt;=3)*
        (INDEX(Weights!$B$2:$ZZ$20,0,MATCH($A17,Weights!$B$1:$ZZ$1,0))&gt;=4)
      )
   ),
"")</f>
        <v/>
      </c>
      <c r="I17" s="5" t="str" cm="1">
        <f t="array" ref="I17">IFERROR(
   _xlfn.TEXTJOIN(", ",TRUE,
      _xlfn._xlws.FILTER(Weights!$A$2:$A$20,
        (Inputs!$B$2:$B$20&gt;=8)*
        (INDEX(Weights!$B$2:$ZZ$20,0,MATCH($A17,Weights!$B$1:$ZZ$1,0))&gt;=4)
      )
   ),
"")</f>
        <v/>
      </c>
    </row>
    <row r="18" spans="1:9" s="3" customFormat="1" ht="64" x14ac:dyDescent="0.2">
      <c r="A18" s="11" t="s">
        <v>42</v>
      </c>
      <c r="B18" s="3" cm="1">
        <f t="array" ref="B18">IFERROR(SUMPRODUCT(--Inputs!$B$2:$B$20,
 --INDEX(Weights!$B$2:$ZZ$20,0,MATCH($A18,Weights!$B$1:$ZZ$1,0))),0)</f>
        <v>306</v>
      </c>
      <c r="C18" s="3">
        <f>IFERROR(10*SUM(INDEX(Weights!$B$2:$ZZ$20,0,MATCH($A18,Weights!$B$1:$ZZ$1,0))),0)</f>
        <v>650</v>
      </c>
      <c r="D18" s="12">
        <f t="shared" si="0"/>
        <v>0.47076923076923077</v>
      </c>
      <c r="E18" s="3" t="str">
        <f t="shared" si="1"/>
        <v>Stretch</v>
      </c>
      <c r="F18" s="3">
        <f>IFERROR(SUMPRODUCT((--Inputs!$B$2:$B$20&lt;=3)*(--(Weights!$B$2:$S$20)&gt;=4)*(TRIM(SUBSTITUTE(Weights!$B$1:$S$1,CHAR(160)," "))=TRIM(SUBSTITUTE($A18,CHAR(160)," ")))),"")</f>
        <v>4</v>
      </c>
      <c r="H18" s="5" t="str" cm="1">
        <f t="array" ref="H18">IFERROR(
   _xlfn.TEXTJOIN(", ",TRUE,
      _xlfn._xlws.FILTER(Weights!$A$2:$A$20,
        (Inputs!$B$2:$B$20&lt;=3)*
        (INDEX(Weights!$B$2:$ZZ$20,0,MATCH($A18,Weights!$B$1:$ZZ$1,0))&gt;=4)
      )
   ),
"")</f>
        <v>Customer Service &amp; Sales, Customer-Friendly Amenities, Social Personality, Stress &amp; Risk Tolerance</v>
      </c>
      <c r="I18" s="5" t="str" cm="1">
        <f t="array" ref="I18">IFERROR(
   _xlfn.TEXTJOIN(", ",TRUE,
      _xlfn._xlws.FILTER(Weights!$A$2:$A$20,
        (Inputs!$B$2:$B$20&gt;=8)*
        (INDEX(Weights!$B$2:$ZZ$20,0,MATCH($A18,Weights!$B$1:$ZZ$1,0))&gt;=4)
      )
   ),
"")</f>
        <v>Product Diversity, Floral Design</v>
      </c>
    </row>
    <row r="19" spans="1:9" s="3" customFormat="1" ht="16" x14ac:dyDescent="0.2">
      <c r="A19" s="11" t="s">
        <v>43</v>
      </c>
      <c r="B19" s="3" cm="1">
        <f t="array" ref="B19">IFERROR(SUMPRODUCT(--Inputs!$B$2:$B$20,
 --INDEX(Weights!$B$2:$ZZ$20,0,MATCH($A19,Weights!$B$1:$ZZ$1,0))),0)</f>
        <v>0</v>
      </c>
      <c r="C19" s="3">
        <f>IFERROR(10*SUM(INDEX(Weights!$B$2:$ZZ$20,0,MATCH($A19,Weights!$B$1:$ZZ$1,0))),0)</f>
        <v>0</v>
      </c>
      <c r="D19" s="12">
        <f t="shared" si="0"/>
        <v>0</v>
      </c>
      <c r="E19" s="3" t="str">
        <f t="shared" si="1"/>
        <v>Stretch</v>
      </c>
      <c r="F19" s="3">
        <f>IFERROR(SUMPRODUCT((--Inputs!$B$2:$B$20&lt;=3)*(--(Weights!$B$2:$S$20)&gt;=4)*(TRIM(SUBSTITUTE(Weights!$B$1:$S$1,CHAR(160)," "))=TRIM(SUBSTITUTE($A19,CHAR(160)," ")))),"")</f>
        <v>0</v>
      </c>
      <c r="H19" s="5" t="str" cm="1">
        <f t="array" ref="H19">IFERROR(
   _xlfn.TEXTJOIN(", ",TRUE,
      _xlfn._xlws.FILTER(Weights!$A$2:$A$20,
        (Inputs!$B$2:$B$20&lt;=3)*
        (INDEX(Weights!$B$2:$ZZ$20,0,MATCH($A19,Weights!$B$1:$ZZ$1,0))&gt;=4)
      )
   ),
"")</f>
        <v/>
      </c>
      <c r="I19" s="5" t="str" cm="1">
        <f t="array" ref="I19">IFERROR(
   _xlfn.TEXTJOIN(", ",TRUE,
      _xlfn._xlws.FILTER(Weights!$A$2:$A$20,
        (Inputs!$B$2:$B$20&gt;=8)*
        (INDEX(Weights!$B$2:$ZZ$20,0,MATCH($A19,Weights!$B$1:$ZZ$1,0))&gt;=4)
      )
   ),
"")</f>
        <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472F9-263E-924A-9F9A-DC61CDC4480E}">
  <dimension ref="A1:B8"/>
  <sheetViews>
    <sheetView workbookViewId="0">
      <selection activeCell="B35" sqref="B35"/>
    </sheetView>
  </sheetViews>
  <sheetFormatPr baseColWidth="10" defaultRowHeight="15" x14ac:dyDescent="0.2"/>
  <cols>
    <col min="1" max="1" width="29.6640625" style="14" customWidth="1"/>
    <col min="2" max="2" width="85.1640625" style="2" customWidth="1"/>
  </cols>
  <sheetData>
    <row r="1" spans="1:2" ht="16" x14ac:dyDescent="0.2">
      <c r="A1" s="14" t="s">
        <v>61</v>
      </c>
      <c r="B1" s="2" t="s">
        <v>122</v>
      </c>
    </row>
    <row r="2" spans="1:2" ht="48" x14ac:dyDescent="0.2">
      <c r="A2" s="14" t="s">
        <v>66</v>
      </c>
      <c r="B2" s="2" t="s">
        <v>123</v>
      </c>
    </row>
    <row r="3" spans="1:2" ht="64" x14ac:dyDescent="0.2">
      <c r="A3" s="14" t="s">
        <v>73</v>
      </c>
      <c r="B3" s="2" t="s">
        <v>124</v>
      </c>
    </row>
    <row r="4" spans="1:2" ht="48" x14ac:dyDescent="0.2">
      <c r="A4" s="14" t="s">
        <v>78</v>
      </c>
      <c r="B4" s="2" t="s">
        <v>125</v>
      </c>
    </row>
    <row r="5" spans="1:2" ht="48" x14ac:dyDescent="0.2">
      <c r="A5" s="14" t="s">
        <v>88</v>
      </c>
      <c r="B5" s="2" t="s">
        <v>126</v>
      </c>
    </row>
    <row r="6" spans="1:2" ht="48" x14ac:dyDescent="0.2">
      <c r="A6" s="14" t="s">
        <v>97</v>
      </c>
      <c r="B6" s="2" t="s">
        <v>127</v>
      </c>
    </row>
    <row r="7" spans="1:2" ht="48" x14ac:dyDescent="0.2">
      <c r="A7" s="14" t="s">
        <v>102</v>
      </c>
      <c r="B7" s="2" t="s">
        <v>128</v>
      </c>
    </row>
    <row r="8" spans="1:2" ht="32" x14ac:dyDescent="0.2">
      <c r="A8" s="14" t="s">
        <v>108</v>
      </c>
      <c r="B8" s="2" t="s">
        <v>129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685398-D085-6B47-BDBF-4D7FCE78162F}">
  <dimension ref="A1:F20"/>
  <sheetViews>
    <sheetView workbookViewId="0">
      <selection activeCell="D5" sqref="D5"/>
    </sheetView>
  </sheetViews>
  <sheetFormatPr baseColWidth="10" defaultRowHeight="15" x14ac:dyDescent="0.2"/>
  <cols>
    <col min="1" max="1" width="30.83203125" style="14" customWidth="1"/>
    <col min="2" max="2" width="19.1640625" style="15" customWidth="1"/>
    <col min="3" max="3" width="26.6640625" style="14" customWidth="1"/>
    <col min="4" max="4" width="32.5" style="16" customWidth="1"/>
    <col min="5" max="6" width="10.83203125" style="14"/>
  </cols>
  <sheetData>
    <row r="1" spans="1:6" ht="16" x14ac:dyDescent="0.2">
      <c r="A1" s="14" t="s">
        <v>59</v>
      </c>
      <c r="B1" s="15" t="s">
        <v>60</v>
      </c>
      <c r="C1" s="14" t="s">
        <v>61</v>
      </c>
      <c r="D1" s="16" t="s">
        <v>62</v>
      </c>
      <c r="E1" s="14" t="s">
        <v>63</v>
      </c>
      <c r="F1" s="14" t="s">
        <v>64</v>
      </c>
    </row>
    <row r="2" spans="1:6" ht="96" x14ac:dyDescent="0.2">
      <c r="A2" s="17" t="s">
        <v>7</v>
      </c>
      <c r="B2" s="15" t="s">
        <v>65</v>
      </c>
      <c r="C2" s="14" t="s">
        <v>66</v>
      </c>
      <c r="D2" s="16" t="s">
        <v>67</v>
      </c>
      <c r="E2" s="14" t="s">
        <v>68</v>
      </c>
      <c r="F2" s="14" t="s">
        <v>69</v>
      </c>
    </row>
    <row r="3" spans="1:6" ht="144" x14ac:dyDescent="0.2">
      <c r="A3" s="17" t="s">
        <v>8</v>
      </c>
      <c r="B3" s="15" t="s">
        <v>70</v>
      </c>
      <c r="C3" s="14" t="s">
        <v>66</v>
      </c>
      <c r="D3" s="2" t="s">
        <v>71</v>
      </c>
      <c r="E3" s="14" t="s">
        <v>68</v>
      </c>
      <c r="F3" s="14" t="s">
        <v>69</v>
      </c>
    </row>
    <row r="4" spans="1:6" ht="80" x14ac:dyDescent="0.2">
      <c r="A4" s="17" t="s">
        <v>9</v>
      </c>
      <c r="B4" s="18" t="s">
        <v>72</v>
      </c>
      <c r="C4" s="14" t="s">
        <v>73</v>
      </c>
      <c r="D4" s="16" t="s">
        <v>74</v>
      </c>
      <c r="E4" s="14" t="s">
        <v>68</v>
      </c>
      <c r="F4" s="14" t="s">
        <v>69</v>
      </c>
    </row>
    <row r="5" spans="1:6" ht="80" x14ac:dyDescent="0.2">
      <c r="A5" s="17" t="s">
        <v>10</v>
      </c>
      <c r="B5" s="18" t="s">
        <v>75</v>
      </c>
      <c r="C5" s="14" t="s">
        <v>73</v>
      </c>
      <c r="D5" s="16" t="s">
        <v>76</v>
      </c>
      <c r="E5" s="14" t="s">
        <v>68</v>
      </c>
      <c r="F5" s="14" t="s">
        <v>69</v>
      </c>
    </row>
    <row r="6" spans="1:6" ht="96" x14ac:dyDescent="0.2">
      <c r="A6" s="17" t="s">
        <v>11</v>
      </c>
      <c r="B6" s="18" t="s">
        <v>77</v>
      </c>
      <c r="C6" s="14" t="s">
        <v>78</v>
      </c>
      <c r="D6" s="16" t="s">
        <v>79</v>
      </c>
      <c r="E6" s="14" t="s">
        <v>68</v>
      </c>
      <c r="F6" s="14" t="s">
        <v>69</v>
      </c>
    </row>
    <row r="7" spans="1:6" ht="96" x14ac:dyDescent="0.2">
      <c r="A7" s="17" t="s">
        <v>80</v>
      </c>
      <c r="B7" s="18" t="s">
        <v>81</v>
      </c>
      <c r="C7" s="14" t="s">
        <v>78</v>
      </c>
      <c r="D7" s="16" t="s">
        <v>82</v>
      </c>
      <c r="E7" s="14" t="s">
        <v>68</v>
      </c>
      <c r="F7" s="14" t="s">
        <v>69</v>
      </c>
    </row>
    <row r="8" spans="1:6" ht="64" x14ac:dyDescent="0.2">
      <c r="A8" s="17" t="s">
        <v>13</v>
      </c>
      <c r="B8" s="18" t="s">
        <v>83</v>
      </c>
      <c r="C8" s="14" t="s">
        <v>78</v>
      </c>
      <c r="D8" s="2" t="s">
        <v>84</v>
      </c>
      <c r="E8" s="14" t="s">
        <v>68</v>
      </c>
      <c r="F8" s="14" t="s">
        <v>69</v>
      </c>
    </row>
    <row r="9" spans="1:6" ht="80" x14ac:dyDescent="0.2">
      <c r="A9" s="17" t="s">
        <v>14</v>
      </c>
      <c r="B9" s="18" t="s">
        <v>85</v>
      </c>
      <c r="C9" s="14" t="s">
        <v>78</v>
      </c>
      <c r="D9" s="16" t="s">
        <v>86</v>
      </c>
      <c r="E9" s="14" t="s">
        <v>68</v>
      </c>
      <c r="F9" s="14" t="s">
        <v>69</v>
      </c>
    </row>
    <row r="10" spans="1:6" ht="64" x14ac:dyDescent="0.2">
      <c r="A10" s="17" t="s">
        <v>16</v>
      </c>
      <c r="B10" s="18" t="s">
        <v>87</v>
      </c>
      <c r="C10" s="14" t="s">
        <v>88</v>
      </c>
      <c r="D10" s="16" t="s">
        <v>89</v>
      </c>
      <c r="E10" s="14" t="s">
        <v>68</v>
      </c>
      <c r="F10" s="14" t="s">
        <v>69</v>
      </c>
    </row>
    <row r="11" spans="1:6" ht="96" x14ac:dyDescent="0.2">
      <c r="A11" s="17" t="s">
        <v>17</v>
      </c>
      <c r="B11" s="18" t="s">
        <v>90</v>
      </c>
      <c r="C11" s="14" t="s">
        <v>88</v>
      </c>
      <c r="D11" s="2" t="s">
        <v>91</v>
      </c>
      <c r="E11" s="14" t="s">
        <v>68</v>
      </c>
      <c r="F11" s="14" t="s">
        <v>69</v>
      </c>
    </row>
    <row r="12" spans="1:6" ht="96" x14ac:dyDescent="0.2">
      <c r="A12" s="17" t="s">
        <v>15</v>
      </c>
      <c r="B12" s="18" t="s">
        <v>92</v>
      </c>
      <c r="C12" s="14" t="s">
        <v>88</v>
      </c>
      <c r="D12" s="16" t="s">
        <v>93</v>
      </c>
      <c r="E12" s="14" t="s">
        <v>68</v>
      </c>
      <c r="F12" s="14" t="s">
        <v>69</v>
      </c>
    </row>
    <row r="13" spans="1:6" ht="80" x14ac:dyDescent="0.2">
      <c r="A13" s="17" t="s">
        <v>18</v>
      </c>
      <c r="B13" s="18" t="s">
        <v>94</v>
      </c>
      <c r="C13" s="14" t="s">
        <v>88</v>
      </c>
      <c r="D13" s="16" t="s">
        <v>95</v>
      </c>
      <c r="E13" s="14" t="s">
        <v>68</v>
      </c>
      <c r="F13" s="14" t="s">
        <v>69</v>
      </c>
    </row>
    <row r="14" spans="1:6" ht="128" x14ac:dyDescent="0.2">
      <c r="A14" s="17" t="s">
        <v>19</v>
      </c>
      <c r="B14" s="18" t="s">
        <v>96</v>
      </c>
      <c r="C14" s="14" t="s">
        <v>97</v>
      </c>
      <c r="D14" s="2" t="s">
        <v>98</v>
      </c>
      <c r="E14" s="14" t="s">
        <v>68</v>
      </c>
      <c r="F14" s="14" t="s">
        <v>69</v>
      </c>
    </row>
    <row r="15" spans="1:6" ht="80" x14ac:dyDescent="0.2">
      <c r="A15" s="17" t="s">
        <v>20</v>
      </c>
      <c r="B15" s="18" t="s">
        <v>99</v>
      </c>
      <c r="C15" s="14" t="s">
        <v>97</v>
      </c>
      <c r="D15" s="16" t="s">
        <v>100</v>
      </c>
      <c r="E15" s="14" t="s">
        <v>68</v>
      </c>
      <c r="F15" s="14" t="s">
        <v>69</v>
      </c>
    </row>
    <row r="16" spans="1:6" ht="160" x14ac:dyDescent="0.2">
      <c r="A16" s="17" t="s">
        <v>21</v>
      </c>
      <c r="B16" s="18" t="s">
        <v>101</v>
      </c>
      <c r="C16" s="14" t="s">
        <v>102</v>
      </c>
      <c r="D16" s="16" t="s">
        <v>103</v>
      </c>
      <c r="E16" s="14" t="s">
        <v>68</v>
      </c>
      <c r="F16" s="14" t="s">
        <v>69</v>
      </c>
    </row>
    <row r="17" spans="1:6" ht="96" x14ac:dyDescent="0.2">
      <c r="A17" s="17" t="s">
        <v>104</v>
      </c>
      <c r="B17" s="18" t="s">
        <v>105</v>
      </c>
      <c r="C17" s="14" t="s">
        <v>102</v>
      </c>
      <c r="D17" s="2" t="s">
        <v>106</v>
      </c>
      <c r="E17" s="14" t="s">
        <v>68</v>
      </c>
      <c r="F17" s="14" t="s">
        <v>69</v>
      </c>
    </row>
    <row r="18" spans="1:6" ht="32" x14ac:dyDescent="0.2">
      <c r="A18" s="17" t="s">
        <v>23</v>
      </c>
      <c r="B18" s="18" t="s">
        <v>107</v>
      </c>
      <c r="C18" s="14" t="s">
        <v>108</v>
      </c>
      <c r="D18" s="16" t="s">
        <v>109</v>
      </c>
      <c r="E18" s="14" t="s">
        <v>110</v>
      </c>
      <c r="F18" s="14" t="s">
        <v>111</v>
      </c>
    </row>
    <row r="19" spans="1:6" ht="96" x14ac:dyDescent="0.2">
      <c r="A19" s="17" t="s">
        <v>112</v>
      </c>
      <c r="B19" s="18" t="s">
        <v>113</v>
      </c>
      <c r="C19" s="14" t="s">
        <v>108</v>
      </c>
      <c r="D19" s="16" t="s">
        <v>114</v>
      </c>
      <c r="E19" s="14" t="s">
        <v>115</v>
      </c>
      <c r="F19" s="14" t="s">
        <v>116</v>
      </c>
    </row>
    <row r="20" spans="1:6" ht="96" x14ac:dyDescent="0.2">
      <c r="A20" s="17" t="s">
        <v>117</v>
      </c>
      <c r="B20" s="18" t="s">
        <v>118</v>
      </c>
      <c r="C20" s="14" t="s">
        <v>108</v>
      </c>
      <c r="D20" s="16" t="s">
        <v>119</v>
      </c>
      <c r="E20" s="14" t="s">
        <v>120</v>
      </c>
      <c r="F20" s="14" t="s">
        <v>121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9"/>
  <sheetViews>
    <sheetView workbookViewId="0"/>
  </sheetViews>
  <sheetFormatPr baseColWidth="10" defaultColWidth="8.83203125" defaultRowHeight="15" x14ac:dyDescent="0.2"/>
  <cols>
    <col min="1" max="1" width="14.6640625" customWidth="1"/>
    <col min="2" max="2" width="27.6640625" customWidth="1"/>
    <col min="3" max="3" width="30.1640625" customWidth="1"/>
    <col min="4" max="4" width="32" customWidth="1"/>
  </cols>
  <sheetData>
    <row r="1" spans="1:4" x14ac:dyDescent="0.2">
      <c r="B1" s="1" t="s">
        <v>44</v>
      </c>
      <c r="C1" s="1" t="s">
        <v>50</v>
      </c>
      <c r="D1" s="1" t="s">
        <v>51</v>
      </c>
    </row>
    <row r="2" spans="1:4" x14ac:dyDescent="0.2">
      <c r="A2" s="1">
        <v>0</v>
      </c>
      <c r="B2" t="s">
        <v>26</v>
      </c>
    </row>
    <row r="3" spans="1:4" x14ac:dyDescent="0.2">
      <c r="A3" s="1">
        <v>1</v>
      </c>
      <c r="B3" t="s">
        <v>27</v>
      </c>
    </row>
    <row r="4" spans="1:4" x14ac:dyDescent="0.2">
      <c r="A4" s="1">
        <v>2</v>
      </c>
      <c r="B4" t="s">
        <v>28</v>
      </c>
    </row>
    <row r="5" spans="1:4" x14ac:dyDescent="0.2">
      <c r="A5" s="1">
        <v>3</v>
      </c>
      <c r="B5" t="s">
        <v>29</v>
      </c>
    </row>
    <row r="6" spans="1:4" x14ac:dyDescent="0.2">
      <c r="A6" s="1">
        <v>4</v>
      </c>
      <c r="B6" t="s">
        <v>30</v>
      </c>
    </row>
    <row r="7" spans="1:4" x14ac:dyDescent="0.2">
      <c r="A7" s="1">
        <v>5</v>
      </c>
      <c r="B7" t="s">
        <v>31</v>
      </c>
    </row>
    <row r="8" spans="1:4" x14ac:dyDescent="0.2">
      <c r="A8" s="1">
        <v>6</v>
      </c>
      <c r="B8" t="s">
        <v>32</v>
      </c>
    </row>
    <row r="9" spans="1:4" x14ac:dyDescent="0.2">
      <c r="A9" s="1">
        <v>7</v>
      </c>
      <c r="B9" t="s">
        <v>33</v>
      </c>
    </row>
    <row r="10" spans="1:4" x14ac:dyDescent="0.2">
      <c r="A10" s="1">
        <v>8</v>
      </c>
      <c r="B10" t="s">
        <v>34</v>
      </c>
    </row>
    <row r="11" spans="1:4" x14ac:dyDescent="0.2">
      <c r="A11" s="1">
        <v>9</v>
      </c>
      <c r="B11" t="s">
        <v>35</v>
      </c>
    </row>
    <row r="12" spans="1:4" x14ac:dyDescent="0.2">
      <c r="A12" s="1">
        <v>10</v>
      </c>
      <c r="B12" t="s">
        <v>36</v>
      </c>
    </row>
    <row r="13" spans="1:4" x14ac:dyDescent="0.2">
      <c r="A13" s="1">
        <v>11</v>
      </c>
      <c r="B13" t="s">
        <v>37</v>
      </c>
    </row>
    <row r="14" spans="1:4" x14ac:dyDescent="0.2">
      <c r="A14" s="1">
        <v>12</v>
      </c>
      <c r="B14" t="s">
        <v>38</v>
      </c>
    </row>
    <row r="15" spans="1:4" x14ac:dyDescent="0.2">
      <c r="A15" s="1">
        <v>13</v>
      </c>
      <c r="B15" t="s">
        <v>39</v>
      </c>
    </row>
    <row r="16" spans="1:4" x14ac:dyDescent="0.2">
      <c r="A16" s="1">
        <v>14</v>
      </c>
      <c r="B16" t="s">
        <v>40</v>
      </c>
    </row>
    <row r="17" spans="1:2" x14ac:dyDescent="0.2">
      <c r="A17" s="1">
        <v>15</v>
      </c>
      <c r="B17" t="s">
        <v>41</v>
      </c>
    </row>
    <row r="18" spans="1:2" x14ac:dyDescent="0.2">
      <c r="A18" s="1">
        <v>16</v>
      </c>
      <c r="B18" t="s">
        <v>42</v>
      </c>
    </row>
    <row r="19" spans="1:2" x14ac:dyDescent="0.2">
      <c r="A19" s="1">
        <v>17</v>
      </c>
      <c r="B19" t="s">
        <v>43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4"/>
  <sheetViews>
    <sheetView workbookViewId="0">
      <selection activeCell="F19" sqref="F19"/>
    </sheetView>
  </sheetViews>
  <sheetFormatPr baseColWidth="10" defaultColWidth="8.83203125" defaultRowHeight="15" x14ac:dyDescent="0.2"/>
  <cols>
    <col min="1" max="1" width="23" customWidth="1"/>
    <col min="2" max="2" width="22.5" customWidth="1"/>
    <col min="6" max="6" width="22.1640625" customWidth="1"/>
    <col min="7" max="7" width="20.33203125" customWidth="1"/>
    <col min="8" max="8" width="22.83203125" customWidth="1"/>
  </cols>
  <sheetData>
    <row r="1" spans="1:8" s="2" customFormat="1" ht="16" customHeight="1" x14ac:dyDescent="0.2">
      <c r="A1" s="2" t="s">
        <v>52</v>
      </c>
      <c r="B1" s="2" t="s">
        <v>47</v>
      </c>
      <c r="C1" s="2" t="s">
        <v>48</v>
      </c>
      <c r="D1" s="2" t="s">
        <v>53</v>
      </c>
      <c r="F1" s="2" t="s">
        <v>54</v>
      </c>
      <c r="G1" s="2" t="s">
        <v>55</v>
      </c>
      <c r="H1" s="2" t="s">
        <v>56</v>
      </c>
    </row>
    <row r="2" spans="1:8" x14ac:dyDescent="0.2">
      <c r="A2" t="e">
        <f ca="1">_xludf.SORTBY(Scoring!A2:A19,Scoring!D2:D19,-1)</f>
        <v>#NAME?</v>
      </c>
      <c r="B2" t="e">
        <f ca="1">_xludf.SORTBY(Scoring!D2:D19,Scoring!D2:D19,-1)</f>
        <v>#NAME?</v>
      </c>
      <c r="C2" t="e">
        <f ca="1">_xludf.SORTBY(Scoring!E2:E19,Scoring!D2:D19,-1)</f>
        <v>#NAME?</v>
      </c>
      <c r="D2" t="e">
        <f ca="1">_xludf.SORTBY(Scoring!F2:F19,Scoring!D2:D19,-1)</f>
        <v>#NAME?</v>
      </c>
      <c r="F2" t="e">
        <f ca="1">_xludf.TAKE(A2:D100,3,1)</f>
        <v>#NAME?</v>
      </c>
      <c r="G2" t="e">
        <f ca="1">_xludf.XLOOKUP(F2,Snippets!A:A,Snippets!C:C,"")</f>
        <v>#NAME?</v>
      </c>
      <c r="H2" t="e">
        <f ca="1">_xludf.XLOOKUP(F2,Snippets!A:A,Snippets!B:B,"")</f>
        <v>#NAME?</v>
      </c>
    </row>
    <row r="3" spans="1:8" x14ac:dyDescent="0.2">
      <c r="F3">
        <f>INDEX(A2:A100,2)</f>
        <v>0</v>
      </c>
      <c r="G3" t="e">
        <f ca="1">_xludf.XLOOKUP(F3,Snippets!A:A,Snippets!C:C,"")</f>
        <v>#NAME?</v>
      </c>
      <c r="H3" t="e">
        <f ca="1">_xludf.XLOOKUP(F3,Snippets!A:A,Snippets!B:B,"")</f>
        <v>#NAME?</v>
      </c>
    </row>
    <row r="4" spans="1:8" x14ac:dyDescent="0.2">
      <c r="F4">
        <f>INDEX(A2:A100,3)</f>
        <v>0</v>
      </c>
      <c r="G4" t="e">
        <f ca="1">_xludf.XLOOKUP(F4,Snippets!A:A,Snippets!C:C,"")</f>
        <v>#NAME?</v>
      </c>
      <c r="H4" t="e">
        <f ca="1">_xludf.XLOOKUP(F4,Snippets!A:A,Snippets!B:B,"")</f>
        <v>#NAME?</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BBEDC-5414-B442-BDB4-EC1529FD0ACE}">
  <dimension ref="A1:G343"/>
  <sheetViews>
    <sheetView tabSelected="1" workbookViewId="0">
      <selection activeCell="E2" sqref="E2"/>
    </sheetView>
  </sheetViews>
  <sheetFormatPr baseColWidth="10" defaultRowHeight="15" x14ac:dyDescent="0.2"/>
  <cols>
    <col min="1" max="1" width="25.83203125" style="3" customWidth="1"/>
    <col min="2" max="2" width="23.83203125" style="3" customWidth="1"/>
    <col min="3" max="3" width="25" style="3" customWidth="1"/>
    <col min="4" max="4" width="6.1640625" style="14" customWidth="1"/>
    <col min="5" max="5" width="38.6640625" style="5" customWidth="1"/>
    <col min="6" max="6" width="39.33203125" style="5" customWidth="1"/>
    <col min="7" max="7" width="33.5" style="5" customWidth="1"/>
    <col min="8" max="16384" width="10.83203125" style="3"/>
  </cols>
  <sheetData>
    <row r="1" spans="1:7" ht="16" x14ac:dyDescent="0.2">
      <c r="A1" s="20" t="s">
        <v>146</v>
      </c>
      <c r="B1" s="20" t="s">
        <v>147</v>
      </c>
      <c r="C1" s="20" t="s">
        <v>59</v>
      </c>
      <c r="D1" s="21" t="s">
        <v>148</v>
      </c>
      <c r="E1" s="22" t="s">
        <v>149</v>
      </c>
      <c r="F1" s="22" t="s">
        <v>150</v>
      </c>
      <c r="G1" s="22" t="s">
        <v>151</v>
      </c>
    </row>
    <row r="2" spans="1:7" ht="64" x14ac:dyDescent="0.2">
      <c r="A2" s="3" t="s">
        <v>130</v>
      </c>
      <c r="B2" s="3" t="s">
        <v>152</v>
      </c>
      <c r="C2" s="3" t="s">
        <v>7</v>
      </c>
      <c r="D2" s="14">
        <v>5</v>
      </c>
      <c r="E2" s="5" t="s">
        <v>269</v>
      </c>
      <c r="F2" s="5" t="s">
        <v>263</v>
      </c>
      <c r="G2" s="5" t="s">
        <v>222</v>
      </c>
    </row>
    <row r="3" spans="1:7" x14ac:dyDescent="0.2">
      <c r="A3" s="3" t="s">
        <v>130</v>
      </c>
      <c r="B3" s="3" t="s">
        <v>152</v>
      </c>
      <c r="C3" s="3" t="s">
        <v>8</v>
      </c>
      <c r="D3" s="14">
        <v>2</v>
      </c>
    </row>
    <row r="4" spans="1:7" x14ac:dyDescent="0.2">
      <c r="A4" s="3" t="s">
        <v>130</v>
      </c>
      <c r="B4" s="3" t="s">
        <v>152</v>
      </c>
      <c r="C4" s="3" t="s">
        <v>9</v>
      </c>
      <c r="D4" s="14">
        <v>2</v>
      </c>
    </row>
    <row r="5" spans="1:7" x14ac:dyDescent="0.2">
      <c r="A5" s="3" t="s">
        <v>130</v>
      </c>
      <c r="B5" s="3" t="s">
        <v>152</v>
      </c>
      <c r="C5" s="3" t="s">
        <v>10</v>
      </c>
      <c r="D5" s="14">
        <v>1</v>
      </c>
    </row>
    <row r="6" spans="1:7" ht="48" x14ac:dyDescent="0.2">
      <c r="A6" s="3" t="s">
        <v>130</v>
      </c>
      <c r="B6" s="3" t="s">
        <v>152</v>
      </c>
      <c r="C6" s="3" t="s">
        <v>11</v>
      </c>
      <c r="D6" s="14">
        <v>4</v>
      </c>
      <c r="E6" s="5" t="s">
        <v>264</v>
      </c>
      <c r="F6" s="5" t="s">
        <v>268</v>
      </c>
      <c r="G6" s="5" t="s">
        <v>265</v>
      </c>
    </row>
    <row r="7" spans="1:7" x14ac:dyDescent="0.2">
      <c r="A7" s="3" t="s">
        <v>130</v>
      </c>
      <c r="B7" s="3" t="s">
        <v>152</v>
      </c>
      <c r="C7" s="3" t="s">
        <v>80</v>
      </c>
      <c r="D7" s="14">
        <v>1</v>
      </c>
    </row>
    <row r="8" spans="1:7" x14ac:dyDescent="0.2">
      <c r="A8" s="3" t="s">
        <v>130</v>
      </c>
      <c r="B8" s="3" t="s">
        <v>152</v>
      </c>
      <c r="C8" s="3" t="s">
        <v>13</v>
      </c>
      <c r="D8" s="14">
        <v>1</v>
      </c>
    </row>
    <row r="9" spans="1:7" x14ac:dyDescent="0.2">
      <c r="A9" s="3" t="s">
        <v>130</v>
      </c>
      <c r="B9" s="3" t="s">
        <v>152</v>
      </c>
      <c r="C9" s="3" t="s">
        <v>14</v>
      </c>
      <c r="D9" s="14">
        <v>1</v>
      </c>
    </row>
    <row r="10" spans="1:7" ht="64" x14ac:dyDescent="0.2">
      <c r="A10" s="3" t="s">
        <v>130</v>
      </c>
      <c r="B10" s="3" t="s">
        <v>152</v>
      </c>
      <c r="C10" s="3" t="s">
        <v>15</v>
      </c>
      <c r="D10" s="14">
        <v>5</v>
      </c>
      <c r="E10" s="5" t="s">
        <v>266</v>
      </c>
      <c r="F10" s="5" t="s">
        <v>267</v>
      </c>
      <c r="G10" s="5" t="s">
        <v>223</v>
      </c>
    </row>
    <row r="11" spans="1:7" x14ac:dyDescent="0.2">
      <c r="A11" s="3" t="s">
        <v>130</v>
      </c>
      <c r="B11" s="3" t="s">
        <v>152</v>
      </c>
      <c r="C11" s="3" t="s">
        <v>16</v>
      </c>
      <c r="D11" s="14">
        <v>3</v>
      </c>
    </row>
    <row r="12" spans="1:7" ht="64" x14ac:dyDescent="0.2">
      <c r="A12" s="3" t="s">
        <v>130</v>
      </c>
      <c r="B12" s="3" t="s">
        <v>152</v>
      </c>
      <c r="C12" s="3" t="s">
        <v>17</v>
      </c>
      <c r="D12" s="14">
        <v>4</v>
      </c>
      <c r="E12" s="2" t="s">
        <v>224</v>
      </c>
      <c r="F12" s="2" t="s">
        <v>225</v>
      </c>
      <c r="G12" s="5" t="s">
        <v>226</v>
      </c>
    </row>
    <row r="13" spans="1:7" ht="80" x14ac:dyDescent="0.2">
      <c r="A13" s="3" t="s">
        <v>130</v>
      </c>
      <c r="B13" s="3" t="s">
        <v>152</v>
      </c>
      <c r="C13" s="3" t="s">
        <v>18</v>
      </c>
      <c r="D13" s="14">
        <v>4</v>
      </c>
      <c r="E13" s="2" t="s">
        <v>227</v>
      </c>
      <c r="F13" s="2" t="s">
        <v>228</v>
      </c>
      <c r="G13" s="5" t="s">
        <v>229</v>
      </c>
    </row>
    <row r="14" spans="1:7" ht="64" x14ac:dyDescent="0.2">
      <c r="A14" s="3" t="s">
        <v>130</v>
      </c>
      <c r="B14" s="3" t="s">
        <v>152</v>
      </c>
      <c r="C14" s="3" t="s">
        <v>19</v>
      </c>
      <c r="D14" s="14">
        <v>4</v>
      </c>
      <c r="E14" s="2" t="s">
        <v>230</v>
      </c>
      <c r="F14" s="2" t="s">
        <v>231</v>
      </c>
      <c r="G14" s="5" t="s">
        <v>232</v>
      </c>
    </row>
    <row r="15" spans="1:7" x14ac:dyDescent="0.2">
      <c r="A15" s="3" t="s">
        <v>130</v>
      </c>
      <c r="B15" s="3" t="s">
        <v>152</v>
      </c>
      <c r="C15" s="3" t="s">
        <v>20</v>
      </c>
      <c r="D15" s="14">
        <v>3</v>
      </c>
    </row>
    <row r="16" spans="1:7" ht="64" x14ac:dyDescent="0.2">
      <c r="A16" s="3" t="s">
        <v>130</v>
      </c>
      <c r="B16" s="3" t="s">
        <v>152</v>
      </c>
      <c r="C16" s="3" t="s">
        <v>21</v>
      </c>
      <c r="D16" s="14">
        <v>4</v>
      </c>
      <c r="E16" s="5" t="s">
        <v>233</v>
      </c>
      <c r="F16" s="5" t="s">
        <v>234</v>
      </c>
      <c r="G16" s="5" t="s">
        <v>235</v>
      </c>
    </row>
    <row r="17" spans="1:7" x14ac:dyDescent="0.2">
      <c r="A17" s="3" t="s">
        <v>130</v>
      </c>
      <c r="B17" s="3" t="s">
        <v>152</v>
      </c>
      <c r="C17" s="3" t="s">
        <v>104</v>
      </c>
      <c r="D17" s="14">
        <v>3</v>
      </c>
    </row>
    <row r="18" spans="1:7" ht="64" x14ac:dyDescent="0.2">
      <c r="A18" s="3" t="s">
        <v>130</v>
      </c>
      <c r="B18" s="3" t="s">
        <v>152</v>
      </c>
      <c r="C18" s="3" t="s">
        <v>23</v>
      </c>
      <c r="D18" s="14">
        <v>5</v>
      </c>
      <c r="E18" s="5" t="s">
        <v>236</v>
      </c>
      <c r="F18" s="5" t="s">
        <v>237</v>
      </c>
      <c r="G18" s="5" t="s">
        <v>238</v>
      </c>
    </row>
    <row r="19" spans="1:7" x14ac:dyDescent="0.2">
      <c r="A19" s="3" t="s">
        <v>130</v>
      </c>
      <c r="B19" s="3" t="s">
        <v>152</v>
      </c>
      <c r="C19" s="3" t="s">
        <v>112</v>
      </c>
      <c r="D19" s="14">
        <v>3</v>
      </c>
    </row>
    <row r="20" spans="1:7" ht="64" x14ac:dyDescent="0.2">
      <c r="A20" s="3" t="s">
        <v>130</v>
      </c>
      <c r="B20" s="3" t="s">
        <v>152</v>
      </c>
      <c r="C20" s="3" t="s">
        <v>117</v>
      </c>
      <c r="D20" s="14">
        <v>5</v>
      </c>
      <c r="E20" s="5" t="s">
        <v>239</v>
      </c>
      <c r="F20" s="5" t="s">
        <v>240</v>
      </c>
      <c r="G20" s="2" t="s">
        <v>241</v>
      </c>
    </row>
    <row r="21" spans="1:7" ht="64" x14ac:dyDescent="0.2">
      <c r="A21" t="s">
        <v>27</v>
      </c>
      <c r="B21" t="s">
        <v>152</v>
      </c>
      <c r="C21" t="s">
        <v>7</v>
      </c>
      <c r="D21">
        <v>4</v>
      </c>
      <c r="E21" s="2" t="s">
        <v>242</v>
      </c>
      <c r="F21" s="2" t="s">
        <v>250</v>
      </c>
      <c r="G21" s="2" t="s">
        <v>243</v>
      </c>
    </row>
    <row r="22" spans="1:7" ht="64" x14ac:dyDescent="0.2">
      <c r="A22" t="s">
        <v>27</v>
      </c>
      <c r="B22" t="s">
        <v>152</v>
      </c>
      <c r="C22" t="s">
        <v>8</v>
      </c>
      <c r="D22">
        <v>5</v>
      </c>
      <c r="E22" s="2" t="s">
        <v>244</v>
      </c>
      <c r="F22" s="2" t="s">
        <v>245</v>
      </c>
      <c r="G22" s="2" t="s">
        <v>246</v>
      </c>
    </row>
    <row r="23" spans="1:7" ht="64" x14ac:dyDescent="0.2">
      <c r="A23" t="s">
        <v>27</v>
      </c>
      <c r="B23" t="s">
        <v>152</v>
      </c>
      <c r="C23" t="s">
        <v>9</v>
      </c>
      <c r="D23">
        <v>4</v>
      </c>
      <c r="E23" s="2" t="s">
        <v>247</v>
      </c>
      <c r="F23" s="2" t="s">
        <v>248</v>
      </c>
      <c r="G23" s="2" t="s">
        <v>249</v>
      </c>
    </row>
    <row r="24" spans="1:7" x14ac:dyDescent="0.2">
      <c r="A24" s="3" t="s">
        <v>27</v>
      </c>
      <c r="B24" s="3" t="s">
        <v>152</v>
      </c>
      <c r="C24" s="3" t="s">
        <v>10</v>
      </c>
      <c r="D24" s="14">
        <v>1</v>
      </c>
    </row>
    <row r="25" spans="1:7" ht="48" x14ac:dyDescent="0.2">
      <c r="A25" s="3" t="s">
        <v>27</v>
      </c>
      <c r="B25" s="3" t="s">
        <v>152</v>
      </c>
      <c r="C25" s="3" t="s">
        <v>11</v>
      </c>
      <c r="D25" s="14">
        <v>4</v>
      </c>
      <c r="E25" s="5" t="s">
        <v>157</v>
      </c>
      <c r="F25" s="5" t="s">
        <v>158</v>
      </c>
      <c r="G25" s="5" t="s">
        <v>156</v>
      </c>
    </row>
    <row r="26" spans="1:7" x14ac:dyDescent="0.2">
      <c r="A26" s="3" t="s">
        <v>27</v>
      </c>
      <c r="B26" s="3" t="s">
        <v>152</v>
      </c>
      <c r="C26" s="3" t="s">
        <v>80</v>
      </c>
      <c r="D26" s="14">
        <v>1</v>
      </c>
    </row>
    <row r="27" spans="1:7" x14ac:dyDescent="0.2">
      <c r="A27" s="3" t="s">
        <v>27</v>
      </c>
      <c r="B27" s="3" t="s">
        <v>152</v>
      </c>
      <c r="C27" s="3" t="s">
        <v>13</v>
      </c>
      <c r="D27" s="14">
        <v>2</v>
      </c>
    </row>
    <row r="28" spans="1:7" x14ac:dyDescent="0.2">
      <c r="A28" s="3" t="s">
        <v>27</v>
      </c>
      <c r="B28" s="3" t="s">
        <v>152</v>
      </c>
      <c r="C28" s="3" t="s">
        <v>14</v>
      </c>
      <c r="D28" s="14">
        <v>2</v>
      </c>
    </row>
    <row r="29" spans="1:7" ht="48" x14ac:dyDescent="0.2">
      <c r="A29" s="3" t="s">
        <v>27</v>
      </c>
      <c r="B29" s="3" t="s">
        <v>152</v>
      </c>
      <c r="C29" s="3" t="s">
        <v>15</v>
      </c>
      <c r="D29" s="14">
        <v>5</v>
      </c>
      <c r="E29" s="5" t="s">
        <v>251</v>
      </c>
      <c r="F29" s="5" t="s">
        <v>252</v>
      </c>
      <c r="G29" s="5" t="s">
        <v>253</v>
      </c>
    </row>
    <row r="30" spans="1:7" x14ac:dyDescent="0.2">
      <c r="A30" s="3" t="s">
        <v>27</v>
      </c>
      <c r="B30" s="3" t="s">
        <v>152</v>
      </c>
      <c r="C30" s="3" t="s">
        <v>16</v>
      </c>
      <c r="D30" s="14">
        <v>3</v>
      </c>
    </row>
    <row r="31" spans="1:7" x14ac:dyDescent="0.2">
      <c r="A31" s="3" t="s">
        <v>27</v>
      </c>
      <c r="B31" s="3" t="s">
        <v>152</v>
      </c>
      <c r="C31" s="3" t="s">
        <v>17</v>
      </c>
      <c r="D31" s="14">
        <v>3</v>
      </c>
    </row>
    <row r="32" spans="1:7" ht="48" x14ac:dyDescent="0.2">
      <c r="A32" s="3" t="s">
        <v>27</v>
      </c>
      <c r="B32" s="3" t="s">
        <v>152</v>
      </c>
      <c r="C32" s="3" t="s">
        <v>18</v>
      </c>
      <c r="D32" s="14">
        <v>4</v>
      </c>
      <c r="E32" s="5" t="s">
        <v>254</v>
      </c>
      <c r="F32" s="2" t="s">
        <v>255</v>
      </c>
      <c r="G32" s="2" t="s">
        <v>256</v>
      </c>
    </row>
    <row r="33" spans="1:7" x14ac:dyDescent="0.2">
      <c r="A33" s="3" t="s">
        <v>27</v>
      </c>
      <c r="B33" s="3" t="s">
        <v>152</v>
      </c>
      <c r="C33" s="3" t="s">
        <v>19</v>
      </c>
      <c r="D33" s="14">
        <v>1</v>
      </c>
    </row>
    <row r="34" spans="1:7" x14ac:dyDescent="0.2">
      <c r="A34" s="3" t="s">
        <v>27</v>
      </c>
      <c r="B34" s="3" t="s">
        <v>152</v>
      </c>
      <c r="C34" s="3" t="s">
        <v>20</v>
      </c>
      <c r="D34" s="14">
        <v>1</v>
      </c>
    </row>
    <row r="35" spans="1:7" ht="48" x14ac:dyDescent="0.2">
      <c r="A35" s="3" t="s">
        <v>27</v>
      </c>
      <c r="B35" s="3" t="s">
        <v>152</v>
      </c>
      <c r="C35" s="3" t="s">
        <v>21</v>
      </c>
      <c r="D35" s="14">
        <v>4</v>
      </c>
      <c r="E35" s="5" t="s">
        <v>257</v>
      </c>
      <c r="F35" s="5" t="s">
        <v>259</v>
      </c>
      <c r="G35" s="5" t="s">
        <v>258</v>
      </c>
    </row>
    <row r="36" spans="1:7" x14ac:dyDescent="0.2">
      <c r="A36" s="3" t="s">
        <v>27</v>
      </c>
      <c r="B36" s="3" t="s">
        <v>152</v>
      </c>
      <c r="C36" s="3" t="s">
        <v>104</v>
      </c>
      <c r="D36" s="14">
        <v>3</v>
      </c>
    </row>
    <row r="37" spans="1:7" x14ac:dyDescent="0.2">
      <c r="A37" s="3" t="s">
        <v>27</v>
      </c>
      <c r="B37" s="3" t="s">
        <v>152</v>
      </c>
      <c r="C37" s="3" t="s">
        <v>23</v>
      </c>
      <c r="D37" s="14">
        <v>3</v>
      </c>
    </row>
    <row r="38" spans="1:7" x14ac:dyDescent="0.2">
      <c r="A38" s="3" t="s">
        <v>27</v>
      </c>
      <c r="B38" s="3" t="s">
        <v>152</v>
      </c>
      <c r="C38" s="3" t="s">
        <v>112</v>
      </c>
      <c r="D38" s="14">
        <v>1</v>
      </c>
    </row>
    <row r="39" spans="1:7" ht="64" x14ac:dyDescent="0.2">
      <c r="A39" s="3" t="s">
        <v>27</v>
      </c>
      <c r="B39" s="3" t="s">
        <v>152</v>
      </c>
      <c r="C39" s="3" t="s">
        <v>117</v>
      </c>
      <c r="D39" s="14">
        <v>4</v>
      </c>
      <c r="E39" s="5" t="s">
        <v>260</v>
      </c>
      <c r="F39" s="5" t="s">
        <v>261</v>
      </c>
      <c r="G39" s="5" t="s">
        <v>262</v>
      </c>
    </row>
    <row r="40" spans="1:7" x14ac:dyDescent="0.2">
      <c r="A40" s="3" t="s">
        <v>131</v>
      </c>
      <c r="B40" s="3" t="s">
        <v>152</v>
      </c>
      <c r="C40" s="3" t="s">
        <v>7</v>
      </c>
      <c r="D40" s="14">
        <v>2</v>
      </c>
    </row>
    <row r="41" spans="1:7" ht="64" x14ac:dyDescent="0.2">
      <c r="A41" s="3" t="s">
        <v>131</v>
      </c>
      <c r="B41" s="3" t="s">
        <v>152</v>
      </c>
      <c r="C41" s="3" t="s">
        <v>8</v>
      </c>
      <c r="D41" s="14">
        <v>5</v>
      </c>
      <c r="E41" s="2" t="s">
        <v>161</v>
      </c>
      <c r="F41" s="5" t="s">
        <v>160</v>
      </c>
      <c r="G41" s="2" t="s">
        <v>159</v>
      </c>
    </row>
    <row r="42" spans="1:7" ht="48" x14ac:dyDescent="0.2">
      <c r="A42" s="3" t="s">
        <v>131</v>
      </c>
      <c r="B42" s="3" t="s">
        <v>152</v>
      </c>
      <c r="C42" s="3" t="s">
        <v>9</v>
      </c>
      <c r="D42" s="14">
        <v>4</v>
      </c>
      <c r="E42" s="2" t="s">
        <v>162</v>
      </c>
      <c r="F42" s="2" t="s">
        <v>163</v>
      </c>
      <c r="G42" s="2" t="s">
        <v>164</v>
      </c>
    </row>
    <row r="43" spans="1:7" x14ac:dyDescent="0.2">
      <c r="A43" s="3" t="s">
        <v>131</v>
      </c>
      <c r="B43" s="3" t="s">
        <v>152</v>
      </c>
      <c r="C43" s="3" t="s">
        <v>10</v>
      </c>
      <c r="D43" s="14">
        <v>1</v>
      </c>
    </row>
    <row r="44" spans="1:7" ht="48" x14ac:dyDescent="0.2">
      <c r="A44" s="3" t="s">
        <v>131</v>
      </c>
      <c r="B44" s="3" t="s">
        <v>152</v>
      </c>
      <c r="C44" s="3" t="s">
        <v>11</v>
      </c>
      <c r="D44" s="14">
        <v>5</v>
      </c>
      <c r="E44" s="2" t="s">
        <v>165</v>
      </c>
      <c r="F44" s="2" t="s">
        <v>166</v>
      </c>
      <c r="G44" s="2" t="s">
        <v>167</v>
      </c>
    </row>
    <row r="45" spans="1:7" ht="64" x14ac:dyDescent="0.2">
      <c r="A45" s="3" t="s">
        <v>131</v>
      </c>
      <c r="B45" s="3" t="s">
        <v>152</v>
      </c>
      <c r="C45" s="3" t="s">
        <v>80</v>
      </c>
      <c r="D45" s="14">
        <v>4</v>
      </c>
      <c r="E45" s="2" t="s">
        <v>168</v>
      </c>
      <c r="F45" s="2" t="s">
        <v>169</v>
      </c>
      <c r="G45" s="2" t="s">
        <v>170</v>
      </c>
    </row>
    <row r="46" spans="1:7" x14ac:dyDescent="0.2">
      <c r="A46" s="3" t="s">
        <v>131</v>
      </c>
      <c r="B46" s="3" t="s">
        <v>152</v>
      </c>
      <c r="C46" s="3" t="s">
        <v>13</v>
      </c>
      <c r="D46" s="14">
        <v>3</v>
      </c>
    </row>
    <row r="47" spans="1:7" ht="48" x14ac:dyDescent="0.2">
      <c r="A47" s="3" t="s">
        <v>131</v>
      </c>
      <c r="B47" s="3" t="s">
        <v>152</v>
      </c>
      <c r="C47" s="3" t="s">
        <v>14</v>
      </c>
      <c r="D47" s="14">
        <v>4</v>
      </c>
      <c r="E47" s="5" t="s">
        <v>171</v>
      </c>
      <c r="F47" s="5" t="s">
        <v>172</v>
      </c>
      <c r="G47" s="2" t="s">
        <v>173</v>
      </c>
    </row>
    <row r="48" spans="1:7" ht="64" x14ac:dyDescent="0.2">
      <c r="A48" s="3" t="s">
        <v>131</v>
      </c>
      <c r="B48" s="3" t="s">
        <v>152</v>
      </c>
      <c r="C48" s="3" t="s">
        <v>15</v>
      </c>
      <c r="D48" s="14">
        <v>4</v>
      </c>
      <c r="E48" s="5" t="s">
        <v>177</v>
      </c>
      <c r="F48" s="5" t="s">
        <v>179</v>
      </c>
      <c r="G48" s="5" t="s">
        <v>178</v>
      </c>
    </row>
    <row r="49" spans="1:7" x14ac:dyDescent="0.2">
      <c r="A49" s="3" t="s">
        <v>131</v>
      </c>
      <c r="B49" s="3" t="s">
        <v>152</v>
      </c>
      <c r="C49" s="3" t="s">
        <v>16</v>
      </c>
      <c r="D49" s="14">
        <v>3</v>
      </c>
    </row>
    <row r="50" spans="1:7" x14ac:dyDescent="0.2">
      <c r="A50" s="3" t="s">
        <v>131</v>
      </c>
      <c r="B50" s="3" t="s">
        <v>152</v>
      </c>
      <c r="C50" s="3" t="s">
        <v>17</v>
      </c>
      <c r="D50" s="14">
        <v>2</v>
      </c>
    </row>
    <row r="51" spans="1:7" x14ac:dyDescent="0.2">
      <c r="A51" s="3" t="s">
        <v>131</v>
      </c>
      <c r="B51" s="3" t="s">
        <v>152</v>
      </c>
      <c r="C51" s="3" t="s">
        <v>18</v>
      </c>
      <c r="D51" s="14">
        <v>2</v>
      </c>
    </row>
    <row r="52" spans="1:7" x14ac:dyDescent="0.2">
      <c r="A52" s="3" t="s">
        <v>131</v>
      </c>
      <c r="B52" s="3" t="s">
        <v>152</v>
      </c>
      <c r="C52" s="3" t="s">
        <v>19</v>
      </c>
      <c r="D52" s="14">
        <v>1</v>
      </c>
    </row>
    <row r="53" spans="1:7" x14ac:dyDescent="0.2">
      <c r="A53" s="3" t="s">
        <v>131</v>
      </c>
      <c r="B53" s="3" t="s">
        <v>152</v>
      </c>
      <c r="C53" s="3" t="s">
        <v>20</v>
      </c>
      <c r="D53" s="14">
        <v>2</v>
      </c>
    </row>
    <row r="54" spans="1:7" ht="48" x14ac:dyDescent="0.2">
      <c r="A54" s="3" t="s">
        <v>131</v>
      </c>
      <c r="B54" s="3" t="s">
        <v>152</v>
      </c>
      <c r="C54" s="3" t="s">
        <v>21</v>
      </c>
      <c r="D54" s="14">
        <v>4</v>
      </c>
      <c r="E54" s="5" t="s">
        <v>174</v>
      </c>
      <c r="F54" s="5" t="s">
        <v>175</v>
      </c>
      <c r="G54" s="2" t="s">
        <v>176</v>
      </c>
    </row>
    <row r="55" spans="1:7" x14ac:dyDescent="0.2">
      <c r="A55" s="3" t="s">
        <v>131</v>
      </c>
      <c r="B55" s="3" t="s">
        <v>152</v>
      </c>
      <c r="C55" s="3" t="s">
        <v>104</v>
      </c>
      <c r="D55" s="14">
        <v>3</v>
      </c>
    </row>
    <row r="56" spans="1:7" x14ac:dyDescent="0.2">
      <c r="A56" s="3" t="s">
        <v>131</v>
      </c>
      <c r="B56" s="3" t="s">
        <v>152</v>
      </c>
      <c r="C56" s="3" t="s">
        <v>23</v>
      </c>
      <c r="D56" s="14">
        <v>2</v>
      </c>
    </row>
    <row r="57" spans="1:7" x14ac:dyDescent="0.2">
      <c r="A57" s="3" t="s">
        <v>131</v>
      </c>
      <c r="B57" s="3" t="s">
        <v>152</v>
      </c>
      <c r="C57" s="3" t="s">
        <v>112</v>
      </c>
      <c r="D57" s="14">
        <v>2</v>
      </c>
    </row>
    <row r="58" spans="1:7" x14ac:dyDescent="0.2">
      <c r="A58" s="3" t="s">
        <v>131</v>
      </c>
      <c r="B58" s="3" t="s">
        <v>152</v>
      </c>
      <c r="C58" s="3" t="s">
        <v>117</v>
      </c>
      <c r="D58" s="14">
        <v>3</v>
      </c>
    </row>
    <row r="59" spans="1:7" ht="64" x14ac:dyDescent="0.2">
      <c r="A59" s="3" t="s">
        <v>132</v>
      </c>
      <c r="B59" s="3" t="s">
        <v>152</v>
      </c>
      <c r="C59" s="3" t="s">
        <v>7</v>
      </c>
      <c r="D59" s="14">
        <v>4</v>
      </c>
      <c r="E59" s="5" t="s">
        <v>182</v>
      </c>
      <c r="F59" s="5" t="s">
        <v>181</v>
      </c>
      <c r="G59" s="2" t="s">
        <v>180</v>
      </c>
    </row>
    <row r="60" spans="1:7" ht="64" x14ac:dyDescent="0.2">
      <c r="A60" s="3" t="s">
        <v>132</v>
      </c>
      <c r="B60" s="3" t="s">
        <v>152</v>
      </c>
      <c r="C60" s="3" t="s">
        <v>8</v>
      </c>
      <c r="D60" s="14">
        <v>5</v>
      </c>
      <c r="E60" s="2" t="s">
        <v>185</v>
      </c>
      <c r="F60" s="5" t="s">
        <v>184</v>
      </c>
      <c r="G60" s="5" t="s">
        <v>183</v>
      </c>
    </row>
    <row r="61" spans="1:7" x14ac:dyDescent="0.2">
      <c r="A61" s="3" t="s">
        <v>132</v>
      </c>
      <c r="B61" s="3" t="s">
        <v>152</v>
      </c>
      <c r="C61" s="3" t="s">
        <v>9</v>
      </c>
      <c r="D61" s="14">
        <v>3</v>
      </c>
    </row>
    <row r="62" spans="1:7" x14ac:dyDescent="0.2">
      <c r="A62" s="3" t="s">
        <v>132</v>
      </c>
      <c r="B62" s="3" t="s">
        <v>152</v>
      </c>
      <c r="C62" s="3" t="s">
        <v>10</v>
      </c>
      <c r="D62" s="14">
        <v>1</v>
      </c>
    </row>
    <row r="63" spans="1:7" ht="64" x14ac:dyDescent="0.2">
      <c r="A63" s="3" t="s">
        <v>132</v>
      </c>
      <c r="B63" s="3" t="s">
        <v>152</v>
      </c>
      <c r="C63" s="3" t="s">
        <v>11</v>
      </c>
      <c r="D63" s="14">
        <v>4</v>
      </c>
      <c r="E63" s="5" t="s">
        <v>187</v>
      </c>
      <c r="F63" s="5" t="s">
        <v>186</v>
      </c>
      <c r="G63" s="5" t="s">
        <v>188</v>
      </c>
    </row>
    <row r="64" spans="1:7" x14ac:dyDescent="0.2">
      <c r="A64" s="3" t="s">
        <v>132</v>
      </c>
      <c r="B64" s="3" t="s">
        <v>152</v>
      </c>
      <c r="C64" s="3" t="s">
        <v>80</v>
      </c>
      <c r="D64" s="14">
        <v>1</v>
      </c>
    </row>
    <row r="65" spans="1:7" x14ac:dyDescent="0.2">
      <c r="A65" s="3" t="s">
        <v>132</v>
      </c>
      <c r="B65" s="3" t="s">
        <v>152</v>
      </c>
      <c r="C65" s="3" t="s">
        <v>13</v>
      </c>
      <c r="D65" s="14">
        <v>2</v>
      </c>
    </row>
    <row r="66" spans="1:7" x14ac:dyDescent="0.2">
      <c r="A66" s="3" t="s">
        <v>132</v>
      </c>
      <c r="B66" s="3" t="s">
        <v>152</v>
      </c>
      <c r="C66" s="3" t="s">
        <v>14</v>
      </c>
      <c r="D66" s="14">
        <v>2</v>
      </c>
    </row>
    <row r="67" spans="1:7" ht="48" x14ac:dyDescent="0.2">
      <c r="A67" s="3" t="s">
        <v>132</v>
      </c>
      <c r="B67" s="3" t="s">
        <v>152</v>
      </c>
      <c r="C67" s="3" t="s">
        <v>15</v>
      </c>
      <c r="D67" s="14">
        <v>5</v>
      </c>
      <c r="E67" s="5" t="s">
        <v>189</v>
      </c>
      <c r="F67" s="5" t="s">
        <v>190</v>
      </c>
      <c r="G67" s="5" t="s">
        <v>191</v>
      </c>
    </row>
    <row r="68" spans="1:7" x14ac:dyDescent="0.2">
      <c r="A68" s="3" t="s">
        <v>132</v>
      </c>
      <c r="B68" s="3" t="s">
        <v>152</v>
      </c>
      <c r="C68" s="3" t="s">
        <v>16</v>
      </c>
      <c r="D68" s="14">
        <v>3</v>
      </c>
    </row>
    <row r="69" spans="1:7" x14ac:dyDescent="0.2">
      <c r="A69" s="3" t="s">
        <v>132</v>
      </c>
      <c r="B69" s="3" t="s">
        <v>152</v>
      </c>
      <c r="C69" s="3" t="s">
        <v>17</v>
      </c>
      <c r="D69" s="14">
        <v>3</v>
      </c>
    </row>
    <row r="70" spans="1:7" x14ac:dyDescent="0.2">
      <c r="A70" s="3" t="s">
        <v>132</v>
      </c>
      <c r="B70" s="3" t="s">
        <v>152</v>
      </c>
      <c r="C70" s="3" t="s">
        <v>18</v>
      </c>
      <c r="D70" s="14">
        <v>2</v>
      </c>
    </row>
    <row r="71" spans="1:7" ht="64" x14ac:dyDescent="0.2">
      <c r="A71" s="3" t="s">
        <v>132</v>
      </c>
      <c r="B71" s="3" t="s">
        <v>152</v>
      </c>
      <c r="C71" s="3" t="s">
        <v>19</v>
      </c>
      <c r="D71" s="14">
        <v>4</v>
      </c>
      <c r="E71" s="5" t="s">
        <v>200</v>
      </c>
      <c r="F71" s="5" t="s">
        <v>199</v>
      </c>
      <c r="G71" s="5" t="s">
        <v>198</v>
      </c>
    </row>
    <row r="72" spans="1:7" x14ac:dyDescent="0.2">
      <c r="A72" s="3" t="s">
        <v>132</v>
      </c>
      <c r="B72" s="3" t="s">
        <v>152</v>
      </c>
      <c r="C72" s="3" t="s">
        <v>20</v>
      </c>
      <c r="D72" s="14">
        <v>2</v>
      </c>
    </row>
    <row r="73" spans="1:7" ht="48" x14ac:dyDescent="0.2">
      <c r="A73" s="3" t="s">
        <v>132</v>
      </c>
      <c r="B73" s="3" t="s">
        <v>152</v>
      </c>
      <c r="C73" s="3" t="s">
        <v>21</v>
      </c>
      <c r="D73" s="14">
        <v>5</v>
      </c>
      <c r="E73" s="5" t="s">
        <v>192</v>
      </c>
      <c r="F73" s="5" t="s">
        <v>193</v>
      </c>
      <c r="G73" s="5" t="s">
        <v>194</v>
      </c>
    </row>
    <row r="74" spans="1:7" ht="80" x14ac:dyDescent="0.2">
      <c r="A74" s="3" t="s">
        <v>132</v>
      </c>
      <c r="B74" s="3" t="s">
        <v>152</v>
      </c>
      <c r="C74" s="3" t="s">
        <v>104</v>
      </c>
      <c r="D74" s="14">
        <v>4</v>
      </c>
      <c r="E74" s="5" t="s">
        <v>197</v>
      </c>
      <c r="F74" s="5" t="s">
        <v>196</v>
      </c>
      <c r="G74" s="5" t="s">
        <v>195</v>
      </c>
    </row>
    <row r="75" spans="1:7" x14ac:dyDescent="0.2">
      <c r="A75" s="3" t="s">
        <v>132</v>
      </c>
      <c r="B75" s="3" t="s">
        <v>152</v>
      </c>
      <c r="C75" s="3" t="s">
        <v>23</v>
      </c>
      <c r="D75" s="14">
        <v>3</v>
      </c>
    </row>
    <row r="76" spans="1:7" x14ac:dyDescent="0.2">
      <c r="A76" s="3" t="s">
        <v>132</v>
      </c>
      <c r="B76" s="3" t="s">
        <v>152</v>
      </c>
      <c r="C76" s="3" t="s">
        <v>112</v>
      </c>
      <c r="D76" s="14">
        <v>3</v>
      </c>
    </row>
    <row r="77" spans="1:7" x14ac:dyDescent="0.2">
      <c r="A77" s="3" t="s">
        <v>132</v>
      </c>
      <c r="B77" s="3" t="s">
        <v>152</v>
      </c>
      <c r="C77" s="3" t="s">
        <v>117</v>
      </c>
      <c r="D77" s="14">
        <v>3</v>
      </c>
    </row>
    <row r="78" spans="1:7" x14ac:dyDescent="0.2">
      <c r="A78" s="3" t="s">
        <v>133</v>
      </c>
      <c r="B78" s="3" t="s">
        <v>152</v>
      </c>
      <c r="C78" s="3" t="s">
        <v>7</v>
      </c>
      <c r="D78" s="14">
        <v>3</v>
      </c>
    </row>
    <row r="79" spans="1:7" ht="64" x14ac:dyDescent="0.2">
      <c r="A79" s="3" t="s">
        <v>133</v>
      </c>
      <c r="B79" s="3" t="s">
        <v>152</v>
      </c>
      <c r="C79" s="3" t="s">
        <v>8</v>
      </c>
      <c r="D79" s="14">
        <v>5</v>
      </c>
      <c r="E79" s="5" t="s">
        <v>203</v>
      </c>
      <c r="F79" s="5" t="s">
        <v>202</v>
      </c>
      <c r="G79" s="2" t="s">
        <v>201</v>
      </c>
    </row>
    <row r="80" spans="1:7" x14ac:dyDescent="0.2">
      <c r="A80" s="3" t="s">
        <v>133</v>
      </c>
      <c r="B80" s="3" t="s">
        <v>152</v>
      </c>
      <c r="C80" s="3" t="s">
        <v>9</v>
      </c>
      <c r="D80" s="14">
        <v>2</v>
      </c>
    </row>
    <row r="81" spans="1:7" x14ac:dyDescent="0.2">
      <c r="A81" s="3" t="s">
        <v>133</v>
      </c>
      <c r="B81" s="3" t="s">
        <v>152</v>
      </c>
      <c r="C81" s="3" t="s">
        <v>10</v>
      </c>
      <c r="D81" s="14">
        <v>1</v>
      </c>
    </row>
    <row r="82" spans="1:7" x14ac:dyDescent="0.2">
      <c r="A82" s="3" t="s">
        <v>133</v>
      </c>
      <c r="B82" s="3" t="s">
        <v>152</v>
      </c>
      <c r="C82" s="3" t="s">
        <v>11</v>
      </c>
      <c r="D82" s="14">
        <v>3</v>
      </c>
    </row>
    <row r="83" spans="1:7" x14ac:dyDescent="0.2">
      <c r="A83" s="3" t="s">
        <v>133</v>
      </c>
      <c r="B83" s="3" t="s">
        <v>152</v>
      </c>
      <c r="C83" s="3" t="s">
        <v>80</v>
      </c>
      <c r="D83" s="14">
        <v>1</v>
      </c>
    </row>
    <row r="84" spans="1:7" x14ac:dyDescent="0.2">
      <c r="A84" s="3" t="s">
        <v>133</v>
      </c>
      <c r="B84" s="3" t="s">
        <v>152</v>
      </c>
      <c r="C84" s="3" t="s">
        <v>13</v>
      </c>
      <c r="D84" s="14">
        <v>2</v>
      </c>
    </row>
    <row r="85" spans="1:7" x14ac:dyDescent="0.2">
      <c r="A85" s="3" t="s">
        <v>133</v>
      </c>
      <c r="B85" s="3" t="s">
        <v>152</v>
      </c>
      <c r="C85" s="3" t="s">
        <v>14</v>
      </c>
      <c r="D85" s="14">
        <v>2</v>
      </c>
    </row>
    <row r="86" spans="1:7" ht="64" x14ac:dyDescent="0.2">
      <c r="A86" s="3" t="s">
        <v>133</v>
      </c>
      <c r="B86" s="3" t="s">
        <v>152</v>
      </c>
      <c r="C86" s="3" t="s">
        <v>15</v>
      </c>
      <c r="D86" s="14">
        <v>4</v>
      </c>
      <c r="E86" s="5" t="s">
        <v>205</v>
      </c>
      <c r="F86" s="5" t="s">
        <v>206</v>
      </c>
      <c r="G86" s="2" t="s">
        <v>204</v>
      </c>
    </row>
    <row r="87" spans="1:7" x14ac:dyDescent="0.2">
      <c r="A87" s="3" t="s">
        <v>133</v>
      </c>
      <c r="B87" s="3" t="s">
        <v>152</v>
      </c>
      <c r="C87" s="3" t="s">
        <v>16</v>
      </c>
      <c r="D87" s="14">
        <v>3</v>
      </c>
    </row>
    <row r="88" spans="1:7" x14ac:dyDescent="0.2">
      <c r="A88" s="3" t="s">
        <v>133</v>
      </c>
      <c r="B88" s="3" t="s">
        <v>152</v>
      </c>
      <c r="C88" s="3" t="s">
        <v>17</v>
      </c>
      <c r="D88" s="14">
        <v>2</v>
      </c>
    </row>
    <row r="89" spans="1:7" ht="64" x14ac:dyDescent="0.2">
      <c r="A89" s="3" t="s">
        <v>133</v>
      </c>
      <c r="B89" s="3" t="s">
        <v>152</v>
      </c>
      <c r="C89" s="3" t="s">
        <v>18</v>
      </c>
      <c r="D89" s="14">
        <v>4</v>
      </c>
      <c r="E89" s="5" t="s">
        <v>207</v>
      </c>
      <c r="F89" s="5" t="s">
        <v>208</v>
      </c>
      <c r="G89" s="5" t="s">
        <v>209</v>
      </c>
    </row>
    <row r="90" spans="1:7" x14ac:dyDescent="0.2">
      <c r="A90" s="3" t="s">
        <v>133</v>
      </c>
      <c r="B90" s="3" t="s">
        <v>152</v>
      </c>
      <c r="C90" s="3" t="s">
        <v>19</v>
      </c>
      <c r="D90" s="14">
        <v>2</v>
      </c>
    </row>
    <row r="91" spans="1:7" x14ac:dyDescent="0.2">
      <c r="A91" s="3" t="s">
        <v>133</v>
      </c>
      <c r="B91" s="3" t="s">
        <v>152</v>
      </c>
      <c r="C91" s="3" t="s">
        <v>20</v>
      </c>
      <c r="D91" s="14">
        <v>1</v>
      </c>
    </row>
    <row r="92" spans="1:7" ht="64" x14ac:dyDescent="0.2">
      <c r="A92" s="3" t="s">
        <v>133</v>
      </c>
      <c r="B92" s="3" t="s">
        <v>152</v>
      </c>
      <c r="C92" s="3" t="s">
        <v>21</v>
      </c>
      <c r="D92" s="14">
        <v>4</v>
      </c>
      <c r="E92" s="5" t="s">
        <v>212</v>
      </c>
      <c r="F92" s="5" t="s">
        <v>211</v>
      </c>
      <c r="G92" s="5" t="s">
        <v>210</v>
      </c>
    </row>
    <row r="93" spans="1:7" x14ac:dyDescent="0.2">
      <c r="A93" s="3" t="s">
        <v>133</v>
      </c>
      <c r="B93" s="3" t="s">
        <v>152</v>
      </c>
      <c r="C93" s="3" t="s">
        <v>104</v>
      </c>
      <c r="D93" s="14">
        <v>3</v>
      </c>
    </row>
    <row r="94" spans="1:7" x14ac:dyDescent="0.2">
      <c r="A94" s="3" t="s">
        <v>133</v>
      </c>
      <c r="B94" s="3" t="s">
        <v>152</v>
      </c>
      <c r="C94" s="3" t="s">
        <v>23</v>
      </c>
      <c r="D94" s="14">
        <v>2</v>
      </c>
    </row>
    <row r="95" spans="1:7" x14ac:dyDescent="0.2">
      <c r="A95" s="3" t="s">
        <v>133</v>
      </c>
      <c r="B95" s="3" t="s">
        <v>152</v>
      </c>
      <c r="C95" s="3" t="s">
        <v>112</v>
      </c>
      <c r="D95" s="14">
        <v>2</v>
      </c>
    </row>
    <row r="96" spans="1:7" x14ac:dyDescent="0.2">
      <c r="A96" s="3" t="s">
        <v>133</v>
      </c>
      <c r="B96" s="3" t="s">
        <v>152</v>
      </c>
      <c r="C96" s="3" t="s">
        <v>117</v>
      </c>
      <c r="D96" s="14">
        <v>3</v>
      </c>
    </row>
    <row r="97" spans="1:7" x14ac:dyDescent="0.2">
      <c r="A97" s="3" t="s">
        <v>134</v>
      </c>
      <c r="B97" s="3" t="s">
        <v>153</v>
      </c>
      <c r="C97" s="3" t="s">
        <v>7</v>
      </c>
      <c r="D97" s="14">
        <v>3</v>
      </c>
    </row>
    <row r="98" spans="1:7" x14ac:dyDescent="0.2">
      <c r="A98" s="3" t="s">
        <v>134</v>
      </c>
      <c r="B98" s="3" t="s">
        <v>153</v>
      </c>
      <c r="C98" s="3" t="s">
        <v>8</v>
      </c>
      <c r="D98" s="14">
        <v>1</v>
      </c>
    </row>
    <row r="99" spans="1:7" x14ac:dyDescent="0.2">
      <c r="A99" s="3" t="s">
        <v>134</v>
      </c>
      <c r="B99" s="3" t="s">
        <v>153</v>
      </c>
      <c r="C99" s="3" t="s">
        <v>9</v>
      </c>
      <c r="D99" s="14">
        <v>1</v>
      </c>
    </row>
    <row r="100" spans="1:7" x14ac:dyDescent="0.2">
      <c r="A100" s="3" t="s">
        <v>134</v>
      </c>
      <c r="B100" s="3" t="s">
        <v>153</v>
      </c>
      <c r="C100" s="3" t="s">
        <v>10</v>
      </c>
      <c r="D100" s="14">
        <v>1</v>
      </c>
    </row>
    <row r="101" spans="1:7" x14ac:dyDescent="0.2">
      <c r="A101" s="3" t="s">
        <v>134</v>
      </c>
      <c r="B101" s="3" t="s">
        <v>153</v>
      </c>
      <c r="C101" s="3" t="s">
        <v>11</v>
      </c>
      <c r="D101" s="14">
        <v>3</v>
      </c>
    </row>
    <row r="102" spans="1:7" x14ac:dyDescent="0.2">
      <c r="A102" s="3" t="s">
        <v>134</v>
      </c>
      <c r="B102" s="3" t="s">
        <v>153</v>
      </c>
      <c r="C102" s="3" t="s">
        <v>80</v>
      </c>
      <c r="D102" s="14">
        <v>1</v>
      </c>
    </row>
    <row r="103" spans="1:7" x14ac:dyDescent="0.2">
      <c r="A103" s="3" t="s">
        <v>134</v>
      </c>
      <c r="B103" s="3" t="s">
        <v>153</v>
      </c>
      <c r="C103" s="3" t="s">
        <v>13</v>
      </c>
      <c r="D103" s="14">
        <v>1</v>
      </c>
    </row>
    <row r="104" spans="1:7" x14ac:dyDescent="0.2">
      <c r="A104" s="3" t="s">
        <v>134</v>
      </c>
      <c r="B104" s="3" t="s">
        <v>153</v>
      </c>
      <c r="C104" s="3" t="s">
        <v>14</v>
      </c>
      <c r="D104" s="14">
        <v>1</v>
      </c>
    </row>
    <row r="105" spans="1:7" x14ac:dyDescent="0.2">
      <c r="A105" s="3" t="s">
        <v>134</v>
      </c>
      <c r="B105" s="3" t="s">
        <v>153</v>
      </c>
      <c r="C105" s="3" t="s">
        <v>15</v>
      </c>
      <c r="D105" s="14">
        <v>1</v>
      </c>
    </row>
    <row r="106" spans="1:7" x14ac:dyDescent="0.2">
      <c r="A106" s="3" t="s">
        <v>134</v>
      </c>
      <c r="B106" s="3" t="s">
        <v>153</v>
      </c>
      <c r="C106" s="3" t="s">
        <v>16</v>
      </c>
      <c r="D106" s="14">
        <v>2</v>
      </c>
    </row>
    <row r="107" spans="1:7" ht="48" x14ac:dyDescent="0.2">
      <c r="A107" s="3" t="s">
        <v>134</v>
      </c>
      <c r="B107" s="3" t="s">
        <v>153</v>
      </c>
      <c r="C107" s="3" t="s">
        <v>17</v>
      </c>
      <c r="D107" s="14">
        <v>4</v>
      </c>
      <c r="E107" s="5" t="s">
        <v>215</v>
      </c>
      <c r="F107" s="5" t="s">
        <v>214</v>
      </c>
      <c r="G107" s="5" t="s">
        <v>213</v>
      </c>
    </row>
    <row r="108" spans="1:7" ht="48" x14ac:dyDescent="0.2">
      <c r="A108" s="3" t="s">
        <v>134</v>
      </c>
      <c r="B108" s="3" t="s">
        <v>153</v>
      </c>
      <c r="C108" s="3" t="s">
        <v>18</v>
      </c>
      <c r="D108" s="14">
        <v>4</v>
      </c>
      <c r="E108" s="5" t="s">
        <v>218</v>
      </c>
      <c r="F108" s="5" t="s">
        <v>217</v>
      </c>
      <c r="G108" s="5" t="s">
        <v>216</v>
      </c>
    </row>
    <row r="109" spans="1:7" x14ac:dyDescent="0.2">
      <c r="A109" s="3" t="s">
        <v>134</v>
      </c>
      <c r="B109" s="3" t="s">
        <v>153</v>
      </c>
      <c r="C109" s="3" t="s">
        <v>19</v>
      </c>
      <c r="D109" s="14">
        <v>3</v>
      </c>
    </row>
    <row r="110" spans="1:7" x14ac:dyDescent="0.2">
      <c r="A110" s="3" t="s">
        <v>134</v>
      </c>
      <c r="B110" s="3" t="s">
        <v>153</v>
      </c>
      <c r="C110" s="3" t="s">
        <v>20</v>
      </c>
      <c r="D110" s="14">
        <v>1</v>
      </c>
    </row>
    <row r="111" spans="1:7" x14ac:dyDescent="0.2">
      <c r="A111" s="3" t="s">
        <v>134</v>
      </c>
      <c r="B111" s="3" t="s">
        <v>153</v>
      </c>
      <c r="C111" s="3" t="s">
        <v>21</v>
      </c>
      <c r="D111" s="14">
        <v>1</v>
      </c>
    </row>
    <row r="112" spans="1:7" ht="64" x14ac:dyDescent="0.2">
      <c r="A112" s="3" t="s">
        <v>134</v>
      </c>
      <c r="B112" s="3" t="s">
        <v>153</v>
      </c>
      <c r="C112" s="3" t="s">
        <v>104</v>
      </c>
      <c r="D112" s="14">
        <v>4</v>
      </c>
      <c r="E112" s="5" t="s">
        <v>221</v>
      </c>
      <c r="F112" s="5" t="s">
        <v>219</v>
      </c>
      <c r="G112" s="5" t="s">
        <v>220</v>
      </c>
    </row>
    <row r="113" spans="1:4" x14ac:dyDescent="0.2">
      <c r="A113" s="3" t="s">
        <v>134</v>
      </c>
      <c r="B113" s="3" t="s">
        <v>153</v>
      </c>
      <c r="C113" s="3" t="s">
        <v>23</v>
      </c>
      <c r="D113" s="14">
        <v>2</v>
      </c>
    </row>
    <row r="114" spans="1:4" x14ac:dyDescent="0.2">
      <c r="A114" s="3" t="s">
        <v>134</v>
      </c>
      <c r="B114" s="3" t="s">
        <v>153</v>
      </c>
      <c r="C114" s="3" t="s">
        <v>112</v>
      </c>
      <c r="D114" s="14">
        <v>2</v>
      </c>
    </row>
    <row r="115" spans="1:4" x14ac:dyDescent="0.2">
      <c r="A115" s="3" t="s">
        <v>134</v>
      </c>
      <c r="B115" s="3" t="s">
        <v>153</v>
      </c>
      <c r="C115" s="3" t="s">
        <v>117</v>
      </c>
      <c r="D115" s="14">
        <v>3</v>
      </c>
    </row>
    <row r="116" spans="1:4" x14ac:dyDescent="0.2">
      <c r="A116" s="3" t="s">
        <v>135</v>
      </c>
      <c r="B116" s="3" t="s">
        <v>153</v>
      </c>
      <c r="C116" s="3" t="s">
        <v>7</v>
      </c>
      <c r="D116" s="14">
        <v>2</v>
      </c>
    </row>
    <row r="117" spans="1:4" x14ac:dyDescent="0.2">
      <c r="A117" s="3" t="s">
        <v>135</v>
      </c>
      <c r="B117" s="3" t="s">
        <v>153</v>
      </c>
      <c r="C117" s="3" t="s">
        <v>8</v>
      </c>
      <c r="D117" s="14">
        <v>1</v>
      </c>
    </row>
    <row r="118" spans="1:4" x14ac:dyDescent="0.2">
      <c r="A118" s="3" t="s">
        <v>135</v>
      </c>
      <c r="B118" s="3" t="s">
        <v>153</v>
      </c>
      <c r="C118" s="3" t="s">
        <v>9</v>
      </c>
      <c r="D118" s="14">
        <v>1</v>
      </c>
    </row>
    <row r="119" spans="1:4" x14ac:dyDescent="0.2">
      <c r="A119" s="3" t="s">
        <v>135</v>
      </c>
      <c r="B119" s="3" t="s">
        <v>153</v>
      </c>
      <c r="C119" s="3" t="s">
        <v>10</v>
      </c>
      <c r="D119" s="14">
        <v>1</v>
      </c>
    </row>
    <row r="120" spans="1:4" x14ac:dyDescent="0.2">
      <c r="A120" s="3" t="s">
        <v>135</v>
      </c>
      <c r="B120" s="3" t="s">
        <v>153</v>
      </c>
      <c r="C120" s="3" t="s">
        <v>11</v>
      </c>
      <c r="D120" s="14">
        <v>3</v>
      </c>
    </row>
    <row r="121" spans="1:4" x14ac:dyDescent="0.2">
      <c r="A121" s="3" t="s">
        <v>135</v>
      </c>
      <c r="B121" s="3" t="s">
        <v>153</v>
      </c>
      <c r="C121" s="3" t="s">
        <v>80</v>
      </c>
      <c r="D121" s="14">
        <v>1</v>
      </c>
    </row>
    <row r="122" spans="1:4" x14ac:dyDescent="0.2">
      <c r="A122" s="3" t="s">
        <v>135</v>
      </c>
      <c r="B122" s="3" t="s">
        <v>153</v>
      </c>
      <c r="C122" s="3" t="s">
        <v>13</v>
      </c>
      <c r="D122" s="14">
        <v>1</v>
      </c>
    </row>
    <row r="123" spans="1:4" x14ac:dyDescent="0.2">
      <c r="A123" s="3" t="s">
        <v>135</v>
      </c>
      <c r="B123" s="3" t="s">
        <v>153</v>
      </c>
      <c r="C123" s="3" t="s">
        <v>14</v>
      </c>
      <c r="D123" s="14">
        <v>1</v>
      </c>
    </row>
    <row r="124" spans="1:4" x14ac:dyDescent="0.2">
      <c r="A124" s="3" t="s">
        <v>135</v>
      </c>
      <c r="B124" s="3" t="s">
        <v>153</v>
      </c>
      <c r="C124" s="3" t="s">
        <v>15</v>
      </c>
      <c r="D124" s="14">
        <v>1</v>
      </c>
    </row>
    <row r="125" spans="1:4" x14ac:dyDescent="0.2">
      <c r="A125" s="3" t="s">
        <v>135</v>
      </c>
      <c r="B125" s="3" t="s">
        <v>153</v>
      </c>
      <c r="C125" s="3" t="s">
        <v>16</v>
      </c>
      <c r="D125" s="14">
        <v>5</v>
      </c>
    </row>
    <row r="126" spans="1:4" x14ac:dyDescent="0.2">
      <c r="A126" s="3" t="s">
        <v>135</v>
      </c>
      <c r="B126" s="3" t="s">
        <v>153</v>
      </c>
      <c r="C126" s="3" t="s">
        <v>17</v>
      </c>
      <c r="D126" s="14">
        <v>5</v>
      </c>
    </row>
    <row r="127" spans="1:4" x14ac:dyDescent="0.2">
      <c r="A127" s="3" t="s">
        <v>135</v>
      </c>
      <c r="B127" s="3" t="s">
        <v>153</v>
      </c>
      <c r="C127" s="3" t="s">
        <v>18</v>
      </c>
      <c r="D127" s="14">
        <v>5</v>
      </c>
    </row>
    <row r="128" spans="1:4" x14ac:dyDescent="0.2">
      <c r="A128" s="3" t="s">
        <v>135</v>
      </c>
      <c r="B128" s="3" t="s">
        <v>153</v>
      </c>
      <c r="C128" s="3" t="s">
        <v>19</v>
      </c>
      <c r="D128" s="14">
        <v>4</v>
      </c>
    </row>
    <row r="129" spans="1:4" x14ac:dyDescent="0.2">
      <c r="A129" s="3" t="s">
        <v>135</v>
      </c>
      <c r="B129" s="3" t="s">
        <v>153</v>
      </c>
      <c r="C129" s="3" t="s">
        <v>20</v>
      </c>
      <c r="D129" s="14">
        <v>1</v>
      </c>
    </row>
    <row r="130" spans="1:4" x14ac:dyDescent="0.2">
      <c r="A130" s="3" t="s">
        <v>135</v>
      </c>
      <c r="B130" s="3" t="s">
        <v>153</v>
      </c>
      <c r="C130" s="3" t="s">
        <v>21</v>
      </c>
      <c r="D130" s="14">
        <v>1</v>
      </c>
    </row>
    <row r="131" spans="1:4" x14ac:dyDescent="0.2">
      <c r="A131" s="3" t="s">
        <v>135</v>
      </c>
      <c r="B131" s="3" t="s">
        <v>153</v>
      </c>
      <c r="C131" s="3" t="s">
        <v>104</v>
      </c>
      <c r="D131" s="14">
        <v>1</v>
      </c>
    </row>
    <row r="132" spans="1:4" x14ac:dyDescent="0.2">
      <c r="A132" s="3" t="s">
        <v>135</v>
      </c>
      <c r="B132" s="3" t="s">
        <v>153</v>
      </c>
      <c r="C132" s="3" t="s">
        <v>23</v>
      </c>
      <c r="D132" s="14">
        <v>2</v>
      </c>
    </row>
    <row r="133" spans="1:4" x14ac:dyDescent="0.2">
      <c r="A133" s="3" t="s">
        <v>135</v>
      </c>
      <c r="B133" s="3" t="s">
        <v>153</v>
      </c>
      <c r="C133" s="3" t="s">
        <v>112</v>
      </c>
      <c r="D133" s="14">
        <v>2</v>
      </c>
    </row>
    <row r="134" spans="1:4" x14ac:dyDescent="0.2">
      <c r="A134" s="3" t="s">
        <v>135</v>
      </c>
      <c r="B134" s="3" t="s">
        <v>153</v>
      </c>
      <c r="C134" s="3" t="s">
        <v>117</v>
      </c>
      <c r="D134" s="14">
        <v>5</v>
      </c>
    </row>
    <row r="135" spans="1:4" x14ac:dyDescent="0.2">
      <c r="A135" s="3" t="s">
        <v>136</v>
      </c>
      <c r="B135" s="3" t="s">
        <v>153</v>
      </c>
      <c r="C135" s="3" t="s">
        <v>7</v>
      </c>
      <c r="D135" s="14">
        <v>2</v>
      </c>
    </row>
    <row r="136" spans="1:4" x14ac:dyDescent="0.2">
      <c r="A136" s="3" t="s">
        <v>136</v>
      </c>
      <c r="B136" s="3" t="s">
        <v>153</v>
      </c>
      <c r="C136" s="3" t="s">
        <v>8</v>
      </c>
      <c r="D136" s="14">
        <v>1</v>
      </c>
    </row>
    <row r="137" spans="1:4" x14ac:dyDescent="0.2">
      <c r="A137" s="3" t="s">
        <v>136</v>
      </c>
      <c r="B137" s="3" t="s">
        <v>153</v>
      </c>
      <c r="C137" s="3" t="s">
        <v>9</v>
      </c>
      <c r="D137" s="14">
        <v>1</v>
      </c>
    </row>
    <row r="138" spans="1:4" x14ac:dyDescent="0.2">
      <c r="A138" s="3" t="s">
        <v>136</v>
      </c>
      <c r="B138" s="3" t="s">
        <v>153</v>
      </c>
      <c r="C138" s="3" t="s">
        <v>10</v>
      </c>
      <c r="D138" s="14">
        <v>1</v>
      </c>
    </row>
    <row r="139" spans="1:4" x14ac:dyDescent="0.2">
      <c r="A139" s="3" t="s">
        <v>136</v>
      </c>
      <c r="B139" s="3" t="s">
        <v>153</v>
      </c>
      <c r="C139" s="3" t="s">
        <v>11</v>
      </c>
      <c r="D139" s="14">
        <v>3</v>
      </c>
    </row>
    <row r="140" spans="1:4" x14ac:dyDescent="0.2">
      <c r="A140" s="3" t="s">
        <v>136</v>
      </c>
      <c r="B140" s="3" t="s">
        <v>153</v>
      </c>
      <c r="C140" s="3" t="s">
        <v>80</v>
      </c>
      <c r="D140" s="14">
        <v>1</v>
      </c>
    </row>
    <row r="141" spans="1:4" x14ac:dyDescent="0.2">
      <c r="A141" s="3" t="s">
        <v>136</v>
      </c>
      <c r="B141" s="3" t="s">
        <v>153</v>
      </c>
      <c r="C141" s="3" t="s">
        <v>13</v>
      </c>
      <c r="D141" s="14">
        <v>1</v>
      </c>
    </row>
    <row r="142" spans="1:4" x14ac:dyDescent="0.2">
      <c r="A142" s="3" t="s">
        <v>136</v>
      </c>
      <c r="B142" s="3" t="s">
        <v>153</v>
      </c>
      <c r="C142" s="3" t="s">
        <v>14</v>
      </c>
      <c r="D142" s="14">
        <v>1</v>
      </c>
    </row>
    <row r="143" spans="1:4" x14ac:dyDescent="0.2">
      <c r="A143" s="3" t="s">
        <v>136</v>
      </c>
      <c r="B143" s="3" t="s">
        <v>153</v>
      </c>
      <c r="C143" s="3" t="s">
        <v>15</v>
      </c>
      <c r="D143" s="14">
        <v>4</v>
      </c>
    </row>
    <row r="144" spans="1:4" x14ac:dyDescent="0.2">
      <c r="A144" s="3" t="s">
        <v>136</v>
      </c>
      <c r="B144" s="3" t="s">
        <v>153</v>
      </c>
      <c r="C144" s="3" t="s">
        <v>16</v>
      </c>
      <c r="D144" s="14">
        <v>5</v>
      </c>
    </row>
    <row r="145" spans="1:4" x14ac:dyDescent="0.2">
      <c r="A145" s="3" t="s">
        <v>136</v>
      </c>
      <c r="B145" s="3" t="s">
        <v>153</v>
      </c>
      <c r="C145" s="3" t="s">
        <v>17</v>
      </c>
      <c r="D145" s="14">
        <v>5</v>
      </c>
    </row>
    <row r="146" spans="1:4" x14ac:dyDescent="0.2">
      <c r="A146" s="3" t="s">
        <v>136</v>
      </c>
      <c r="B146" s="3" t="s">
        <v>153</v>
      </c>
      <c r="C146" s="3" t="s">
        <v>18</v>
      </c>
      <c r="D146" s="14">
        <v>5</v>
      </c>
    </row>
    <row r="147" spans="1:4" x14ac:dyDescent="0.2">
      <c r="A147" s="3" t="s">
        <v>136</v>
      </c>
      <c r="B147" s="3" t="s">
        <v>153</v>
      </c>
      <c r="C147" s="3" t="s">
        <v>19</v>
      </c>
      <c r="D147" s="14">
        <v>5</v>
      </c>
    </row>
    <row r="148" spans="1:4" x14ac:dyDescent="0.2">
      <c r="A148" s="3" t="s">
        <v>136</v>
      </c>
      <c r="B148" s="3" t="s">
        <v>153</v>
      </c>
      <c r="C148" s="3" t="s">
        <v>20</v>
      </c>
      <c r="D148" s="14">
        <v>2</v>
      </c>
    </row>
    <row r="149" spans="1:4" x14ac:dyDescent="0.2">
      <c r="A149" s="3" t="s">
        <v>136</v>
      </c>
      <c r="B149" s="3" t="s">
        <v>153</v>
      </c>
      <c r="C149" s="3" t="s">
        <v>21</v>
      </c>
      <c r="D149" s="14">
        <v>4</v>
      </c>
    </row>
    <row r="150" spans="1:4" x14ac:dyDescent="0.2">
      <c r="A150" s="3" t="s">
        <v>136</v>
      </c>
      <c r="B150" s="3" t="s">
        <v>153</v>
      </c>
      <c r="C150" s="3" t="s">
        <v>104</v>
      </c>
      <c r="D150" s="14">
        <v>1</v>
      </c>
    </row>
    <row r="151" spans="1:4" x14ac:dyDescent="0.2">
      <c r="A151" s="3" t="s">
        <v>136</v>
      </c>
      <c r="B151" s="3" t="s">
        <v>153</v>
      </c>
      <c r="C151" s="3" t="s">
        <v>23</v>
      </c>
      <c r="D151" s="14">
        <v>2</v>
      </c>
    </row>
    <row r="152" spans="1:4" x14ac:dyDescent="0.2">
      <c r="A152" s="3" t="s">
        <v>136</v>
      </c>
      <c r="B152" s="3" t="s">
        <v>153</v>
      </c>
      <c r="C152" s="3" t="s">
        <v>112</v>
      </c>
      <c r="D152" s="14">
        <v>3</v>
      </c>
    </row>
    <row r="153" spans="1:4" x14ac:dyDescent="0.2">
      <c r="A153" s="3" t="s">
        <v>136</v>
      </c>
      <c r="B153" s="3" t="s">
        <v>153</v>
      </c>
      <c r="C153" s="3" t="s">
        <v>117</v>
      </c>
      <c r="D153" s="14">
        <v>5</v>
      </c>
    </row>
    <row r="154" spans="1:4" x14ac:dyDescent="0.2">
      <c r="A154" s="3" t="s">
        <v>137</v>
      </c>
      <c r="B154" s="3" t="s">
        <v>153</v>
      </c>
      <c r="C154" s="3" t="s">
        <v>7</v>
      </c>
      <c r="D154" s="14">
        <v>1</v>
      </c>
    </row>
    <row r="155" spans="1:4" x14ac:dyDescent="0.2">
      <c r="A155" s="3" t="s">
        <v>137</v>
      </c>
      <c r="B155" s="3" t="s">
        <v>153</v>
      </c>
      <c r="C155" s="3" t="s">
        <v>8</v>
      </c>
      <c r="D155" s="14">
        <v>2</v>
      </c>
    </row>
    <row r="156" spans="1:4" x14ac:dyDescent="0.2">
      <c r="A156" s="3" t="s">
        <v>137</v>
      </c>
      <c r="B156" s="3" t="s">
        <v>153</v>
      </c>
      <c r="C156" s="3" t="s">
        <v>9</v>
      </c>
      <c r="D156" s="14">
        <v>1</v>
      </c>
    </row>
    <row r="157" spans="1:4" x14ac:dyDescent="0.2">
      <c r="A157" s="3" t="s">
        <v>137</v>
      </c>
      <c r="B157" s="3" t="s">
        <v>153</v>
      </c>
      <c r="C157" s="3" t="s">
        <v>10</v>
      </c>
      <c r="D157" s="14">
        <v>3</v>
      </c>
    </row>
    <row r="158" spans="1:4" x14ac:dyDescent="0.2">
      <c r="A158" s="3" t="s">
        <v>137</v>
      </c>
      <c r="B158" s="3" t="s">
        <v>153</v>
      </c>
      <c r="C158" s="3" t="s">
        <v>11</v>
      </c>
      <c r="D158" s="14">
        <v>3</v>
      </c>
    </row>
    <row r="159" spans="1:4" x14ac:dyDescent="0.2">
      <c r="A159" s="3" t="s">
        <v>137</v>
      </c>
      <c r="B159" s="3" t="s">
        <v>153</v>
      </c>
      <c r="C159" s="3" t="s">
        <v>80</v>
      </c>
      <c r="D159" s="14">
        <v>1</v>
      </c>
    </row>
    <row r="160" spans="1:4" x14ac:dyDescent="0.2">
      <c r="A160" s="3" t="s">
        <v>137</v>
      </c>
      <c r="B160" s="3" t="s">
        <v>153</v>
      </c>
      <c r="C160" s="3" t="s">
        <v>13</v>
      </c>
      <c r="D160" s="14">
        <v>1</v>
      </c>
    </row>
    <row r="161" spans="1:4" x14ac:dyDescent="0.2">
      <c r="A161" s="3" t="s">
        <v>137</v>
      </c>
      <c r="B161" s="3" t="s">
        <v>153</v>
      </c>
      <c r="C161" s="3" t="s">
        <v>14</v>
      </c>
      <c r="D161" s="14">
        <v>1</v>
      </c>
    </row>
    <row r="162" spans="1:4" x14ac:dyDescent="0.2">
      <c r="A162" s="3" t="s">
        <v>137</v>
      </c>
      <c r="B162" s="3" t="s">
        <v>153</v>
      </c>
      <c r="C162" s="3" t="s">
        <v>15</v>
      </c>
      <c r="D162" s="14">
        <v>1</v>
      </c>
    </row>
    <row r="163" spans="1:4" x14ac:dyDescent="0.2">
      <c r="A163" s="3" t="s">
        <v>137</v>
      </c>
      <c r="B163" s="3" t="s">
        <v>153</v>
      </c>
      <c r="C163" s="3" t="s">
        <v>16</v>
      </c>
      <c r="D163" s="14">
        <v>3</v>
      </c>
    </row>
    <row r="164" spans="1:4" x14ac:dyDescent="0.2">
      <c r="A164" s="3" t="s">
        <v>137</v>
      </c>
      <c r="B164" s="3" t="s">
        <v>153</v>
      </c>
      <c r="C164" s="3" t="s">
        <v>17</v>
      </c>
      <c r="D164" s="14">
        <v>3</v>
      </c>
    </row>
    <row r="165" spans="1:4" x14ac:dyDescent="0.2">
      <c r="A165" s="3" t="s">
        <v>137</v>
      </c>
      <c r="B165" s="3" t="s">
        <v>153</v>
      </c>
      <c r="C165" s="3" t="s">
        <v>18</v>
      </c>
      <c r="D165" s="14">
        <v>4</v>
      </c>
    </row>
    <row r="166" spans="1:4" x14ac:dyDescent="0.2">
      <c r="A166" s="3" t="s">
        <v>137</v>
      </c>
      <c r="B166" s="3" t="s">
        <v>153</v>
      </c>
      <c r="C166" s="3" t="s">
        <v>19</v>
      </c>
      <c r="D166" s="14">
        <v>3</v>
      </c>
    </row>
    <row r="167" spans="1:4" x14ac:dyDescent="0.2">
      <c r="A167" s="3" t="s">
        <v>137</v>
      </c>
      <c r="B167" s="3" t="s">
        <v>153</v>
      </c>
      <c r="C167" s="3" t="s">
        <v>20</v>
      </c>
      <c r="D167" s="14">
        <v>1</v>
      </c>
    </row>
    <row r="168" spans="1:4" x14ac:dyDescent="0.2">
      <c r="A168" s="3" t="s">
        <v>137</v>
      </c>
      <c r="B168" s="3" t="s">
        <v>153</v>
      </c>
      <c r="C168" s="3" t="s">
        <v>21</v>
      </c>
      <c r="D168" s="14">
        <v>1</v>
      </c>
    </row>
    <row r="169" spans="1:4" x14ac:dyDescent="0.2">
      <c r="A169" s="3" t="s">
        <v>137</v>
      </c>
      <c r="B169" s="3" t="s">
        <v>153</v>
      </c>
      <c r="C169" s="3" t="s">
        <v>104</v>
      </c>
      <c r="D169" s="14">
        <v>1</v>
      </c>
    </row>
    <row r="170" spans="1:4" x14ac:dyDescent="0.2">
      <c r="A170" s="3" t="s">
        <v>137</v>
      </c>
      <c r="B170" s="3" t="s">
        <v>153</v>
      </c>
      <c r="C170" s="3" t="s">
        <v>23</v>
      </c>
      <c r="D170" s="14">
        <v>2</v>
      </c>
    </row>
    <row r="171" spans="1:4" x14ac:dyDescent="0.2">
      <c r="A171" s="3" t="s">
        <v>137</v>
      </c>
      <c r="B171" s="3" t="s">
        <v>153</v>
      </c>
      <c r="C171" s="3" t="s">
        <v>112</v>
      </c>
      <c r="D171" s="14">
        <v>1</v>
      </c>
    </row>
    <row r="172" spans="1:4" x14ac:dyDescent="0.2">
      <c r="A172" s="3" t="s">
        <v>137</v>
      </c>
      <c r="B172" s="3" t="s">
        <v>153</v>
      </c>
      <c r="C172" s="3" t="s">
        <v>117</v>
      </c>
      <c r="D172" s="14">
        <v>3</v>
      </c>
    </row>
    <row r="173" spans="1:4" x14ac:dyDescent="0.2">
      <c r="A173" s="3" t="s">
        <v>138</v>
      </c>
      <c r="B173" s="3" t="s">
        <v>153</v>
      </c>
      <c r="C173" s="3" t="s">
        <v>7</v>
      </c>
      <c r="D173" s="14">
        <v>2</v>
      </c>
    </row>
    <row r="174" spans="1:4" x14ac:dyDescent="0.2">
      <c r="A174" s="3" t="s">
        <v>138</v>
      </c>
      <c r="B174" s="3" t="s">
        <v>153</v>
      </c>
      <c r="C174" s="3" t="s">
        <v>8</v>
      </c>
      <c r="D174" s="14">
        <v>3</v>
      </c>
    </row>
    <row r="175" spans="1:4" x14ac:dyDescent="0.2">
      <c r="A175" s="3" t="s">
        <v>138</v>
      </c>
      <c r="B175" s="3" t="s">
        <v>153</v>
      </c>
      <c r="C175" s="3" t="s">
        <v>9</v>
      </c>
      <c r="D175" s="14">
        <v>1</v>
      </c>
    </row>
    <row r="176" spans="1:4" x14ac:dyDescent="0.2">
      <c r="A176" s="3" t="s">
        <v>138</v>
      </c>
      <c r="B176" s="3" t="s">
        <v>153</v>
      </c>
      <c r="C176" s="3" t="s">
        <v>10</v>
      </c>
      <c r="D176" s="14">
        <v>4</v>
      </c>
    </row>
    <row r="177" spans="1:4" x14ac:dyDescent="0.2">
      <c r="A177" s="3" t="s">
        <v>138</v>
      </c>
      <c r="B177" s="3" t="s">
        <v>153</v>
      </c>
      <c r="C177" s="3" t="s">
        <v>11</v>
      </c>
      <c r="D177" s="14">
        <v>4</v>
      </c>
    </row>
    <row r="178" spans="1:4" x14ac:dyDescent="0.2">
      <c r="A178" s="3" t="s">
        <v>138</v>
      </c>
      <c r="B178" s="3" t="s">
        <v>153</v>
      </c>
      <c r="C178" s="3" t="s">
        <v>80</v>
      </c>
      <c r="D178" s="14">
        <v>1</v>
      </c>
    </row>
    <row r="179" spans="1:4" x14ac:dyDescent="0.2">
      <c r="A179" s="3" t="s">
        <v>138</v>
      </c>
      <c r="B179" s="3" t="s">
        <v>153</v>
      </c>
      <c r="C179" s="3" t="s">
        <v>13</v>
      </c>
      <c r="D179" s="14">
        <v>1</v>
      </c>
    </row>
    <row r="180" spans="1:4" x14ac:dyDescent="0.2">
      <c r="A180" s="3" t="s">
        <v>138</v>
      </c>
      <c r="B180" s="3" t="s">
        <v>153</v>
      </c>
      <c r="C180" s="3" t="s">
        <v>14</v>
      </c>
      <c r="D180" s="14">
        <v>1</v>
      </c>
    </row>
    <row r="181" spans="1:4" x14ac:dyDescent="0.2">
      <c r="A181" s="3" t="s">
        <v>138</v>
      </c>
      <c r="B181" s="3" t="s">
        <v>153</v>
      </c>
      <c r="C181" s="3" t="s">
        <v>15</v>
      </c>
      <c r="D181" s="14">
        <v>4</v>
      </c>
    </row>
    <row r="182" spans="1:4" x14ac:dyDescent="0.2">
      <c r="A182" s="3" t="s">
        <v>138</v>
      </c>
      <c r="B182" s="3" t="s">
        <v>153</v>
      </c>
      <c r="C182" s="3" t="s">
        <v>16</v>
      </c>
      <c r="D182" s="14">
        <v>1</v>
      </c>
    </row>
    <row r="183" spans="1:4" x14ac:dyDescent="0.2">
      <c r="A183" s="3" t="s">
        <v>138</v>
      </c>
      <c r="B183" s="3" t="s">
        <v>153</v>
      </c>
      <c r="C183" s="3" t="s">
        <v>17</v>
      </c>
      <c r="D183" s="14">
        <v>3</v>
      </c>
    </row>
    <row r="184" spans="1:4" x14ac:dyDescent="0.2">
      <c r="A184" s="3" t="s">
        <v>138</v>
      </c>
      <c r="B184" s="3" t="s">
        <v>153</v>
      </c>
      <c r="C184" s="3" t="s">
        <v>18</v>
      </c>
      <c r="D184" s="14">
        <v>3</v>
      </c>
    </row>
    <row r="185" spans="1:4" x14ac:dyDescent="0.2">
      <c r="A185" s="3" t="s">
        <v>138</v>
      </c>
      <c r="B185" s="3" t="s">
        <v>153</v>
      </c>
      <c r="C185" s="3" t="s">
        <v>19</v>
      </c>
      <c r="D185" s="14">
        <v>3</v>
      </c>
    </row>
    <row r="186" spans="1:4" x14ac:dyDescent="0.2">
      <c r="A186" s="3" t="s">
        <v>138</v>
      </c>
      <c r="B186" s="3" t="s">
        <v>153</v>
      </c>
      <c r="C186" s="3" t="s">
        <v>20</v>
      </c>
      <c r="D186" s="14">
        <v>1</v>
      </c>
    </row>
    <row r="187" spans="1:4" x14ac:dyDescent="0.2">
      <c r="A187" s="3" t="s">
        <v>138</v>
      </c>
      <c r="B187" s="3" t="s">
        <v>153</v>
      </c>
      <c r="C187" s="3" t="s">
        <v>21</v>
      </c>
      <c r="D187" s="14">
        <v>4</v>
      </c>
    </row>
    <row r="188" spans="1:4" x14ac:dyDescent="0.2">
      <c r="A188" s="3" t="s">
        <v>138</v>
      </c>
      <c r="B188" s="3" t="s">
        <v>153</v>
      </c>
      <c r="C188" s="3" t="s">
        <v>104</v>
      </c>
      <c r="D188" s="14">
        <v>1</v>
      </c>
    </row>
    <row r="189" spans="1:4" x14ac:dyDescent="0.2">
      <c r="A189" s="3" t="s">
        <v>138</v>
      </c>
      <c r="B189" s="3" t="s">
        <v>153</v>
      </c>
      <c r="C189" s="3" t="s">
        <v>23</v>
      </c>
      <c r="D189" s="14">
        <v>2</v>
      </c>
    </row>
    <row r="190" spans="1:4" x14ac:dyDescent="0.2">
      <c r="A190" s="3" t="s">
        <v>138</v>
      </c>
      <c r="B190" s="3" t="s">
        <v>153</v>
      </c>
      <c r="C190" s="3" t="s">
        <v>112</v>
      </c>
      <c r="D190" s="14">
        <v>1</v>
      </c>
    </row>
    <row r="191" spans="1:4" x14ac:dyDescent="0.2">
      <c r="A191" s="3" t="s">
        <v>138</v>
      </c>
      <c r="B191" s="3" t="s">
        <v>153</v>
      </c>
      <c r="C191" s="3" t="s">
        <v>117</v>
      </c>
      <c r="D191" s="14">
        <v>3</v>
      </c>
    </row>
    <row r="192" spans="1:4" x14ac:dyDescent="0.2">
      <c r="A192" s="3" t="s">
        <v>139</v>
      </c>
      <c r="B192" s="3" t="s">
        <v>153</v>
      </c>
      <c r="C192" s="3" t="s">
        <v>7</v>
      </c>
      <c r="D192" s="14">
        <v>2</v>
      </c>
    </row>
    <row r="193" spans="1:4" x14ac:dyDescent="0.2">
      <c r="A193" s="3" t="s">
        <v>139</v>
      </c>
      <c r="B193" s="3" t="s">
        <v>153</v>
      </c>
      <c r="C193" s="3" t="s">
        <v>8</v>
      </c>
      <c r="D193" s="14">
        <v>3</v>
      </c>
    </row>
    <row r="194" spans="1:4" x14ac:dyDescent="0.2">
      <c r="A194" s="3" t="s">
        <v>139</v>
      </c>
      <c r="B194" s="3" t="s">
        <v>153</v>
      </c>
      <c r="C194" s="3" t="s">
        <v>9</v>
      </c>
      <c r="D194" s="14">
        <v>1</v>
      </c>
    </row>
    <row r="195" spans="1:4" x14ac:dyDescent="0.2">
      <c r="A195" s="3" t="s">
        <v>139</v>
      </c>
      <c r="B195" s="3" t="s">
        <v>153</v>
      </c>
      <c r="C195" s="3" t="s">
        <v>10</v>
      </c>
      <c r="D195" s="14">
        <v>4</v>
      </c>
    </row>
    <row r="196" spans="1:4" x14ac:dyDescent="0.2">
      <c r="A196" s="3" t="s">
        <v>139</v>
      </c>
      <c r="B196" s="3" t="s">
        <v>153</v>
      </c>
      <c r="C196" s="3" t="s">
        <v>11</v>
      </c>
      <c r="D196" s="14">
        <v>5</v>
      </c>
    </row>
    <row r="197" spans="1:4" x14ac:dyDescent="0.2">
      <c r="A197" s="3" t="s">
        <v>139</v>
      </c>
      <c r="B197" s="3" t="s">
        <v>153</v>
      </c>
      <c r="C197" s="3" t="s">
        <v>80</v>
      </c>
      <c r="D197" s="14">
        <v>1</v>
      </c>
    </row>
    <row r="198" spans="1:4" x14ac:dyDescent="0.2">
      <c r="A198" s="3" t="s">
        <v>139</v>
      </c>
      <c r="B198" s="3" t="s">
        <v>153</v>
      </c>
      <c r="C198" s="3" t="s">
        <v>13</v>
      </c>
      <c r="D198" s="14">
        <v>1</v>
      </c>
    </row>
    <row r="199" spans="1:4" x14ac:dyDescent="0.2">
      <c r="A199" s="3" t="s">
        <v>139</v>
      </c>
      <c r="B199" s="3" t="s">
        <v>153</v>
      </c>
      <c r="C199" s="3" t="s">
        <v>14</v>
      </c>
      <c r="D199" s="14">
        <v>1</v>
      </c>
    </row>
    <row r="200" spans="1:4" x14ac:dyDescent="0.2">
      <c r="A200" s="3" t="s">
        <v>139</v>
      </c>
      <c r="B200" s="3" t="s">
        <v>153</v>
      </c>
      <c r="C200" s="3" t="s">
        <v>15</v>
      </c>
      <c r="D200" s="14">
        <v>4</v>
      </c>
    </row>
    <row r="201" spans="1:4" x14ac:dyDescent="0.2">
      <c r="A201" s="3" t="s">
        <v>139</v>
      </c>
      <c r="B201" s="3" t="s">
        <v>153</v>
      </c>
      <c r="C201" s="3" t="s">
        <v>16</v>
      </c>
      <c r="D201" s="14">
        <v>1</v>
      </c>
    </row>
    <row r="202" spans="1:4" x14ac:dyDescent="0.2">
      <c r="A202" s="3" t="s">
        <v>139</v>
      </c>
      <c r="B202" s="3" t="s">
        <v>153</v>
      </c>
      <c r="C202" s="3" t="s">
        <v>17</v>
      </c>
      <c r="D202" s="14">
        <v>2</v>
      </c>
    </row>
    <row r="203" spans="1:4" x14ac:dyDescent="0.2">
      <c r="A203" s="3" t="s">
        <v>139</v>
      </c>
      <c r="B203" s="3" t="s">
        <v>153</v>
      </c>
      <c r="C203" s="3" t="s">
        <v>18</v>
      </c>
      <c r="D203" s="14">
        <v>2</v>
      </c>
    </row>
    <row r="204" spans="1:4" x14ac:dyDescent="0.2">
      <c r="A204" s="3" t="s">
        <v>139</v>
      </c>
      <c r="B204" s="3" t="s">
        <v>153</v>
      </c>
      <c r="C204" s="3" t="s">
        <v>19</v>
      </c>
      <c r="D204" s="14">
        <v>4</v>
      </c>
    </row>
    <row r="205" spans="1:4" x14ac:dyDescent="0.2">
      <c r="A205" s="3" t="s">
        <v>139</v>
      </c>
      <c r="B205" s="3" t="s">
        <v>153</v>
      </c>
      <c r="C205" s="3" t="s">
        <v>20</v>
      </c>
      <c r="D205" s="14">
        <v>1</v>
      </c>
    </row>
    <row r="206" spans="1:4" x14ac:dyDescent="0.2">
      <c r="A206" s="3" t="s">
        <v>139</v>
      </c>
      <c r="B206" s="3" t="s">
        <v>153</v>
      </c>
      <c r="C206" s="3" t="s">
        <v>21</v>
      </c>
      <c r="D206" s="14">
        <v>4</v>
      </c>
    </row>
    <row r="207" spans="1:4" x14ac:dyDescent="0.2">
      <c r="A207" s="3" t="s">
        <v>139</v>
      </c>
      <c r="B207" s="3" t="s">
        <v>153</v>
      </c>
      <c r="C207" s="3" t="s">
        <v>104</v>
      </c>
      <c r="D207" s="14">
        <v>1</v>
      </c>
    </row>
    <row r="208" spans="1:4" x14ac:dyDescent="0.2">
      <c r="A208" s="3" t="s">
        <v>139</v>
      </c>
      <c r="B208" s="3" t="s">
        <v>153</v>
      </c>
      <c r="C208" s="3" t="s">
        <v>23</v>
      </c>
      <c r="D208" s="14">
        <v>2</v>
      </c>
    </row>
    <row r="209" spans="1:4" x14ac:dyDescent="0.2">
      <c r="A209" s="3" t="s">
        <v>139</v>
      </c>
      <c r="B209" s="3" t="s">
        <v>153</v>
      </c>
      <c r="C209" s="3" t="s">
        <v>112</v>
      </c>
      <c r="D209" s="14">
        <v>1</v>
      </c>
    </row>
    <row r="210" spans="1:4" x14ac:dyDescent="0.2">
      <c r="A210" s="3" t="s">
        <v>139</v>
      </c>
      <c r="B210" s="3" t="s">
        <v>153</v>
      </c>
      <c r="C210" s="3" t="s">
        <v>117</v>
      </c>
      <c r="D210" s="14">
        <v>3</v>
      </c>
    </row>
    <row r="211" spans="1:4" x14ac:dyDescent="0.2">
      <c r="A211" s="3" t="s">
        <v>140</v>
      </c>
      <c r="B211" s="3" t="s">
        <v>154</v>
      </c>
      <c r="C211" s="3" t="s">
        <v>7</v>
      </c>
      <c r="D211" s="14">
        <v>5</v>
      </c>
    </row>
    <row r="212" spans="1:4" x14ac:dyDescent="0.2">
      <c r="A212" s="3" t="s">
        <v>140</v>
      </c>
      <c r="B212" s="3" t="s">
        <v>154</v>
      </c>
      <c r="C212" s="3" t="s">
        <v>8</v>
      </c>
      <c r="D212" s="14">
        <v>5</v>
      </c>
    </row>
    <row r="213" spans="1:4" x14ac:dyDescent="0.2">
      <c r="A213" s="3" t="s">
        <v>140</v>
      </c>
      <c r="B213" s="3" t="s">
        <v>154</v>
      </c>
      <c r="C213" s="3" t="s">
        <v>9</v>
      </c>
      <c r="D213" s="14">
        <v>3</v>
      </c>
    </row>
    <row r="214" spans="1:4" x14ac:dyDescent="0.2">
      <c r="A214" s="3" t="s">
        <v>140</v>
      </c>
      <c r="B214" s="3" t="s">
        <v>154</v>
      </c>
      <c r="C214" s="3" t="s">
        <v>10</v>
      </c>
      <c r="D214" s="14">
        <v>1</v>
      </c>
    </row>
    <row r="215" spans="1:4" x14ac:dyDescent="0.2">
      <c r="A215" s="3" t="s">
        <v>140</v>
      </c>
      <c r="B215" s="3" t="s">
        <v>154</v>
      </c>
      <c r="C215" s="3" t="s">
        <v>11</v>
      </c>
      <c r="D215" s="14">
        <v>3</v>
      </c>
    </row>
    <row r="216" spans="1:4" x14ac:dyDescent="0.2">
      <c r="A216" s="3" t="s">
        <v>140</v>
      </c>
      <c r="B216" s="3" t="s">
        <v>154</v>
      </c>
      <c r="C216" s="3" t="s">
        <v>80</v>
      </c>
      <c r="D216" s="14">
        <v>1</v>
      </c>
    </row>
    <row r="217" spans="1:4" x14ac:dyDescent="0.2">
      <c r="A217" s="3" t="s">
        <v>140</v>
      </c>
      <c r="B217" s="3" t="s">
        <v>154</v>
      </c>
      <c r="C217" s="3" t="s">
        <v>13</v>
      </c>
      <c r="D217" s="14">
        <v>1</v>
      </c>
    </row>
    <row r="218" spans="1:4" x14ac:dyDescent="0.2">
      <c r="A218" s="3" t="s">
        <v>140</v>
      </c>
      <c r="B218" s="3" t="s">
        <v>154</v>
      </c>
      <c r="C218" s="3" t="s">
        <v>14</v>
      </c>
      <c r="D218" s="14">
        <v>1</v>
      </c>
    </row>
    <row r="219" spans="1:4" x14ac:dyDescent="0.2">
      <c r="A219" s="3" t="s">
        <v>140</v>
      </c>
      <c r="B219" s="3" t="s">
        <v>154</v>
      </c>
      <c r="C219" s="3" t="s">
        <v>15</v>
      </c>
      <c r="D219" s="14">
        <v>5</v>
      </c>
    </row>
    <row r="220" spans="1:4" x14ac:dyDescent="0.2">
      <c r="A220" s="3" t="s">
        <v>140</v>
      </c>
      <c r="B220" s="3" t="s">
        <v>154</v>
      </c>
      <c r="C220" s="3" t="s">
        <v>16</v>
      </c>
      <c r="D220" s="14">
        <v>3</v>
      </c>
    </row>
    <row r="221" spans="1:4" x14ac:dyDescent="0.2">
      <c r="A221" s="3" t="s">
        <v>140</v>
      </c>
      <c r="B221" s="3" t="s">
        <v>154</v>
      </c>
      <c r="C221" s="3" t="s">
        <v>17</v>
      </c>
      <c r="D221" s="14">
        <v>5</v>
      </c>
    </row>
    <row r="222" spans="1:4" x14ac:dyDescent="0.2">
      <c r="A222" s="3" t="s">
        <v>140</v>
      </c>
      <c r="B222" s="3" t="s">
        <v>154</v>
      </c>
      <c r="C222" s="3" t="s">
        <v>18</v>
      </c>
      <c r="D222" s="14">
        <v>5</v>
      </c>
    </row>
    <row r="223" spans="1:4" x14ac:dyDescent="0.2">
      <c r="A223" s="3" t="s">
        <v>140</v>
      </c>
      <c r="B223" s="3" t="s">
        <v>154</v>
      </c>
      <c r="C223" s="3" t="s">
        <v>19</v>
      </c>
      <c r="D223" s="14">
        <v>5</v>
      </c>
    </row>
    <row r="224" spans="1:4" x14ac:dyDescent="0.2">
      <c r="A224" s="3" t="s">
        <v>140</v>
      </c>
      <c r="B224" s="3" t="s">
        <v>154</v>
      </c>
      <c r="C224" s="3" t="s">
        <v>20</v>
      </c>
      <c r="D224" s="14">
        <v>4</v>
      </c>
    </row>
    <row r="225" spans="1:4" x14ac:dyDescent="0.2">
      <c r="A225" s="3" t="s">
        <v>140</v>
      </c>
      <c r="B225" s="3" t="s">
        <v>154</v>
      </c>
      <c r="C225" s="3" t="s">
        <v>21</v>
      </c>
      <c r="D225" s="14">
        <v>5</v>
      </c>
    </row>
    <row r="226" spans="1:4" x14ac:dyDescent="0.2">
      <c r="A226" s="3" t="s">
        <v>140</v>
      </c>
      <c r="B226" s="3" t="s">
        <v>154</v>
      </c>
      <c r="C226" s="3" t="s">
        <v>104</v>
      </c>
      <c r="D226" s="14">
        <v>5</v>
      </c>
    </row>
    <row r="227" spans="1:4" x14ac:dyDescent="0.2">
      <c r="A227" s="3" t="s">
        <v>140</v>
      </c>
      <c r="B227" s="3" t="s">
        <v>154</v>
      </c>
      <c r="C227" s="3" t="s">
        <v>23</v>
      </c>
      <c r="D227" s="14">
        <v>3</v>
      </c>
    </row>
    <row r="228" spans="1:4" x14ac:dyDescent="0.2">
      <c r="A228" s="3" t="s">
        <v>140</v>
      </c>
      <c r="B228" s="3" t="s">
        <v>154</v>
      </c>
      <c r="C228" s="3" t="s">
        <v>112</v>
      </c>
      <c r="D228" s="14">
        <v>5</v>
      </c>
    </row>
    <row r="229" spans="1:4" x14ac:dyDescent="0.2">
      <c r="A229" s="3" t="s">
        <v>140</v>
      </c>
      <c r="B229" s="3" t="s">
        <v>154</v>
      </c>
      <c r="C229" s="3" t="s">
        <v>117</v>
      </c>
      <c r="D229" s="14">
        <v>5</v>
      </c>
    </row>
    <row r="230" spans="1:4" x14ac:dyDescent="0.2">
      <c r="A230" s="3" t="s">
        <v>141</v>
      </c>
      <c r="B230" s="3" t="s">
        <v>154</v>
      </c>
      <c r="C230" s="3" t="s">
        <v>7</v>
      </c>
      <c r="D230" s="14">
        <v>3</v>
      </c>
    </row>
    <row r="231" spans="1:4" x14ac:dyDescent="0.2">
      <c r="A231" s="3" t="s">
        <v>141</v>
      </c>
      <c r="B231" s="3" t="s">
        <v>154</v>
      </c>
      <c r="C231" s="3" t="s">
        <v>8</v>
      </c>
      <c r="D231" s="14">
        <v>5</v>
      </c>
    </row>
    <row r="232" spans="1:4" x14ac:dyDescent="0.2">
      <c r="A232" s="3" t="s">
        <v>141</v>
      </c>
      <c r="B232" s="3" t="s">
        <v>154</v>
      </c>
      <c r="C232" s="3" t="s">
        <v>9</v>
      </c>
      <c r="D232" s="14">
        <v>3</v>
      </c>
    </row>
    <row r="233" spans="1:4" x14ac:dyDescent="0.2">
      <c r="A233" s="3" t="s">
        <v>141</v>
      </c>
      <c r="B233" s="3" t="s">
        <v>154</v>
      </c>
      <c r="C233" s="3" t="s">
        <v>10</v>
      </c>
      <c r="D233" s="14">
        <v>1</v>
      </c>
    </row>
    <row r="234" spans="1:4" x14ac:dyDescent="0.2">
      <c r="A234" s="3" t="s">
        <v>141</v>
      </c>
      <c r="B234" s="3" t="s">
        <v>154</v>
      </c>
      <c r="C234" s="3" t="s">
        <v>11</v>
      </c>
      <c r="D234" s="14">
        <v>3</v>
      </c>
    </row>
    <row r="235" spans="1:4" x14ac:dyDescent="0.2">
      <c r="A235" s="3" t="s">
        <v>141</v>
      </c>
      <c r="B235" s="3" t="s">
        <v>154</v>
      </c>
      <c r="C235" s="3" t="s">
        <v>80</v>
      </c>
      <c r="D235" s="14">
        <v>1</v>
      </c>
    </row>
    <row r="236" spans="1:4" x14ac:dyDescent="0.2">
      <c r="A236" s="3" t="s">
        <v>141</v>
      </c>
      <c r="B236" s="3" t="s">
        <v>154</v>
      </c>
      <c r="C236" s="3" t="s">
        <v>13</v>
      </c>
      <c r="D236" s="14">
        <v>2</v>
      </c>
    </row>
    <row r="237" spans="1:4" x14ac:dyDescent="0.2">
      <c r="A237" s="3" t="s">
        <v>141</v>
      </c>
      <c r="B237" s="3" t="s">
        <v>154</v>
      </c>
      <c r="C237" s="3" t="s">
        <v>14</v>
      </c>
      <c r="D237" s="14">
        <v>2</v>
      </c>
    </row>
    <row r="238" spans="1:4" x14ac:dyDescent="0.2">
      <c r="A238" s="3" t="s">
        <v>141</v>
      </c>
      <c r="B238" s="3" t="s">
        <v>154</v>
      </c>
      <c r="C238" s="3" t="s">
        <v>15</v>
      </c>
      <c r="D238" s="14">
        <v>5</v>
      </c>
    </row>
    <row r="239" spans="1:4" x14ac:dyDescent="0.2">
      <c r="A239" s="3" t="s">
        <v>141</v>
      </c>
      <c r="B239" s="3" t="s">
        <v>154</v>
      </c>
      <c r="C239" s="3" t="s">
        <v>16</v>
      </c>
      <c r="D239" s="14">
        <v>2</v>
      </c>
    </row>
    <row r="240" spans="1:4" x14ac:dyDescent="0.2">
      <c r="A240" s="3" t="s">
        <v>141</v>
      </c>
      <c r="B240" s="3" t="s">
        <v>154</v>
      </c>
      <c r="C240" s="3" t="s">
        <v>17</v>
      </c>
      <c r="D240" s="14">
        <v>4</v>
      </c>
    </row>
    <row r="241" spans="1:4" x14ac:dyDescent="0.2">
      <c r="A241" s="3" t="s">
        <v>141</v>
      </c>
      <c r="B241" s="3" t="s">
        <v>154</v>
      </c>
      <c r="C241" s="3" t="s">
        <v>18</v>
      </c>
      <c r="D241" s="14">
        <v>5</v>
      </c>
    </row>
    <row r="242" spans="1:4" x14ac:dyDescent="0.2">
      <c r="A242" s="3" t="s">
        <v>141</v>
      </c>
      <c r="B242" s="3" t="s">
        <v>154</v>
      </c>
      <c r="C242" s="3" t="s">
        <v>19</v>
      </c>
      <c r="D242" s="14">
        <v>5</v>
      </c>
    </row>
    <row r="243" spans="1:4" x14ac:dyDescent="0.2">
      <c r="A243" s="3" t="s">
        <v>141</v>
      </c>
      <c r="B243" s="3" t="s">
        <v>154</v>
      </c>
      <c r="C243" s="3" t="s">
        <v>20</v>
      </c>
      <c r="D243" s="14">
        <v>3</v>
      </c>
    </row>
    <row r="244" spans="1:4" x14ac:dyDescent="0.2">
      <c r="A244" s="3" t="s">
        <v>141</v>
      </c>
      <c r="B244" s="3" t="s">
        <v>154</v>
      </c>
      <c r="C244" s="3" t="s">
        <v>21</v>
      </c>
      <c r="D244" s="14">
        <v>5</v>
      </c>
    </row>
    <row r="245" spans="1:4" x14ac:dyDescent="0.2">
      <c r="A245" s="3" t="s">
        <v>141</v>
      </c>
      <c r="B245" s="3" t="s">
        <v>154</v>
      </c>
      <c r="C245" s="3" t="s">
        <v>104</v>
      </c>
      <c r="D245" s="14">
        <v>5</v>
      </c>
    </row>
    <row r="246" spans="1:4" x14ac:dyDescent="0.2">
      <c r="A246" s="3" t="s">
        <v>141</v>
      </c>
      <c r="B246" s="3" t="s">
        <v>154</v>
      </c>
      <c r="C246" s="3" t="s">
        <v>23</v>
      </c>
      <c r="D246" s="14">
        <v>3</v>
      </c>
    </row>
    <row r="247" spans="1:4" x14ac:dyDescent="0.2">
      <c r="A247" s="3" t="s">
        <v>141</v>
      </c>
      <c r="B247" s="3" t="s">
        <v>154</v>
      </c>
      <c r="C247" s="3" t="s">
        <v>112</v>
      </c>
      <c r="D247" s="14">
        <v>3</v>
      </c>
    </row>
    <row r="248" spans="1:4" x14ac:dyDescent="0.2">
      <c r="A248" s="3" t="s">
        <v>141</v>
      </c>
      <c r="B248" s="3" t="s">
        <v>154</v>
      </c>
      <c r="C248" s="3" t="s">
        <v>117</v>
      </c>
      <c r="D248" s="14">
        <v>4</v>
      </c>
    </row>
    <row r="249" spans="1:4" x14ac:dyDescent="0.2">
      <c r="A249" s="3" t="s">
        <v>142</v>
      </c>
      <c r="B249" s="3" t="s">
        <v>154</v>
      </c>
      <c r="C249" s="3" t="s">
        <v>7</v>
      </c>
      <c r="D249" s="14">
        <v>4</v>
      </c>
    </row>
    <row r="250" spans="1:4" x14ac:dyDescent="0.2">
      <c r="A250" s="3" t="s">
        <v>142</v>
      </c>
      <c r="B250" s="3" t="s">
        <v>154</v>
      </c>
      <c r="C250" s="3" t="s">
        <v>8</v>
      </c>
      <c r="D250" s="14">
        <v>4</v>
      </c>
    </row>
    <row r="251" spans="1:4" x14ac:dyDescent="0.2">
      <c r="A251" s="3" t="s">
        <v>142</v>
      </c>
      <c r="B251" s="3" t="s">
        <v>154</v>
      </c>
      <c r="C251" s="3" t="s">
        <v>9</v>
      </c>
      <c r="D251" s="14">
        <v>1</v>
      </c>
    </row>
    <row r="252" spans="1:4" x14ac:dyDescent="0.2">
      <c r="A252" s="3" t="s">
        <v>142</v>
      </c>
      <c r="B252" s="3" t="s">
        <v>154</v>
      </c>
      <c r="C252" s="3" t="s">
        <v>10</v>
      </c>
      <c r="D252" s="14">
        <v>4</v>
      </c>
    </row>
    <row r="253" spans="1:4" x14ac:dyDescent="0.2">
      <c r="A253" s="3" t="s">
        <v>142</v>
      </c>
      <c r="B253" s="3" t="s">
        <v>154</v>
      </c>
      <c r="C253" s="3" t="s">
        <v>11</v>
      </c>
      <c r="D253" s="14">
        <v>3</v>
      </c>
    </row>
    <row r="254" spans="1:4" x14ac:dyDescent="0.2">
      <c r="A254" s="3" t="s">
        <v>142</v>
      </c>
      <c r="B254" s="3" t="s">
        <v>154</v>
      </c>
      <c r="C254" s="3" t="s">
        <v>80</v>
      </c>
      <c r="D254" s="14">
        <v>1</v>
      </c>
    </row>
    <row r="255" spans="1:4" x14ac:dyDescent="0.2">
      <c r="A255" s="3" t="s">
        <v>142</v>
      </c>
      <c r="B255" s="3" t="s">
        <v>154</v>
      </c>
      <c r="C255" s="3" t="s">
        <v>13</v>
      </c>
      <c r="D255" s="14">
        <v>1</v>
      </c>
    </row>
    <row r="256" spans="1:4" x14ac:dyDescent="0.2">
      <c r="A256" s="3" t="s">
        <v>142</v>
      </c>
      <c r="B256" s="3" t="s">
        <v>154</v>
      </c>
      <c r="C256" s="3" t="s">
        <v>14</v>
      </c>
      <c r="D256" s="14">
        <v>1</v>
      </c>
    </row>
    <row r="257" spans="1:4" x14ac:dyDescent="0.2">
      <c r="A257" s="3" t="s">
        <v>142</v>
      </c>
      <c r="B257" s="3" t="s">
        <v>154</v>
      </c>
      <c r="C257" s="3" t="s">
        <v>15</v>
      </c>
      <c r="D257" s="14">
        <v>5</v>
      </c>
    </row>
    <row r="258" spans="1:4" x14ac:dyDescent="0.2">
      <c r="A258" s="3" t="s">
        <v>142</v>
      </c>
      <c r="B258" s="3" t="s">
        <v>154</v>
      </c>
      <c r="C258" s="3" t="s">
        <v>16</v>
      </c>
      <c r="D258" s="14">
        <v>2</v>
      </c>
    </row>
    <row r="259" spans="1:4" x14ac:dyDescent="0.2">
      <c r="A259" s="3" t="s">
        <v>142</v>
      </c>
      <c r="B259" s="3" t="s">
        <v>154</v>
      </c>
      <c r="C259" s="3" t="s">
        <v>17</v>
      </c>
      <c r="D259" s="14">
        <v>5</v>
      </c>
    </row>
    <row r="260" spans="1:4" x14ac:dyDescent="0.2">
      <c r="A260" s="3" t="s">
        <v>142</v>
      </c>
      <c r="B260" s="3" t="s">
        <v>154</v>
      </c>
      <c r="C260" s="3" t="s">
        <v>18</v>
      </c>
      <c r="D260" s="14">
        <v>5</v>
      </c>
    </row>
    <row r="261" spans="1:4" x14ac:dyDescent="0.2">
      <c r="A261" s="3" t="s">
        <v>142</v>
      </c>
      <c r="B261" s="3" t="s">
        <v>154</v>
      </c>
      <c r="C261" s="3" t="s">
        <v>19</v>
      </c>
      <c r="D261" s="14">
        <v>5</v>
      </c>
    </row>
    <row r="262" spans="1:4" x14ac:dyDescent="0.2">
      <c r="A262" s="3" t="s">
        <v>142</v>
      </c>
      <c r="B262" s="3" t="s">
        <v>154</v>
      </c>
      <c r="C262" s="3" t="s">
        <v>20</v>
      </c>
      <c r="D262" s="14">
        <v>4</v>
      </c>
    </row>
    <row r="263" spans="1:4" x14ac:dyDescent="0.2">
      <c r="A263" s="3" t="s">
        <v>142</v>
      </c>
      <c r="B263" s="3" t="s">
        <v>154</v>
      </c>
      <c r="C263" s="3" t="s">
        <v>21</v>
      </c>
      <c r="D263" s="14">
        <v>5</v>
      </c>
    </row>
    <row r="264" spans="1:4" x14ac:dyDescent="0.2">
      <c r="A264" s="3" t="s">
        <v>142</v>
      </c>
      <c r="B264" s="3" t="s">
        <v>154</v>
      </c>
      <c r="C264" s="3" t="s">
        <v>104</v>
      </c>
      <c r="D264" s="14">
        <v>4</v>
      </c>
    </row>
    <row r="265" spans="1:4" x14ac:dyDescent="0.2">
      <c r="A265" s="3" t="s">
        <v>142</v>
      </c>
      <c r="B265" s="3" t="s">
        <v>154</v>
      </c>
      <c r="C265" s="3" t="s">
        <v>23</v>
      </c>
      <c r="D265" s="14">
        <v>3</v>
      </c>
    </row>
    <row r="266" spans="1:4" x14ac:dyDescent="0.2">
      <c r="A266" s="3" t="s">
        <v>142</v>
      </c>
      <c r="B266" s="3" t="s">
        <v>154</v>
      </c>
      <c r="C266" s="3" t="s">
        <v>112</v>
      </c>
      <c r="D266" s="14">
        <v>4</v>
      </c>
    </row>
    <row r="267" spans="1:4" x14ac:dyDescent="0.2">
      <c r="A267" s="3" t="s">
        <v>142</v>
      </c>
      <c r="B267" s="3" t="s">
        <v>154</v>
      </c>
      <c r="C267" s="3" t="s">
        <v>117</v>
      </c>
      <c r="D267" s="14">
        <v>5</v>
      </c>
    </row>
    <row r="268" spans="1:4" x14ac:dyDescent="0.2">
      <c r="A268" s="3" t="s">
        <v>143</v>
      </c>
      <c r="B268" s="3" t="s">
        <v>154</v>
      </c>
      <c r="C268" s="3" t="s">
        <v>7</v>
      </c>
      <c r="D268" s="14">
        <v>3</v>
      </c>
    </row>
    <row r="269" spans="1:4" x14ac:dyDescent="0.2">
      <c r="A269" s="3" t="s">
        <v>143</v>
      </c>
      <c r="B269" s="3" t="s">
        <v>154</v>
      </c>
      <c r="C269" s="3" t="s">
        <v>8</v>
      </c>
      <c r="D269" s="14">
        <v>3</v>
      </c>
    </row>
    <row r="270" spans="1:4" x14ac:dyDescent="0.2">
      <c r="A270" s="3" t="s">
        <v>143</v>
      </c>
      <c r="B270" s="3" t="s">
        <v>154</v>
      </c>
      <c r="C270" s="3" t="s">
        <v>9</v>
      </c>
      <c r="D270" s="14">
        <v>1</v>
      </c>
    </row>
    <row r="271" spans="1:4" x14ac:dyDescent="0.2">
      <c r="A271" s="3" t="s">
        <v>143</v>
      </c>
      <c r="B271" s="3" t="s">
        <v>154</v>
      </c>
      <c r="C271" s="3" t="s">
        <v>10</v>
      </c>
      <c r="D271" s="14">
        <v>4</v>
      </c>
    </row>
    <row r="272" spans="1:4" x14ac:dyDescent="0.2">
      <c r="A272" s="3" t="s">
        <v>143</v>
      </c>
      <c r="B272" s="3" t="s">
        <v>154</v>
      </c>
      <c r="C272" s="3" t="s">
        <v>11</v>
      </c>
      <c r="D272" s="14">
        <v>4</v>
      </c>
    </row>
    <row r="273" spans="1:4" x14ac:dyDescent="0.2">
      <c r="A273" s="3" t="s">
        <v>143</v>
      </c>
      <c r="B273" s="3" t="s">
        <v>154</v>
      </c>
      <c r="C273" s="3" t="s">
        <v>80</v>
      </c>
      <c r="D273" s="14">
        <v>1</v>
      </c>
    </row>
    <row r="274" spans="1:4" x14ac:dyDescent="0.2">
      <c r="A274" s="3" t="s">
        <v>143</v>
      </c>
      <c r="B274" s="3" t="s">
        <v>154</v>
      </c>
      <c r="C274" s="3" t="s">
        <v>13</v>
      </c>
      <c r="D274" s="14">
        <v>1</v>
      </c>
    </row>
    <row r="275" spans="1:4" x14ac:dyDescent="0.2">
      <c r="A275" s="3" t="s">
        <v>143</v>
      </c>
      <c r="B275" s="3" t="s">
        <v>154</v>
      </c>
      <c r="C275" s="3" t="s">
        <v>14</v>
      </c>
      <c r="D275" s="14">
        <v>1</v>
      </c>
    </row>
    <row r="276" spans="1:4" x14ac:dyDescent="0.2">
      <c r="A276" s="3" t="s">
        <v>143</v>
      </c>
      <c r="B276" s="3" t="s">
        <v>154</v>
      </c>
      <c r="C276" s="3" t="s">
        <v>15</v>
      </c>
      <c r="D276" s="14">
        <v>5</v>
      </c>
    </row>
    <row r="277" spans="1:4" x14ac:dyDescent="0.2">
      <c r="A277" s="3" t="s">
        <v>143</v>
      </c>
      <c r="B277" s="3" t="s">
        <v>154</v>
      </c>
      <c r="C277" s="3" t="s">
        <v>16</v>
      </c>
      <c r="D277" s="14">
        <v>2</v>
      </c>
    </row>
    <row r="278" spans="1:4" x14ac:dyDescent="0.2">
      <c r="A278" s="3" t="s">
        <v>143</v>
      </c>
      <c r="B278" s="3" t="s">
        <v>154</v>
      </c>
      <c r="C278" s="3" t="s">
        <v>17</v>
      </c>
      <c r="D278" s="14">
        <v>4</v>
      </c>
    </row>
    <row r="279" spans="1:4" x14ac:dyDescent="0.2">
      <c r="A279" s="3" t="s">
        <v>143</v>
      </c>
      <c r="B279" s="3" t="s">
        <v>154</v>
      </c>
      <c r="C279" s="3" t="s">
        <v>18</v>
      </c>
      <c r="D279" s="14">
        <v>3</v>
      </c>
    </row>
    <row r="280" spans="1:4" x14ac:dyDescent="0.2">
      <c r="A280" s="3" t="s">
        <v>143</v>
      </c>
      <c r="B280" s="3" t="s">
        <v>154</v>
      </c>
      <c r="C280" s="3" t="s">
        <v>19</v>
      </c>
      <c r="D280" s="14">
        <v>4</v>
      </c>
    </row>
    <row r="281" spans="1:4" x14ac:dyDescent="0.2">
      <c r="A281" s="3" t="s">
        <v>143</v>
      </c>
      <c r="B281" s="3" t="s">
        <v>154</v>
      </c>
      <c r="C281" s="3" t="s">
        <v>20</v>
      </c>
      <c r="D281" s="14">
        <v>4</v>
      </c>
    </row>
    <row r="282" spans="1:4" x14ac:dyDescent="0.2">
      <c r="A282" s="3" t="s">
        <v>143</v>
      </c>
      <c r="B282" s="3" t="s">
        <v>154</v>
      </c>
      <c r="C282" s="3" t="s">
        <v>21</v>
      </c>
      <c r="D282" s="14">
        <v>5</v>
      </c>
    </row>
    <row r="283" spans="1:4" x14ac:dyDescent="0.2">
      <c r="A283" s="3" t="s">
        <v>143</v>
      </c>
      <c r="B283" s="3" t="s">
        <v>154</v>
      </c>
      <c r="C283" s="3" t="s">
        <v>104</v>
      </c>
      <c r="D283" s="14">
        <v>3</v>
      </c>
    </row>
    <row r="284" spans="1:4" x14ac:dyDescent="0.2">
      <c r="A284" s="3" t="s">
        <v>143</v>
      </c>
      <c r="B284" s="3" t="s">
        <v>154</v>
      </c>
      <c r="C284" s="3" t="s">
        <v>23</v>
      </c>
      <c r="D284" s="14">
        <v>3</v>
      </c>
    </row>
    <row r="285" spans="1:4" x14ac:dyDescent="0.2">
      <c r="A285" s="3" t="s">
        <v>143</v>
      </c>
      <c r="B285" s="3" t="s">
        <v>154</v>
      </c>
      <c r="C285" s="3" t="s">
        <v>112</v>
      </c>
      <c r="D285" s="14">
        <v>3</v>
      </c>
    </row>
    <row r="286" spans="1:4" x14ac:dyDescent="0.2">
      <c r="A286" s="3" t="s">
        <v>143</v>
      </c>
      <c r="B286" s="3" t="s">
        <v>154</v>
      </c>
      <c r="C286" s="3" t="s">
        <v>117</v>
      </c>
      <c r="D286" s="14">
        <v>5</v>
      </c>
    </row>
    <row r="287" spans="1:4" x14ac:dyDescent="0.2">
      <c r="A287" s="3" t="s">
        <v>144</v>
      </c>
      <c r="B287" s="3" t="s">
        <v>155</v>
      </c>
      <c r="C287" s="3" t="s">
        <v>7</v>
      </c>
      <c r="D287" s="14">
        <v>4</v>
      </c>
    </row>
    <row r="288" spans="1:4" x14ac:dyDescent="0.2">
      <c r="A288" s="3" t="s">
        <v>144</v>
      </c>
      <c r="B288" s="3" t="s">
        <v>155</v>
      </c>
      <c r="C288" s="3" t="s">
        <v>8</v>
      </c>
      <c r="D288" s="14">
        <v>5</v>
      </c>
    </row>
    <row r="289" spans="1:4" x14ac:dyDescent="0.2">
      <c r="A289" s="3" t="s">
        <v>144</v>
      </c>
      <c r="B289" s="3" t="s">
        <v>155</v>
      </c>
      <c r="C289" s="3" t="s">
        <v>9</v>
      </c>
      <c r="D289" s="14">
        <v>3</v>
      </c>
    </row>
    <row r="290" spans="1:4" x14ac:dyDescent="0.2">
      <c r="A290" s="3" t="s">
        <v>144</v>
      </c>
      <c r="B290" s="3" t="s">
        <v>155</v>
      </c>
      <c r="C290" s="3" t="s">
        <v>10</v>
      </c>
      <c r="D290" s="14">
        <v>3</v>
      </c>
    </row>
    <row r="291" spans="1:4" x14ac:dyDescent="0.2">
      <c r="A291" s="3" t="s">
        <v>144</v>
      </c>
      <c r="B291" s="3" t="s">
        <v>155</v>
      </c>
      <c r="C291" s="3" t="s">
        <v>11</v>
      </c>
      <c r="D291" s="14">
        <v>3</v>
      </c>
    </row>
    <row r="292" spans="1:4" x14ac:dyDescent="0.2">
      <c r="A292" s="3" t="s">
        <v>144</v>
      </c>
      <c r="B292" s="3" t="s">
        <v>155</v>
      </c>
      <c r="C292" s="3" t="s">
        <v>80</v>
      </c>
      <c r="D292" s="14">
        <v>4</v>
      </c>
    </row>
    <row r="293" spans="1:4" x14ac:dyDescent="0.2">
      <c r="A293" s="3" t="s">
        <v>144</v>
      </c>
      <c r="B293" s="3" t="s">
        <v>155</v>
      </c>
      <c r="C293" s="3" t="s">
        <v>13</v>
      </c>
      <c r="D293" s="14">
        <v>5</v>
      </c>
    </row>
    <row r="294" spans="1:4" x14ac:dyDescent="0.2">
      <c r="A294" s="3" t="s">
        <v>144</v>
      </c>
      <c r="B294" s="3" t="s">
        <v>155</v>
      </c>
      <c r="C294" s="3" t="s">
        <v>14</v>
      </c>
      <c r="D294" s="14">
        <v>5</v>
      </c>
    </row>
    <row r="295" spans="1:4" x14ac:dyDescent="0.2">
      <c r="A295" s="3" t="s">
        <v>144</v>
      </c>
      <c r="B295" s="3" t="s">
        <v>155</v>
      </c>
      <c r="C295" s="3" t="s">
        <v>15</v>
      </c>
      <c r="D295" s="14">
        <v>3</v>
      </c>
    </row>
    <row r="296" spans="1:4" x14ac:dyDescent="0.2">
      <c r="A296" s="3" t="s">
        <v>144</v>
      </c>
      <c r="B296" s="3" t="s">
        <v>155</v>
      </c>
      <c r="C296" s="3" t="s">
        <v>16</v>
      </c>
      <c r="D296" s="14">
        <v>4</v>
      </c>
    </row>
    <row r="297" spans="1:4" x14ac:dyDescent="0.2">
      <c r="A297" s="3" t="s">
        <v>144</v>
      </c>
      <c r="B297" s="3" t="s">
        <v>155</v>
      </c>
      <c r="C297" s="3" t="s">
        <v>17</v>
      </c>
      <c r="D297" s="14">
        <v>1</v>
      </c>
    </row>
    <row r="298" spans="1:4" x14ac:dyDescent="0.2">
      <c r="A298" s="3" t="s">
        <v>144</v>
      </c>
      <c r="B298" s="3" t="s">
        <v>155</v>
      </c>
      <c r="C298" s="3" t="s">
        <v>18</v>
      </c>
      <c r="D298" s="14">
        <v>3</v>
      </c>
    </row>
    <row r="299" spans="1:4" x14ac:dyDescent="0.2">
      <c r="A299" s="3" t="s">
        <v>144</v>
      </c>
      <c r="B299" s="3" t="s">
        <v>155</v>
      </c>
      <c r="C299" s="3" t="s">
        <v>19</v>
      </c>
      <c r="D299" s="14">
        <v>1</v>
      </c>
    </row>
    <row r="300" spans="1:4" x14ac:dyDescent="0.2">
      <c r="A300" s="3" t="s">
        <v>144</v>
      </c>
      <c r="B300" s="3" t="s">
        <v>155</v>
      </c>
      <c r="C300" s="3" t="s">
        <v>20</v>
      </c>
      <c r="D300" s="14">
        <v>2</v>
      </c>
    </row>
    <row r="301" spans="1:4" x14ac:dyDescent="0.2">
      <c r="A301" s="3" t="s">
        <v>144</v>
      </c>
      <c r="B301" s="3" t="s">
        <v>155</v>
      </c>
      <c r="C301" s="3" t="s">
        <v>21</v>
      </c>
      <c r="D301" s="14">
        <v>1</v>
      </c>
    </row>
    <row r="302" spans="1:4" x14ac:dyDescent="0.2">
      <c r="A302" s="3" t="s">
        <v>144</v>
      </c>
      <c r="B302" s="3" t="s">
        <v>155</v>
      </c>
      <c r="C302" s="3" t="s">
        <v>104</v>
      </c>
      <c r="D302" s="14">
        <v>1</v>
      </c>
    </row>
    <row r="303" spans="1:4" x14ac:dyDescent="0.2">
      <c r="A303" s="3" t="s">
        <v>144</v>
      </c>
      <c r="B303" s="3" t="s">
        <v>155</v>
      </c>
      <c r="C303" s="3" t="s">
        <v>23</v>
      </c>
      <c r="D303" s="14">
        <v>3</v>
      </c>
    </row>
    <row r="304" spans="1:4" x14ac:dyDescent="0.2">
      <c r="A304" s="3" t="s">
        <v>144</v>
      </c>
      <c r="B304" s="3" t="s">
        <v>155</v>
      </c>
      <c r="C304" s="3" t="s">
        <v>112</v>
      </c>
      <c r="D304" s="14">
        <v>4</v>
      </c>
    </row>
    <row r="305" spans="1:4" x14ac:dyDescent="0.2">
      <c r="A305" s="3" t="s">
        <v>144</v>
      </c>
      <c r="B305" s="3" t="s">
        <v>155</v>
      </c>
      <c r="C305" s="3" t="s">
        <v>117</v>
      </c>
      <c r="D305" s="14">
        <v>3</v>
      </c>
    </row>
    <row r="306" spans="1:4" x14ac:dyDescent="0.2">
      <c r="A306" s="3" t="s">
        <v>42</v>
      </c>
      <c r="B306" s="3" t="s">
        <v>155</v>
      </c>
      <c r="C306" s="3" t="s">
        <v>7</v>
      </c>
      <c r="D306" s="14">
        <v>4</v>
      </c>
    </row>
    <row r="307" spans="1:4" x14ac:dyDescent="0.2">
      <c r="A307" s="3" t="s">
        <v>42</v>
      </c>
      <c r="B307" s="3" t="s">
        <v>155</v>
      </c>
      <c r="C307" s="3" t="s">
        <v>8</v>
      </c>
      <c r="D307" s="14">
        <v>5</v>
      </c>
    </row>
    <row r="308" spans="1:4" x14ac:dyDescent="0.2">
      <c r="A308" s="3" t="s">
        <v>42</v>
      </c>
      <c r="B308" s="3" t="s">
        <v>155</v>
      </c>
      <c r="C308" s="3" t="s">
        <v>9</v>
      </c>
      <c r="D308" s="14">
        <v>3</v>
      </c>
    </row>
    <row r="309" spans="1:4" x14ac:dyDescent="0.2">
      <c r="A309" s="3" t="s">
        <v>42</v>
      </c>
      <c r="B309" s="3" t="s">
        <v>155</v>
      </c>
      <c r="C309" s="3" t="s">
        <v>10</v>
      </c>
      <c r="D309" s="14">
        <v>3</v>
      </c>
    </row>
    <row r="310" spans="1:4" x14ac:dyDescent="0.2">
      <c r="A310" s="3" t="s">
        <v>42</v>
      </c>
      <c r="B310" s="3" t="s">
        <v>155</v>
      </c>
      <c r="C310" s="3" t="s">
        <v>11</v>
      </c>
      <c r="D310" s="14">
        <v>3</v>
      </c>
    </row>
    <row r="311" spans="1:4" x14ac:dyDescent="0.2">
      <c r="A311" s="3" t="s">
        <v>42</v>
      </c>
      <c r="B311" s="3" t="s">
        <v>155</v>
      </c>
      <c r="C311" s="3" t="s">
        <v>80</v>
      </c>
      <c r="D311" s="14">
        <v>4</v>
      </c>
    </row>
    <row r="312" spans="1:4" x14ac:dyDescent="0.2">
      <c r="A312" s="3" t="s">
        <v>42</v>
      </c>
      <c r="B312" s="3" t="s">
        <v>155</v>
      </c>
      <c r="C312" s="3" t="s">
        <v>13</v>
      </c>
      <c r="D312" s="14">
        <v>5</v>
      </c>
    </row>
    <row r="313" spans="1:4" x14ac:dyDescent="0.2">
      <c r="A313" s="3" t="s">
        <v>42</v>
      </c>
      <c r="B313" s="3" t="s">
        <v>155</v>
      </c>
      <c r="C313" s="3" t="s">
        <v>14</v>
      </c>
      <c r="D313" s="14">
        <v>5</v>
      </c>
    </row>
    <row r="314" spans="1:4" x14ac:dyDescent="0.2">
      <c r="A314" s="3" t="s">
        <v>42</v>
      </c>
      <c r="B314" s="3" t="s">
        <v>155</v>
      </c>
      <c r="C314" s="3" t="s">
        <v>15</v>
      </c>
      <c r="D314" s="14">
        <v>4</v>
      </c>
    </row>
    <row r="315" spans="1:4" x14ac:dyDescent="0.2">
      <c r="A315" s="3" t="s">
        <v>42</v>
      </c>
      <c r="B315" s="3" t="s">
        <v>155</v>
      </c>
      <c r="C315" s="3" t="s">
        <v>16</v>
      </c>
      <c r="D315" s="14">
        <v>2</v>
      </c>
    </row>
    <row r="316" spans="1:4" x14ac:dyDescent="0.2">
      <c r="A316" s="3" t="s">
        <v>42</v>
      </c>
      <c r="B316" s="3" t="s">
        <v>155</v>
      </c>
      <c r="C316" s="3" t="s">
        <v>17</v>
      </c>
      <c r="D316" s="14">
        <v>3</v>
      </c>
    </row>
    <row r="317" spans="1:4" x14ac:dyDescent="0.2">
      <c r="A317" s="3" t="s">
        <v>42</v>
      </c>
      <c r="B317" s="3" t="s">
        <v>155</v>
      </c>
      <c r="C317" s="3" t="s">
        <v>18</v>
      </c>
      <c r="D317" s="14">
        <v>3</v>
      </c>
    </row>
    <row r="318" spans="1:4" x14ac:dyDescent="0.2">
      <c r="A318" s="3" t="s">
        <v>42</v>
      </c>
      <c r="B318" s="3" t="s">
        <v>155</v>
      </c>
      <c r="C318" s="3" t="s">
        <v>19</v>
      </c>
      <c r="D318" s="14">
        <v>1</v>
      </c>
    </row>
    <row r="319" spans="1:4" x14ac:dyDescent="0.2">
      <c r="A319" s="3" t="s">
        <v>42</v>
      </c>
      <c r="B319" s="3" t="s">
        <v>155</v>
      </c>
      <c r="C319" s="3" t="s">
        <v>20</v>
      </c>
      <c r="D319" s="14">
        <v>2</v>
      </c>
    </row>
    <row r="320" spans="1:4" x14ac:dyDescent="0.2">
      <c r="A320" s="3" t="s">
        <v>42</v>
      </c>
      <c r="B320" s="3" t="s">
        <v>155</v>
      </c>
      <c r="C320" s="3" t="s">
        <v>21</v>
      </c>
      <c r="D320" s="14">
        <v>5</v>
      </c>
    </row>
    <row r="321" spans="1:4" x14ac:dyDescent="0.2">
      <c r="A321" s="3" t="s">
        <v>42</v>
      </c>
      <c r="B321" s="3" t="s">
        <v>155</v>
      </c>
      <c r="C321" s="3" t="s">
        <v>104</v>
      </c>
      <c r="D321" s="14">
        <v>1</v>
      </c>
    </row>
    <row r="322" spans="1:4" x14ac:dyDescent="0.2">
      <c r="A322" s="3" t="s">
        <v>42</v>
      </c>
      <c r="B322" s="3" t="s">
        <v>155</v>
      </c>
      <c r="C322" s="3" t="s">
        <v>23</v>
      </c>
      <c r="D322" s="14">
        <v>5</v>
      </c>
    </row>
    <row r="323" spans="1:4" x14ac:dyDescent="0.2">
      <c r="A323" s="3" t="s">
        <v>42</v>
      </c>
      <c r="B323" s="3" t="s">
        <v>155</v>
      </c>
      <c r="C323" s="3" t="s">
        <v>112</v>
      </c>
      <c r="D323" s="14">
        <v>4</v>
      </c>
    </row>
    <row r="324" spans="1:4" x14ac:dyDescent="0.2">
      <c r="A324" s="3" t="s">
        <v>42</v>
      </c>
      <c r="B324" s="3" t="s">
        <v>155</v>
      </c>
      <c r="C324" s="3" t="s">
        <v>117</v>
      </c>
      <c r="D324" s="14">
        <v>3</v>
      </c>
    </row>
    <row r="325" spans="1:4" x14ac:dyDescent="0.2">
      <c r="A325" s="3" t="s">
        <v>145</v>
      </c>
      <c r="B325" s="3" t="s">
        <v>155</v>
      </c>
      <c r="C325" s="3" t="s">
        <v>7</v>
      </c>
      <c r="D325" s="14">
        <v>2</v>
      </c>
    </row>
    <row r="326" spans="1:4" x14ac:dyDescent="0.2">
      <c r="A326" s="3" t="s">
        <v>145</v>
      </c>
      <c r="B326" s="3" t="s">
        <v>155</v>
      </c>
      <c r="C326" s="3" t="s">
        <v>8</v>
      </c>
      <c r="D326" s="14">
        <v>5</v>
      </c>
    </row>
    <row r="327" spans="1:4" x14ac:dyDescent="0.2">
      <c r="A327" s="3" t="s">
        <v>145</v>
      </c>
      <c r="B327" s="3" t="s">
        <v>155</v>
      </c>
      <c r="C327" s="3" t="s">
        <v>9</v>
      </c>
      <c r="D327" s="14">
        <v>3</v>
      </c>
    </row>
    <row r="328" spans="1:4" x14ac:dyDescent="0.2">
      <c r="A328" s="3" t="s">
        <v>145</v>
      </c>
      <c r="B328" s="3" t="s">
        <v>155</v>
      </c>
      <c r="C328" s="3" t="s">
        <v>10</v>
      </c>
      <c r="D328" s="14">
        <v>2</v>
      </c>
    </row>
    <row r="329" spans="1:4" x14ac:dyDescent="0.2">
      <c r="A329" s="3" t="s">
        <v>145</v>
      </c>
      <c r="B329" s="3" t="s">
        <v>155</v>
      </c>
      <c r="C329" s="3" t="s">
        <v>11</v>
      </c>
      <c r="D329" s="14">
        <v>4</v>
      </c>
    </row>
    <row r="330" spans="1:4" x14ac:dyDescent="0.2">
      <c r="A330" s="3" t="s">
        <v>145</v>
      </c>
      <c r="B330" s="3" t="s">
        <v>155</v>
      </c>
      <c r="C330" s="3" t="s">
        <v>80</v>
      </c>
      <c r="D330" s="14">
        <v>5</v>
      </c>
    </row>
    <row r="331" spans="1:4" x14ac:dyDescent="0.2">
      <c r="A331" s="3" t="s">
        <v>145</v>
      </c>
      <c r="B331" s="3" t="s">
        <v>155</v>
      </c>
      <c r="C331" s="3" t="s">
        <v>13</v>
      </c>
      <c r="D331" s="14">
        <v>4</v>
      </c>
    </row>
    <row r="332" spans="1:4" x14ac:dyDescent="0.2">
      <c r="A332" s="3" t="s">
        <v>145</v>
      </c>
      <c r="B332" s="3" t="s">
        <v>155</v>
      </c>
      <c r="C332" s="3" t="s">
        <v>14</v>
      </c>
      <c r="D332" s="14">
        <v>3</v>
      </c>
    </row>
    <row r="333" spans="1:4" x14ac:dyDescent="0.2">
      <c r="A333" s="3" t="s">
        <v>145</v>
      </c>
      <c r="B333" s="3" t="s">
        <v>155</v>
      </c>
      <c r="C333" s="3" t="s">
        <v>15</v>
      </c>
      <c r="D333" s="14">
        <v>3</v>
      </c>
    </row>
    <row r="334" spans="1:4" x14ac:dyDescent="0.2">
      <c r="A334" s="3" t="s">
        <v>145</v>
      </c>
      <c r="B334" s="3" t="s">
        <v>155</v>
      </c>
      <c r="C334" s="3" t="s">
        <v>16</v>
      </c>
      <c r="D334" s="14">
        <v>4</v>
      </c>
    </row>
    <row r="335" spans="1:4" x14ac:dyDescent="0.2">
      <c r="A335" s="3" t="s">
        <v>145</v>
      </c>
      <c r="B335" s="3" t="s">
        <v>155</v>
      </c>
      <c r="C335" s="3" t="s">
        <v>17</v>
      </c>
      <c r="D335" s="14">
        <v>1</v>
      </c>
    </row>
    <row r="336" spans="1:4" x14ac:dyDescent="0.2">
      <c r="A336" s="3" t="s">
        <v>145</v>
      </c>
      <c r="B336" s="3" t="s">
        <v>155</v>
      </c>
      <c r="C336" s="3" t="s">
        <v>18</v>
      </c>
      <c r="D336" s="14">
        <v>1</v>
      </c>
    </row>
    <row r="337" spans="1:4" x14ac:dyDescent="0.2">
      <c r="A337" s="3" t="s">
        <v>145</v>
      </c>
      <c r="B337" s="3" t="s">
        <v>155</v>
      </c>
      <c r="C337" s="3" t="s">
        <v>19</v>
      </c>
      <c r="D337" s="14">
        <v>1</v>
      </c>
    </row>
    <row r="338" spans="1:4" x14ac:dyDescent="0.2">
      <c r="A338" s="3" t="s">
        <v>145</v>
      </c>
      <c r="B338" s="3" t="s">
        <v>155</v>
      </c>
      <c r="C338" s="3" t="s">
        <v>20</v>
      </c>
      <c r="D338" s="14">
        <v>1</v>
      </c>
    </row>
    <row r="339" spans="1:4" x14ac:dyDescent="0.2">
      <c r="A339" s="3" t="s">
        <v>145</v>
      </c>
      <c r="B339" s="3" t="s">
        <v>155</v>
      </c>
      <c r="C339" s="3" t="s">
        <v>21</v>
      </c>
      <c r="D339" s="14">
        <v>1</v>
      </c>
    </row>
    <row r="340" spans="1:4" x14ac:dyDescent="0.2">
      <c r="A340" s="3" t="s">
        <v>145</v>
      </c>
      <c r="B340" s="3" t="s">
        <v>155</v>
      </c>
      <c r="C340" s="3" t="s">
        <v>104</v>
      </c>
      <c r="D340" s="14">
        <v>1</v>
      </c>
    </row>
    <row r="341" spans="1:4" x14ac:dyDescent="0.2">
      <c r="A341" s="3" t="s">
        <v>145</v>
      </c>
      <c r="B341" s="3" t="s">
        <v>155</v>
      </c>
      <c r="C341" s="3" t="s">
        <v>23</v>
      </c>
      <c r="D341" s="14">
        <v>1</v>
      </c>
    </row>
    <row r="342" spans="1:4" x14ac:dyDescent="0.2">
      <c r="A342" s="3" t="s">
        <v>145</v>
      </c>
      <c r="B342" s="3" t="s">
        <v>155</v>
      </c>
      <c r="C342" s="3" t="s">
        <v>112</v>
      </c>
      <c r="D342" s="14">
        <v>4</v>
      </c>
    </row>
    <row r="343" spans="1:4" x14ac:dyDescent="0.2">
      <c r="A343" s="3" t="s">
        <v>145</v>
      </c>
      <c r="B343" s="3" t="s">
        <v>155</v>
      </c>
      <c r="C343" s="3" t="s">
        <v>117</v>
      </c>
      <c r="D343" s="1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README</vt:lpstr>
      <vt:lpstr>Inputs</vt:lpstr>
      <vt:lpstr>Weights</vt:lpstr>
      <vt:lpstr>Scoring</vt:lpstr>
      <vt:lpstr>Categories</vt:lpstr>
      <vt:lpstr>Factors</vt:lpstr>
      <vt:lpstr>Snippets</vt:lpstr>
      <vt:lpstr>Results</vt:lpstr>
      <vt:lpstr>Narratives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Sweet Piedmont</cp:lastModifiedBy>
  <dcterms:created xsi:type="dcterms:W3CDTF">2025-08-23T23:29:36Z</dcterms:created>
  <dcterms:modified xsi:type="dcterms:W3CDTF">2025-09-07T20:25:26Z</dcterms:modified>
</cp:coreProperties>
</file>