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sharon/Downloads/rsc-app/"/>
    </mc:Choice>
  </mc:AlternateContent>
  <xr:revisionPtr revIDLastSave="0" documentId="13_ncr:1_{FE979989-782B-A74A-B140-A1A2244909D5}" xr6:coauthVersionLast="47" xr6:coauthVersionMax="47" xr10:uidLastSave="{00000000-0000-0000-0000-000000000000}"/>
  <bookViews>
    <workbookView xWindow="0" yWindow="500" windowWidth="24820" windowHeight="21900" activeTab="5" xr2:uid="{00000000-000D-0000-FFFF-FFFF00000000}"/>
  </bookViews>
  <sheets>
    <sheet name="README" sheetId="1" r:id="rId1"/>
    <sheet name="Inputs" sheetId="2" r:id="rId2"/>
    <sheet name="Weights" sheetId="3" r:id="rId3"/>
    <sheet name="Scoring" sheetId="4" r:id="rId4"/>
    <sheet name="Categories" sheetId="7" r:id="rId5"/>
    <sheet name="Factors" sheetId="8" r:id="rId6"/>
    <sheet name="Snippets" sheetId="5" r:id="rId7"/>
    <sheet name="Results" sheetId="6" r:id="rId8"/>
    <sheet name="Narrative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 i="4" l="1" a="1"/>
  <c r="I9" i="4" s="1"/>
  <c r="I10" i="4" a="1"/>
  <c r="I10" i="4" s="1"/>
  <c r="I11" i="4" a="1"/>
  <c r="I11" i="4" s="1"/>
  <c r="I12" i="4" a="1"/>
  <c r="I12" i="4" s="1"/>
  <c r="I13" i="4" a="1"/>
  <c r="I13" i="4" s="1"/>
  <c r="I14" i="4" a="1"/>
  <c r="I14" i="4" s="1"/>
  <c r="I15" i="4" a="1"/>
  <c r="I15" i="4" s="1"/>
  <c r="I16" i="4" a="1"/>
  <c r="I16" i="4" s="1"/>
  <c r="I17" i="4" a="1"/>
  <c r="I17" i="4" s="1"/>
  <c r="I18" i="4" a="1"/>
  <c r="I18" i="4" s="1"/>
  <c r="I19" i="4" a="1"/>
  <c r="I19" i="4" s="1"/>
  <c r="I5" i="4" a="1"/>
  <c r="I5" i="4" s="1"/>
  <c r="I6" i="4" a="1"/>
  <c r="I6" i="4" s="1"/>
  <c r="I7" i="4" a="1"/>
  <c r="I7" i="4" s="1"/>
  <c r="I8" i="4" a="1"/>
  <c r="I8" i="4" s="1"/>
  <c r="I3" i="4" a="1"/>
  <c r="I3" i="4" s="1"/>
  <c r="I4" i="4" a="1"/>
  <c r="I4" i="4" s="1"/>
  <c r="I2" i="4" a="1"/>
  <c r="I2" i="4" s="1"/>
  <c r="H17" i="4" a="1"/>
  <c r="H17" i="4" s="1"/>
  <c r="H18" i="4" a="1"/>
  <c r="H18" i="4" s="1"/>
  <c r="H19" i="4" a="1"/>
  <c r="H19" i="4" s="1"/>
  <c r="H13" i="4" a="1"/>
  <c r="H13" i="4" s="1"/>
  <c r="H14" i="4" a="1"/>
  <c r="H14" i="4" s="1"/>
  <c r="H15" i="4" a="1"/>
  <c r="H15" i="4" s="1"/>
  <c r="H16" i="4" a="1"/>
  <c r="H16" i="4" s="1"/>
  <c r="H10" i="4" a="1"/>
  <c r="H10" i="4" s="1"/>
  <c r="H11" i="4" a="1"/>
  <c r="H11" i="4" s="1"/>
  <c r="H12" i="4" a="1"/>
  <c r="H12" i="4" s="1"/>
  <c r="H7" i="4" a="1"/>
  <c r="H7" i="4" s="1"/>
  <c r="H8" i="4" a="1"/>
  <c r="H8" i="4" s="1"/>
  <c r="H9" i="4" a="1"/>
  <c r="H9" i="4" s="1"/>
  <c r="H6" i="4" a="1"/>
  <c r="H6" i="4" s="1"/>
  <c r="H4" i="4" a="1"/>
  <c r="H4" i="4" s="1"/>
  <c r="H5" i="4" a="1"/>
  <c r="H5" i="4" s="1"/>
  <c r="H3" i="4" a="1"/>
  <c r="H3" i="4" s="1"/>
  <c r="H2" i="4" a="1"/>
  <c r="H2" i="4" s="1"/>
  <c r="C3" i="4"/>
  <c r="C4" i="4"/>
  <c r="C5" i="4"/>
  <c r="C6" i="4"/>
  <c r="C7" i="4"/>
  <c r="C8" i="4"/>
  <c r="C9" i="4"/>
  <c r="C10" i="4"/>
  <c r="C11" i="4"/>
  <c r="C12" i="4"/>
  <c r="C13" i="4"/>
  <c r="C14" i="4"/>
  <c r="C15" i="4"/>
  <c r="C16" i="4"/>
  <c r="C17" i="4"/>
  <c r="C18" i="4"/>
  <c r="C19" i="4"/>
  <c r="C2" i="4"/>
  <c r="B3" i="4" a="1"/>
  <c r="B3" i="4" s="1"/>
  <c r="B4" i="4" a="1"/>
  <c r="B4" i="4" s="1"/>
  <c r="B5" i="4" a="1"/>
  <c r="B5" i="4" s="1"/>
  <c r="B6" i="4" a="1"/>
  <c r="B6" i="4" s="1"/>
  <c r="B7" i="4" a="1"/>
  <c r="B7" i="4" s="1"/>
  <c r="B8" i="4" a="1"/>
  <c r="B8" i="4" s="1"/>
  <c r="B9" i="4" a="1"/>
  <c r="B9" i="4" s="1"/>
  <c r="B10" i="4" a="1"/>
  <c r="B10" i="4" s="1"/>
  <c r="B11" i="4" a="1"/>
  <c r="B11" i="4" s="1"/>
  <c r="B12" i="4" a="1"/>
  <c r="B12" i="4" s="1"/>
  <c r="B13" i="4" a="1"/>
  <c r="B13" i="4" s="1"/>
  <c r="B14" i="4" a="1"/>
  <c r="B14" i="4" s="1"/>
  <c r="B15" i="4" a="1"/>
  <c r="B15" i="4" s="1"/>
  <c r="B16" i="4" a="1"/>
  <c r="B16" i="4" s="1"/>
  <c r="B17" i="4" a="1"/>
  <c r="B17" i="4" s="1"/>
  <c r="B18" i="4" a="1"/>
  <c r="B18" i="4" s="1"/>
  <c r="B19" i="4" a="1"/>
  <c r="B19" i="4" s="1"/>
  <c r="B2" i="4" a="1"/>
  <c r="B2" i="4" s="1"/>
  <c r="D2" i="2"/>
  <c r="H4" i="6"/>
  <c r="G4" i="6"/>
  <c r="F4" i="6"/>
  <c r="H3" i="6"/>
  <c r="G3" i="6"/>
  <c r="F3" i="6"/>
  <c r="H2" i="6"/>
  <c r="G2" i="6"/>
  <c r="F2" i="6"/>
  <c r="D2" i="6"/>
  <c r="C2" i="6"/>
  <c r="B2" i="6"/>
  <c r="A2" i="6"/>
  <c r="F19" i="4"/>
  <c r="F18" i="4"/>
  <c r="F17" i="4"/>
  <c r="F16" i="4"/>
  <c r="F15" i="4"/>
  <c r="F14" i="4"/>
  <c r="F13" i="4"/>
  <c r="F12" i="4"/>
  <c r="F11" i="4"/>
  <c r="F10" i="4"/>
  <c r="F9" i="4"/>
  <c r="F8" i="4"/>
  <c r="F7" i="4"/>
  <c r="F6" i="4"/>
  <c r="F5" i="4"/>
  <c r="F4" i="4"/>
  <c r="F3" i="4"/>
  <c r="F2" i="4"/>
  <c r="D17" i="4" l="1"/>
  <c r="E17" i="4" s="1"/>
  <c r="D2" i="4"/>
  <c r="E2" i="4" s="1"/>
  <c r="D5" i="4"/>
  <c r="E5" i="4" s="1"/>
  <c r="D15" i="4"/>
  <c r="E15" i="4" s="1"/>
  <c r="D3" i="4"/>
  <c r="E3" i="4" s="1"/>
  <c r="D16" i="4"/>
  <c r="E16" i="4" s="1"/>
  <c r="D4" i="4"/>
  <c r="E4" i="4" s="1"/>
  <c r="D6" i="4"/>
  <c r="E6" i="4" s="1"/>
  <c r="D7" i="4"/>
  <c r="E7" i="4" s="1"/>
  <c r="D8" i="4"/>
  <c r="E8" i="4" s="1"/>
  <c r="D19" i="4"/>
  <c r="E19" i="4" s="1"/>
  <c r="D18" i="4"/>
  <c r="E18" i="4" s="1"/>
  <c r="D14" i="4"/>
  <c r="E14" i="4" s="1"/>
  <c r="D13" i="4"/>
  <c r="E13" i="4" s="1"/>
  <c r="D12" i="4"/>
  <c r="E12" i="4" s="1"/>
  <c r="D11" i="4"/>
  <c r="E11" i="4" s="1"/>
  <c r="D10" i="4"/>
  <c r="E10" i="4" s="1"/>
  <c r="D9" i="4"/>
  <c r="E9"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<sst xmlns="http://schemas.openxmlformats.org/spreadsheetml/2006/main" count="1514" uniqueCount="373">
  <si>
    <t>Section</t>
  </si>
  <si>
    <t>Notes</t>
  </si>
  <si>
    <t>How to use this prototype</t>
  </si>
  <si>
    <t>1) In the Inputs sheet, enter your 1–10 self-scores for each Field Factor.
2) In the Weights sheet, confirm or revise 1–5 importance scores for each Revenue Stream.
3) The Scoring sheet will calculate totals, normalized %, categories, and surface caveats (where your self-score is low but the factor is critical for a stream).
4) The Results sheet ranks streams and pulls a Top 3 as Strong Fits; others land in 'Could Work' or 'Stretch'.
5) In Snippets, add your one-line reasons and Compass chapter links; use these later in FormWise outputs.</t>
  </si>
  <si>
    <t>Field Factor</t>
  </si>
  <si>
    <t>Your Self-Score (1–10)</t>
  </si>
  <si>
    <t>Notes (optional)</t>
  </si>
  <si>
    <t>Customer Service &amp; Sales</t>
  </si>
  <si>
    <t>Marketing</t>
  </si>
  <si>
    <t>Personal Connections</t>
  </si>
  <si>
    <t>Professional Network</t>
  </si>
  <si>
    <t>Proximity to Customers</t>
  </si>
  <si>
    <t>Aesthetic and Experiential Appeal</t>
  </si>
  <si>
    <t>Customer-Friendly Amenities</t>
  </si>
  <si>
    <t>Regulatory Freedom</t>
  </si>
  <si>
    <t>Product Diversity</t>
  </si>
  <si>
    <t>High Volume Production</t>
  </si>
  <si>
    <t>Operational Infrastructure</t>
  </si>
  <si>
    <t>Product Predictability</t>
  </si>
  <si>
    <t>Schedule Flexibility</t>
  </si>
  <si>
    <t>Financial Resources</t>
  </si>
  <si>
    <t>Floral Design</t>
  </si>
  <si>
    <t>Color Comprehension and Accuracy</t>
  </si>
  <si>
    <t>Social Personality</t>
  </si>
  <si>
    <t>Stress and Risk Tolerance</t>
  </si>
  <si>
    <t>Time Management + Organization</t>
  </si>
  <si>
    <t>Farmers Market</t>
  </si>
  <si>
    <t>Subscriptions</t>
  </si>
  <si>
    <t>Farm Stand/Shop</t>
  </si>
  <si>
    <t>Made-to-Order Bouquets</t>
  </si>
  <si>
    <t>Bulk to Consumer</t>
  </si>
  <si>
    <t>W/S to Local Florists</t>
  </si>
  <si>
    <t>W/S to Wholesalers</t>
  </si>
  <si>
    <t>W/S to Grocery Stores</t>
  </si>
  <si>
    <t>Selling via a Collective</t>
  </si>
  <si>
    <t>Stockist</t>
  </si>
  <si>
    <t>Consignment</t>
  </si>
  <si>
    <t>Custom Weddings</t>
  </si>
  <si>
    <t>A la Carte Weddings</t>
  </si>
  <si>
    <t>Community and Corp Events</t>
  </si>
  <si>
    <t>Hotel and Restaurant</t>
  </si>
  <si>
    <t>You-Pick</t>
  </si>
  <si>
    <t>Workshops</t>
  </si>
  <si>
    <t>Photography</t>
  </si>
  <si>
    <t>Revenue Stream</t>
  </si>
  <si>
    <t>Total Weighted Score</t>
  </si>
  <si>
    <t>Max Possible Score</t>
  </si>
  <si>
    <t>Normalized %</t>
  </si>
  <si>
    <t>Category</t>
  </si>
  <si>
    <t>Caveats (count of low self-score vs high importance)</t>
  </si>
  <si>
    <t>One-line Reason Template</t>
  </si>
  <si>
    <t>Compass Chapter Link/Slug</t>
  </si>
  <si>
    <t>Ranked Revenue Streams</t>
  </si>
  <si>
    <t>Caveats</t>
  </si>
  <si>
    <t>Top 3 Strong Fits</t>
  </si>
  <si>
    <t>Compass Link</t>
  </si>
  <si>
    <t>One-line Reason</t>
  </si>
  <si>
    <t>Strengths &amp; Opportunities</t>
  </si>
  <si>
    <t>Weaknesses &amp; Threats</t>
  </si>
  <si>
    <t>factor_name</t>
  </si>
  <si>
    <t>factor_id</t>
  </si>
  <si>
    <t>category_name</t>
  </si>
  <si>
    <t>factor_description</t>
  </si>
  <si>
    <t>left_label</t>
  </si>
  <si>
    <t>right_label</t>
  </si>
  <si>
    <t>customer_service_sales</t>
  </si>
  <si>
    <t>Customer Facing Skills</t>
  </si>
  <si>
    <t xml:space="preserve">How confident and experienced are you when it comes to engaging with customers — answering questions, handling service issues, pitching your offerings, and closing a sale (whether in person, by email, or over social media)? </t>
  </si>
  <si>
    <t>low</t>
  </si>
  <si>
    <t>high</t>
  </si>
  <si>
    <t>marketing</t>
  </si>
  <si>
    <t>Do you have experience promoting your business through digital and print marketing? This could include things like social media posts, email campaigns, flyers or other printed materials, pitches to media outlets, writing captions, taking great photos, or running paid ads (like on Meta or Google) to help increase visibility and drive sales.</t>
  </si>
  <si>
    <t>personal_connections</t>
  </si>
  <si>
    <t>Networks</t>
  </si>
  <si>
    <t>Do you belong to neighborhood organizations, faith groups, clubs, or social circles where you can share your business, gather support, or spread the word?</t>
  </si>
  <si>
    <t>professional_network</t>
  </si>
  <si>
    <t xml:space="preserve">Are you connected with other local businesses, market organizations, or industry groups that could support, promote, or collaborate with your flower business? </t>
  </si>
  <si>
    <t>proximity_to_customers</t>
  </si>
  <si>
    <t>Location and Demand</t>
  </si>
  <si>
    <t xml:space="preserve"> Is your farm located near one or more population centers, wedding/event venues, agri-tourism destinations, or established farmers markets? Or are you more remote, requiring longer travel times for you and/or your customers?</t>
  </si>
  <si>
    <t>Aesthetic &amp; Experiential Appeal</t>
  </si>
  <si>
    <t>aesthetic_experiential_appeal</t>
  </si>
  <si>
    <t>Does your farm offer a visually appealing or memorable experience — such as scenic views, rustic buildings, flower fields, or friendly animals — that could enhance on-farm events or help entice customers to visit?</t>
  </si>
  <si>
    <t>customer_friendly_amenities</t>
  </si>
  <si>
    <t>Do you have infrastructure in place to welcome and support visitors, like parking, restrooms, shaded seating, or accessible paths?</t>
  </si>
  <si>
    <t>regulatory_freedom</t>
  </si>
  <si>
    <t>high_volume_production</t>
  </si>
  <si>
    <t>Farm Production</t>
  </si>
  <si>
    <t>Can your farm produce a large quantity of flowers? Or are you limited to smaller-scale production due to space, labor, or other constraints?</t>
  </si>
  <si>
    <t>operational_infrastructure</t>
  </si>
  <si>
    <t>Do you have systems and spaces in place to efficiently store, arrange, and transport your flowers — such as refrigeration, workstations, storage areas, and a reliable vehicle suited for moving product at scale?</t>
  </si>
  <si>
    <t>product_diversity</t>
  </si>
  <si>
    <t>Can you grow a wide variety of floral ingredients, including all six Bouquet Blueprint™ categories? Or is your production limited by space, climate, or your preference for focusing on a single crop (or very limited number of crops)?</t>
  </si>
  <si>
    <t>product_predictability</t>
  </si>
  <si>
    <t>Are you able to consistently predict bloom timing and availability? Have you implemented strategies like succession planting to ensure a steady, well-timed supply?</t>
  </si>
  <si>
    <t>schedule_flexibility</t>
  </si>
  <si>
    <t>Time and Money</t>
  </si>
  <si>
    <t>How much control do you have over your time? Can you adjust when you work to align with customer needs — for example, being available for weddings, events, or farmers market hours — or do you have other commitments or personal boundaries that shape when and how you run your farm business?</t>
  </si>
  <si>
    <t>financial_resources</t>
  </si>
  <si>
    <t>Do you have capital available to invest in your business? If not, are you eligible for grants or loans, and do you have experience successfully applying for them?</t>
  </si>
  <si>
    <t>floral_design</t>
  </si>
  <si>
    <t>Design Skills</t>
  </si>
  <si>
    <t>Do you have experience making bouquets and arrangements? Are you comfortable designing in a range of styles — such as rustic, garden-inspired, modern, or minimalist — to suit different customers and occasions? Do you keep up with floral trends and design aesthetics? Do you enjoy experimenting with new techniques, forms, or ingredients?</t>
  </si>
  <si>
    <t>Color Comprehension &amp; Accuracy</t>
  </si>
  <si>
    <t>color_comprehension_accuracy</t>
  </si>
  <si>
    <t>Do you have a strong eye for color — including the ability to recognize undertones, distinguish between warm and cool hues, and build harmonious palettes? Are you able to communicate these nuances to customers?</t>
  </si>
  <si>
    <t>social_personality</t>
  </si>
  <si>
    <t>Personal Attributes</t>
  </si>
  <si>
    <t>Are you introverted, extroverted, or somewhere in between?</t>
  </si>
  <si>
    <t>introverted</t>
  </si>
  <si>
    <t>extroverted</t>
  </si>
  <si>
    <t>Stress &amp; Risk Tolerance</t>
  </si>
  <si>
    <t>stress_risk_tolerance</t>
  </si>
  <si>
    <t xml:space="preserve">How well do you handle uncertainty, pressure, or fast-changing circumstances? Do you lean more towards the “no risk/no reward” point of view, or are you more of a “better safe than sorry” person? </t>
  </si>
  <si>
    <t>low tolerance</t>
  </si>
  <si>
    <t>high tolerance</t>
  </si>
  <si>
    <t>Time Management &amp; Organization</t>
  </si>
  <si>
    <t>time_management_organization</t>
  </si>
  <si>
    <t xml:space="preserve"> Are you able to structure your time effectively, stay on top of tasks, and meet deadlines? Can you estimate how long things will take, stay prepared with lists or systems, and keep projects moving forward in a timely way?</t>
  </si>
  <si>
    <t>not time effective</t>
  </si>
  <si>
    <t>very time effective</t>
  </si>
  <si>
    <t>category_description</t>
  </si>
  <si>
    <t xml:space="preserve">How you connect with customers — and how often — can vary widely between different sales channels. This section helps you reflect on your comfort and strengths when it comes to engaging with customers, promoting your business, and making the sale.  </t>
  </si>
  <si>
    <t xml:space="preserve">Farming can feel isolating at times — but strong networks can open doors, spread the word, and make the work more sustainable. The connections you already have (or are willing to build) can shape how easily you access new opportunities, especially in revenue streams that thrive on community reach and local engagement. </t>
  </si>
  <si>
    <t xml:space="preserve">Where you grow — and who’s around you — shapes everything from market access to hosting customers at the farm. Understanding the strengths and limitations of your location will help you make strategic decisions about which sales channels are most feasible and profitable. </t>
  </si>
  <si>
    <t xml:space="preserve">Your farm’s growing conditions, infrastructure, and output shape what (and how much of it) you can offer, and how consistently you can offer it. This section helps you assess how well your space supports the type, volume, and timing of production that different revenue streams may require. </t>
  </si>
  <si>
    <t xml:space="preserve">Your available time and financial capacity shape how quickly you can grow—and how much you can take on. Getting honest about both helps you choose a business model that aligns with your real-life bandwidth and budget. </t>
  </si>
  <si>
    <t xml:space="preserve">Some revenue streams—like retail bouquets, weddings, or workshops—depend heavily on strong floral design. This section helps you assess whether those design-focused paths align with your current strengths, your creative interests, or your willingness to grow. </t>
  </si>
  <si>
    <t>Your natural tendencies, preferences, and decision-making style shape how you run your business. Knowing yourself helps you build a business that feels sustainable and enjoyable, not draining.</t>
  </si>
  <si>
    <t>Farmers Markets</t>
  </si>
  <si>
    <t>Farm Stand / Farm Shop</t>
  </si>
  <si>
    <t>Made-to-Order Designs</t>
  </si>
  <si>
    <t>Bulk Sales to the Public</t>
  </si>
  <si>
    <t>Wholesaling to Florists</t>
  </si>
  <si>
    <t>Wholesaling to Wholesalers</t>
  </si>
  <si>
    <t>Wholesaling to Grocery Stores</t>
  </si>
  <si>
    <t>Wholesaling via a Collective</t>
  </si>
  <si>
    <t>Selling as a Stockist</t>
  </si>
  <si>
    <t>Selling on Consignment</t>
  </si>
  <si>
    <t>Full-Service Weddings</t>
  </si>
  <si>
    <t>À La Carte Weddings</t>
  </si>
  <si>
    <t>Community and Corporate Events</t>
  </si>
  <si>
    <t>Hotel and Restaurant Contracts</t>
  </si>
  <si>
    <t>Pick-Your-Own Events</t>
  </si>
  <si>
    <t>Photography Venue</t>
  </si>
  <si>
    <t>channel_name</t>
  </si>
  <si>
    <t>channel_group</t>
  </si>
  <si>
    <t>weight</t>
  </si>
  <si>
    <t>strength_blurb</t>
  </si>
  <si>
    <t>weakness_blurb</t>
  </si>
  <si>
    <t>weighting_reason</t>
  </si>
  <si>
    <t>Direct-to-Consumer Sales</t>
  </si>
  <si>
    <t>Wholesale</t>
  </si>
  <si>
    <t>Design and Event Services</t>
  </si>
  <si>
    <t>Interactive Events</t>
  </si>
  <si>
    <t>Subscriptions depend on regular, reliable fulfillment; proximity to customer helps keep delivery costs manageable.</t>
  </si>
  <si>
    <t>Being close to your delivery route or pickup locations makes it easier to keep deliveries efficient.</t>
  </si>
  <si>
    <t>If customers are spread out, long drives can add costs, stress, and even the risk of wilted flowers.</t>
  </si>
  <si>
    <t>Unlike a farmers market that provides built-in traffic, a farm stand depends on your ability to attract visitors to your location.</t>
  </si>
  <si>
    <t>Without marketing, even a well-stocked stand can sit empty if people don’t know it’s there.</t>
  </si>
  <si>
    <t>Strong marketing helps bring customers to your stand, whether through signs, social media, or community word-of-mouth.</t>
  </si>
  <si>
    <t>Tapping into your personal and community networks helps you build a steady stream of visitors, especially in the early days of your stand.</t>
  </si>
  <si>
    <t>Without personal connections, it may take much longer to establish a loyal base of regular customers.</t>
  </si>
  <si>
    <t>Farm stands often thrive on local familiarity and relationships; strong community ties can drive repeat business.</t>
  </si>
  <si>
    <t>Being close to a population center makes it easier for customers to stop by your stand as part of their daily routine.</t>
  </si>
  <si>
    <t>If you’re far from customers, only the most motivated will make the trip, which limits traffic and sales.</t>
  </si>
  <si>
    <t>Farm stands require people to come to you; distance from your customer base is a critical factor in success.</t>
  </si>
  <si>
    <t>An attractive location with welcoming displays makes customers want to stop, browse, and buy.</t>
  </si>
  <si>
    <t>If the farm or surroundings look unkempt or uninviting, customers may pass by without stopping.</t>
  </si>
  <si>
    <t>With farm stands, the farm itself is part of the customer’s shopping experience — the look and feel of the space directly influences sales.</t>
  </si>
  <si>
    <t>Operating in an area with minimal red tape lets you sell freely without heavy oversight or costly permits.</t>
  </si>
  <si>
    <t>If local regulations are strict, you may face barriers like zoning restrictions or complicated permits to operate.</t>
  </si>
  <si>
    <t>Farm stands are highly dependent on local laws and ordinances; prohibitive regulations can make them a non-starter.</t>
  </si>
  <si>
    <t>Thoughtful design turns your flowers into irresistible bouquets, encouraging impulse buys and repeat purchases.</t>
  </si>
  <si>
    <t>Weak design can make flowers feel less appealing, lowering the perceived value of what you’re selling.</t>
  </si>
  <si>
    <t>Bouquets are often the most eye-catching product at a stand; strong design increases both sales and customer satisfaction.</t>
  </si>
  <si>
    <t>A diversity of flower types gives you the ingredients you need to make abundant, eye-catching mixed bouquets that keep your stand looking full and appealing.</t>
  </si>
  <si>
    <t>Mixed bouquets are the core product at many farm stands, and doing them well depends on having diverse ingredients available throughout the season.</t>
  </si>
  <si>
    <t>Without enough floral varieties to use as ingredients, it’s hard to build beautiful mixed bouquets.</t>
  </si>
  <si>
    <t>Made-to-order bouquets depend on clear communication and follow-through; customer service is key to meeting expectations.</t>
  </si>
  <si>
    <t>Without attentive service, you risk miscommunications or disappointed customers when designs don’t match what they envisioned.</t>
  </si>
  <si>
    <t>Strong customer service skills help you listen well, understand customer preferences, and deliver designs that meet expectations.</t>
  </si>
  <si>
    <t>Unlike sales at a market or shop, where you have automatic visibility to potential customers, made-to-order design work requires you to actively generate demand.</t>
  </si>
  <si>
    <t>Without strong marketing, customers won't know your farm exists.</t>
  </si>
  <si>
    <t>Good marketing helps you communicate the advantages you are able to offer when compared to traditional retail florists.</t>
  </si>
  <si>
    <t>If customers are far away, travel time and logistics add cost and complexity to each order.</t>
  </si>
  <si>
    <t>Being near your customer base makes deliveries far easier and lowers delivery costs. It also makes it much more appealing for customers to come pick up their order from the farm.</t>
  </si>
  <si>
    <t>Proximity supports both customer service and product quality; long distances can erode profitability, especially for one-off orders.</t>
  </si>
  <si>
    <t>A diverse selection of flowers gives you the flexibility to design for different tastes, occasions, and price points.</t>
  </si>
  <si>
    <t>Without enough variety, you’ll struggle to create custom looks, and customers may turn elsewhere for specific colors or styles.</t>
  </si>
  <si>
    <t>Made-to-order designs require flexibility; diversity in ingredients is essential to meeting varied customer requests.</t>
  </si>
  <si>
    <t>Strong design skills allow you to translate customer input into polished, professional offerings.</t>
  </si>
  <si>
    <t>Weak design skills can leave customers disappointed and unlikely to order from you again.</t>
  </si>
  <si>
    <t>Design ability is the core of made-to-order work; customers are paying for artistry and expertise, not just stems.</t>
  </si>
  <si>
    <t>Customers often prioritize color in custom work, as they are often seeking flowers for a specific person or event. Being able to understand and deliver on their requests is key.</t>
  </si>
  <si>
    <t>Without color skill, you may miss the mark on a customer’s request, leaving them disappointed if the bouquet doesn’t suit the occasion.</t>
  </si>
  <si>
    <t>A good eye for color allows you to match palettes to customer requests and create bouquets that feel intentional and special.</t>
  </si>
  <si>
    <t>Made-to-order bouquets are usually for a particular day or event; success depends on aligning your workflow with the customer’s timing.</t>
  </si>
  <si>
    <t>If your schedule can’t adapt to customer needs, you may have to turn down orders or risk missing critical deadlines.</t>
  </si>
  <si>
    <t>Flexibility in your schedule makes it easier to accommodate customer requests tied to specific days, such as birthdays, anniversaries, or events.</t>
  </si>
  <si>
    <t>Bulk flower sales don’t have built-in traffic; customers need to discover your offerings through word-of-mouth, social media, or ads.</t>
  </si>
  <si>
    <t>Without marketing, potential customers may not even know bulk buckets are an option, limiting sales.</t>
  </si>
  <si>
    <t>Strong marketing helps you reach customers, even those who hadn't realized that DIY flowers might be a great option for their event.</t>
  </si>
  <si>
    <t>Customers buying buckets want value and flexibility; diversity in ingredients makes the purchase worthwhile.</t>
  </si>
  <si>
    <t>A diverse crop plan ensures your bulk buckets feel plentiful and include the mix of floral ingredients customers trying to create their own designs will need.</t>
  </si>
  <si>
    <t>Without enough diversity of floral ingredients, customers may be frustrated by the difficulty in pulling together balanced, attractive designs.</t>
  </si>
  <si>
    <t>Strong planning and succession planting keep stems available in the quantities promised, so customers get what they expect when they placed their order.</t>
  </si>
  <si>
    <t>Without reliable production, you may fall short on promised quantities, leading to unhappy customers and last-minute scrambles.</t>
  </si>
  <si>
    <t>Bulk orders are often tied to specific events; predictability is essential for delivering promised volume on time.</t>
  </si>
  <si>
    <t>Bulk buckets still depend on thoughtful curation; customers need the right balance of ingredients to succeed in DIY design.</t>
  </si>
  <si>
    <t>Without design sense, buckets may be lopsided or impractical, frustrating customers who expect them to translate easily into designs.</t>
  </si>
  <si>
    <t>Even though customers are arranging themselves, a good design eye helps you assemble balanced buckets with usable ratios of different floral ingredients.</t>
  </si>
  <si>
    <t>Florists depend on consistent quality and timing; your infrastructure is what protects stems from harvest to handoff.</t>
  </si>
  <si>
    <t>Without solid infrastructure, flowers may arrive wilted, damaged, or late, undermining trust with florists.</t>
  </si>
  <si>
    <t>Florists build their orders and commitments around availability; they need dependable quantities and timing.</t>
  </si>
  <si>
    <t>Without predictability, florists can’t plan their own designs or events, and they may turn to other suppliers.</t>
  </si>
  <si>
    <t>Without attention to color requests, you risk producing flowers that don’t align with florist expectations, which affect repeat sales and weaken trust.</t>
  </si>
  <si>
    <t>Florists often design with color first; being able to understand their needs and communicate subleties in coloration is often critical to their success.</t>
  </si>
  <si>
    <t>Strong color awareness ensures you grow and supply palettes that match florist demand; making you their go-to source for locally grown flowers.</t>
  </si>
  <si>
    <t>markets are built on direct interactions</t>
  </si>
  <si>
    <t>mixed bouquets are nearly required at farmers markets, and doing them well depends on having diverse ingredients</t>
  </si>
  <si>
    <t>solid infrastructure like coolers, tents, and safe transport keeps flowers fresh, setup smooth, and you prepared each week</t>
  </si>
  <si>
    <t>weak infrastructure leads to wilted flowers, chaotic setup, and stress before customers even arrive</t>
  </si>
  <si>
    <t>transporting, storing, and displaying flowers is demanding; without infrastructure, quality and presentation suffer</t>
  </si>
  <si>
    <t>careful crop planning and succession planting keep harvests steady, ensuring abundant stems every week for market bouquets</t>
  </si>
  <si>
    <t>poor planning and failed successions cause harvests to come in flushes, leaving you short on product some weeks and unable to meet demand</t>
  </si>
  <si>
    <t>consistent presence at market is critical to building loyal customers; when shoppers know you’ll be there every week with abundant offerings, they’ll seek out your booth</t>
  </si>
  <si>
    <t>flexibility in your schedule that matches the market’s rhythm — including harvest, prep, and market day — makes weekly commitment possible</t>
  </si>
  <si>
    <t>if the market’s schedule conflicts with immovable commitments, showing up consistently will be difficult or impossible</t>
  </si>
  <si>
    <t>markets run on fixed days and times; success depends on aligning farm work and personal life to that schedule</t>
  </si>
  <si>
    <t>strong design skills help build mixed bouquets that are beautiful, balanced, and irresistible on the market table</t>
  </si>
  <si>
    <t>weaker design skills can make bouquets look awkward or less professional, making it harder to compete with other vendors</t>
  </si>
  <si>
    <t>mixed bouquets are a core market product; design skill directly affects your ability to attract customers and keep them coming back</t>
  </si>
  <si>
    <t>an outgoing, approachable personality helps connect with customers, build loyalty, and create a welcoming booth atmosphere</t>
  </si>
  <si>
    <t>if social interaction is draining, markets may feel exhausting and limit your ability to engage effectively with buyers</t>
  </si>
  <si>
    <t>markets are inherently social; success often depends as much on your presence and demeanor as on the flowers themselves</t>
  </si>
  <si>
    <t>strong time management and organization let you juggle harvesting, bouquet-making, and market prep while arriving on time, fully prepared, and all set up before customers arrive</t>
  </si>
  <si>
    <t xml:space="preserve">weaker time management and organization skills can create chaotic market days — forgotten supplies, rushed prep, or late arrival that can even cost you your spot </t>
  </si>
  <si>
    <t>markets place firm demands on punctuality and preparedness; most have immovable weekly deadlines and strict rules about set-up times</t>
  </si>
  <si>
    <t>strong customer service skills help handle delivery issues, substitutions, and questions smoothly, keeping subscribers happy and loyal</t>
  </si>
  <si>
    <t>subscriptions live or die on customer trust; clear communication, quick responses, and problem-solving are essential for retention</t>
  </si>
  <si>
    <t>good marketing skills help attract new subscribers, highlight the value of bouquets, and keep your subscriber list full</t>
  </si>
  <si>
    <t>weak marketing capabilities may cause your subscriber list to stay small or fail to grow</t>
  </si>
  <si>
    <t>unlike farmers markets, subscriptions require you to drive sign-ups yourself; marketing is essential for attracting customers</t>
  </si>
  <si>
    <t>leveraging personal networks makes it easier to find first subscribers, as friends, colleagues, and local contacts are often earliest supporters</t>
  </si>
  <si>
    <t>without strong personal connections, launching a subscription can be slow and momentum harder to build</t>
  </si>
  <si>
    <t>many subscription programs start small and grow by word of mouth; a farmer’s existing relationships often determine how quickly a list fills</t>
  </si>
  <si>
    <t>inattentive service means issues like a missed bouquet or unclear pickup instructions can lead to cancellations</t>
  </si>
  <si>
    <t>diverse flower types let you create abundant mixed bouquets that keep subscribers excited week after week</t>
  </si>
  <si>
    <t>limited variety of floral ingredients makes bouquets look lackluster and can lead to subscriber drop-offs</t>
  </si>
  <si>
    <t>subscriptions rely heavily on mixed bouquets; doing them well requires a steady flow of diverse ingredients</t>
  </si>
  <si>
    <t>strong planning and succession planting ensure enough stems each week to meet commitments without scrambling</t>
  </si>
  <si>
    <t>unreliable production risks gaps in weekly deliveries; managing cancellations and reschedules cuts into profits and focus</t>
  </si>
  <si>
    <t>subscriptions are a promise; predictability underpins the model and reduces risk of cancellations or reschedules</t>
  </si>
  <si>
    <t>strong design skills keep mixed bouquets polished and exciting and help you build them quickly</t>
  </si>
  <si>
    <t>subscription customers buy bouquets sight-unseen, trusting your ability to create beautiful designs each week</t>
  </si>
  <si>
    <t>weak designs make bouquets feel repetitive or amateur, leading subscribers to question the value of continuing</t>
  </si>
  <si>
    <t>strong time management ensures you can harvest, design, and deliver on schedule every week and organization skills are key to pulling off efficient delivery schedules</t>
  </si>
  <si>
    <t>poor time management and organization makes subscription weeks stressful and increases the risk of late deliveries or missed bouquets</t>
  </si>
  <si>
    <t>subscriptions assume fixed weekly deadlines with limited flexibility; organization and discipline are crucial for consistency</t>
  </si>
  <si>
    <t>your weaker customer service and sales skills make it easy to get overlooked in a busy market, with customers gravitating toward more engaging vendors</t>
  </si>
  <si>
    <t>your proximity to markets makes it easier to transport flowers, saving time and money, and reducing stress</t>
  </si>
  <si>
    <t>time and transport costs directly affect profitability</t>
  </si>
  <si>
    <t>your diverse crop offerings give you the ingredients needed to create abundant, eye-catching mixed bouquets that attract a wide range of buyers</t>
  </si>
  <si>
    <t>your limited crop diversity makes it hard to build mixed bouquets, leaving your booth looking sparse compared to other vendors</t>
  </si>
  <si>
    <t>your distance from markets means long drives and transport stress</t>
  </si>
  <si>
    <t>your strong customer service skills and sales ability will help you build a loyal following, sell (and upsell) effectively, and position yourself for growth into other revenue streams</t>
  </si>
  <si>
    <t>not having the ability to achieve high volume production means you may have trouble growing enough material to satisfy the demands of a wholesaler</t>
  </si>
  <si>
    <t>having the ability to achieve high volume production means you will likely be able to grow enough material to satisfy the demands of a wholesaler</t>
  </si>
  <si>
    <t>Strong infrastructure — from coolers to delivery systems — keeps stems fresh and organized, ensuring florists receive high-quality product</t>
  </si>
  <si>
    <t>Wholesalers depend on consistent quality and timing; your infrastructure is what protects stems from harvest to handoff.</t>
  </si>
  <si>
    <t>Without solid infrastructure, your flowers may not meet the wholesalers' standards</t>
  </si>
  <si>
    <t>Strong infrastructure — from coolers to delivery systems — keeps stems fresh and organized, ensuring you can deliver high quality product to the wholesaler</t>
  </si>
  <si>
    <t>Reliable production and succession planting give florists confidence they can count on you week after week, or to deliver product in time for large events</t>
  </si>
  <si>
    <t>Your ability to predict when your flowers will be ready for harvest means you can provide wholesalers with this information in a timely way</t>
  </si>
  <si>
    <t>your limited ability to predict when your flowers will be ready for harvest means you cannot provide wholesalers with this information in a timely way</t>
  </si>
  <si>
    <t>Wholesalers build their availability listings well in advance of their customers' needs; they need quantity and timing information that is highly accurate -- as far in advance of delivery as possible</t>
  </si>
  <si>
    <t>having the ability to achieve high volume production means you will likely be able to grow enough material to satisfy the demands of a large grocery store</t>
  </si>
  <si>
    <t>wholesalers work with large volumes of floral material; small transactions of blooms are likely not worth the effort for them</t>
  </si>
  <si>
    <t>not having the ability to achieve high volume production means you may have trouble growing enough material to satisfy the demands of a large grocery store</t>
  </si>
  <si>
    <t>grocery stores move very large volumes of flowers; small transactions may not be of interest to them</t>
  </si>
  <si>
    <t>Without solid infrastructure, your flowers may not meet the store's standards for freshness</t>
  </si>
  <si>
    <t>Strong infrastructure — from coolers to delivery systems — keeps bouquets fresh, ensuring you can deliver high quality product</t>
  </si>
  <si>
    <t>Your ability to predict when your flowers will be ready for harvest means you will be in a strong position to deliver exactly what you've promised</t>
  </si>
  <si>
    <t>grocery stores depend on consistent quality and precise timing</t>
  </si>
  <si>
    <t>grocery stores are looking for mixed bouquets that will attract customers; your ability to make attractive bouquets quickly is key to profitability</t>
  </si>
  <si>
    <t>weak design skills may result in your bouquets not selling well</t>
  </si>
  <si>
    <t>grocery stores often operate on extremely tight schedules and have very narrow delivery windows</t>
  </si>
  <si>
    <t>strong time management ensures you can harvest, design, and deliver on schedule every week</t>
  </si>
  <si>
    <t>poor time management and organization increases the risk of late deliveries or delivery of the wrong product</t>
  </si>
  <si>
    <t>your ability to predict when your flowers will be ready for harvest means you will be in a strong position to deliver exactly what you've promised and can provide this information early</t>
  </si>
  <si>
    <t>florists looking to purchase from a collective appreciate having availability information as early as possible, so that they can make informed buying decisions</t>
  </si>
  <si>
    <t>your limited ability to predict when your flowers will be ready for harvest means you may end up without available product when you thought you would have it</t>
  </si>
  <si>
    <t>grocery stores buy well in advance of their sales to their customers, and expect regular, recurring delivery</t>
  </si>
  <si>
    <t>your limited network of relationships with other local business owners means fewer opportunities to leverage existing relationships to create stockist opportunities</t>
  </si>
  <si>
    <t>your strong network of relationships with other local business owners means more opportunities to leverage existing relationships to create stockist opportunities</t>
  </si>
  <si>
    <t>your farm's location close to your customers makes it easy to keep deliveries efficient</t>
  </si>
  <si>
    <t>Mixed bouquets are a core product for grocery stores, and doing them well depends on having diverse ingredients available throughout the season.</t>
  </si>
  <si>
    <t>A diversity of flower types gives you the ingredients you need to make abundant, eye-catching mixed bouquets</t>
  </si>
  <si>
    <t>Mixed bouquets are a popular product when selling them via consignment; doing them well depends on having diverse ingredients available throughout the season.</t>
  </si>
  <si>
    <t>strong design skills help build mixed bouquets that are beautiful, balanced, and irresistible to customers</t>
  </si>
  <si>
    <t>weaker design skills can make bouquets look awkward or less professional, making them a harder sell</t>
  </si>
  <si>
    <t>because your farm is located far from population centers where customers are located, long drives can add costs, stress, and even the risk of wilted flowers</t>
  </si>
  <si>
    <t>Proximity to population centers and other locations where shopkeepers exist helps keep delivery costs manageable</t>
  </si>
  <si>
    <t>Mixed bouquets are a popular product for stores interested in selling your flowers; doing them well depends on having diverse ingredients available throughout the season.</t>
  </si>
  <si>
    <t>mixed bouquets are a core product when selling on consignment; design skill has a major impact on their attractiveness to customers</t>
  </si>
  <si>
    <t>mixed bouquets are a core product when selling as a stockist; your design skills directly affect your customer's ability to sell them in their shop</t>
  </si>
  <si>
    <t>your strong network of relationships with other local business owners means more opportunities to leverage existing relationships to create consignment opportunities</t>
  </si>
  <si>
    <t>your limited network of relationships with other local business owners means fewer opportunities to leverage existing relationships to create consignment opportunities</t>
  </si>
  <si>
    <t>existing relationships increase the likelihood of finding potential shop owners willing to sell your flowers; more relationships mean more sales opportunities</t>
  </si>
  <si>
    <t>existing relationships increase the likelihood of identifying potential stockists willing to stock your flowers; more relationships mean more sales opportunities</t>
  </si>
  <si>
    <t>because consignment sales often mean you are responsible for keeping your display looking fresh and attractive, this can mean multiple trips to the shop where they are being sold</t>
  </si>
  <si>
    <t>time spent on the road lowers your productivity and transportation costs cut into your profits</t>
  </si>
  <si>
    <t>less time spent on the road protects your productivity and keeps transportation costs  low</t>
  </si>
  <si>
    <t>weak customer service and sales ability can make consultations stressful, erode client trust, and risk losing referrals</t>
  </si>
  <si>
    <t>full-service weddings involve high emotion, big budgets, and many decisions; strong service and sales skills are critical for both landing clients and keeping them happy</t>
  </si>
  <si>
    <t>strong customer service and sales skills help you guide couples through decisions, manage expectations, and handle inevitable changes smoothly</t>
  </si>
  <si>
    <t>effective marketing helps you stand out in a competitive market, showcase your style, and attract couples who align with your aesthetic</t>
  </si>
  <si>
    <t>weak marketing presence makes it hard for couples to find you, limiting inquiries and leaving your calendar underbooked</t>
  </si>
  <si>
    <t>the wedding market is crowded; clear, consistent marketing is essential for visibility and attracting the right-fit clients</t>
  </si>
  <si>
    <t>Weddings &amp; Events</t>
  </si>
  <si>
    <t>diverse crop offerings and access to supplemental product allow you to design for varied palettes and styles throughout wedding season</t>
  </si>
  <si>
    <t>limited diversity or access to ingredients makes it difficult to meet client requests and can force costly last-minute purchases</t>
  </si>
  <si>
    <t>full-service weddings demand a wide range of flowers and foliage to create the various designs required and satisfy client preferences</t>
  </si>
  <si>
    <t>lack of reliable infrastructure leads to wilted flowers, delayed setups, and logistical breakdowns on event day</t>
  </si>
  <si>
    <t>weddings require large volumes of product to be processed, stored, and transported; infrastructure underpins quality and professionalism</t>
  </si>
  <si>
    <t>consistent crop planning and reliable sourcing give you confidence to promise specific designs to clients</t>
  </si>
  <si>
    <t>unreliable production or sourcing undermines your ability to commit to palettes and varieties, risking client disappointment</t>
  </si>
  <si>
    <t>weddings are booked months in advance; predictable product supply is essential to delivering promised designs</t>
  </si>
  <si>
    <t>flexible scheduling allows you to manage harvest, design, delivery, and on-site setup around fixed wedding timelines</t>
  </si>
  <si>
    <t>conflicts or rigid schedules make it hard to accommodate demanding event timelines, leading to stress and potential mistakes</t>
  </si>
  <si>
    <t>weddings run on strict event schedules; flexibility is crucial for meeting immovable deadlines</t>
  </si>
  <si>
    <t>strong financial resources allow you to cover upfront costs for product, labor, and rentals until final client payments arrive</t>
  </si>
  <si>
    <t>limited financial reserves create cash-flow stress, making it hard to purchase supplies or hire help when needed</t>
  </si>
  <si>
    <t>alignment issues or weak design skills result in arrangements that fall short of client expectations and harm reputation</t>
  </si>
  <si>
    <t>wedding clients are paying for artistry and aesthetic excellence; design quality is central to perceived value</t>
  </si>
  <si>
    <t>a strong eye for color ensures palettes match client vision and elevate event design</t>
  </si>
  <si>
    <t>poor color choices result in mismatched or disappointing arrangements that don’t fit the wedding aesthetic</t>
  </si>
  <si>
    <t>color is often the client’s highest priority; matching palettes is critical for satisfaction and referrals</t>
  </si>
  <si>
    <t>high tolerance for stress and risk helps you stay calm under pressure and adapt to last-minute changes</t>
  </si>
  <si>
    <t>low stress tolerance makes wedding work overwhelming and can lead to burnout or mistakes</t>
  </si>
  <si>
    <t>weddings are high-stakes events with no do-overs; stress management is essential for success</t>
  </si>
  <si>
    <t>strong organization and time management ensure complex workflows from harvest to installation run smoothly</t>
  </si>
  <si>
    <t>poor organization risks missed details, late setups, or forgotten elements on event day</t>
  </si>
  <si>
    <t>weddings require coordinating many moving pieces; time discipline and organization are critical to execution</t>
  </si>
  <si>
    <t>strong infrastructure like coolers, vehicles, and workspace ensures flowers stay fresh and designs can be executed at scale</t>
  </si>
  <si>
    <t>full-service weddings require significant upfront investment before the event revenue is received</t>
  </si>
  <si>
    <t>strong design skills allow you to create cohesive, large-scale wedding florals that impress clients and photographers and lead to referrals</t>
  </si>
  <si>
    <t>effective marketing helps you reach couples who want floral design but not full-service packages</t>
  </si>
  <si>
    <t>weak marketing presence limits visibility and reduces inquiries from budget-conscious or DIY-minded couples</t>
  </si>
  <si>
    <t>à la carte weddings appeal to a specific client segment; strong marketing is needed to connect with those looking for partial design support</t>
  </si>
  <si>
    <t>diverse crop offerings give you flexibility to design à la carte pieces that match varied palettes and wedding styles</t>
  </si>
  <si>
    <t>limited product diversity makes it difficult to accommodate specific client color requests or design preferences</t>
  </si>
  <si>
    <t>à la carte clients expect the same design quality as full-service weddings but with less customization; diversity allows you to deliver within constraints</t>
  </si>
  <si>
    <t>reliable infrastructure like coolers and delivery systems ensures flowers stay fresh and pieces arrive intact</t>
  </si>
  <si>
    <t>lack of infrastructure risks wilted product and poor presentation on event day</t>
  </si>
  <si>
    <t>even without full-service installations, à la carte designs must be stored and delivered with professional quality</t>
  </si>
  <si>
    <t>consistent crop planning and reliable sourcing allow you to confidently promise à la carte offerings to clients</t>
  </si>
  <si>
    <t>unpredictable supply makes it risky to commit to specific designs or palettes for weddings</t>
  </si>
  <si>
    <t>clients expect contracted items to be delivered as promised; predictability underpins trust and satisfaction</t>
  </si>
  <si>
    <t>flexible scheduling helps you manage harvest, design, and delivery around multiple smaller events</t>
  </si>
  <si>
    <t>conflicting commitments or rigid schedules make it hard to meet fixed pickup or drop-off times</t>
  </si>
  <si>
    <t>à la carte weddings still run on immovable timelines; flexibility ensures you can meet them consistently</t>
  </si>
  <si>
    <t>strong design skills let you create polished bouquets, centerpieces, and wearables that meet professional standards</t>
  </si>
  <si>
    <t>weak design skills leave arrangements looking amateur and may cause clients to regret skipping full-service packages</t>
  </si>
  <si>
    <t>clients choose à la carte to save money but still expect professional-quality designs</t>
  </si>
  <si>
    <t>a strong eye for color ensures you match palettes precisely and meet client expectations</t>
  </si>
  <si>
    <t>misjudging or mis-matching colors disappoints clients and undermines trust</t>
  </si>
  <si>
    <t>color is often the client’s top priority in à la carte orders; accuracy is critical even without full customization</t>
  </si>
  <si>
    <t>strong time management allows you to juggle farm tasks with smaller event orders and deliver on time</t>
  </si>
  <si>
    <t>poor organization risks late deliveries, forgotten items, or rushed design work</t>
  </si>
  <si>
    <t>even small à la carte weddings carry client expectations; deadlines must be met reliably</t>
  </si>
  <si>
    <t>Do you have the flexibility to operate without restrictive zoning laws, HOA rules, or permitting requirements that might limit hosting events, building structures, or selling directly from your farm?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</si>
</sst>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name val="Calibri"/>
      <family val="2"/>
    </font>
    <font>
      <sz val="10.5"/>
      <name val="Aptos"/>
    </font>
    <font>
      <sz val="11"/>
      <color theme="1"/>
      <name val="Calibri"/>
      <family val="2"/>
      <scheme val="minor"/>
    </font>
    <font>
      <b/>
      <sz val="11"/>
      <color theme="1"/>
      <name val="Calibri"/>
      <family val="2"/>
      <scheme val="minor"/>
    </font>
    <font>
      <sz val="9"/>
      <color theme="1"/>
      <name val="Calibri"/>
      <family val="2"/>
      <scheme val="minor"/>
    </font>
    <font>
      <sz val="9"/>
      <name val="Calibri"/>
      <family val="2"/>
      <scheme val="minor"/>
    </font>
    <font>
      <sz val="11"/>
      <color rgb="FF000000"/>
      <name val="Calibri"/>
      <family val="2"/>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9" fontId="3" fillId="0" borderId="0" applyFont="0" applyFill="0" applyBorder="0" applyAlignment="0" applyProtection="0"/>
  </cellStyleXfs>
  <cellXfs count="30">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center"/>
    </xf>
    <xf numFmtId="0" fontId="1" fillId="0" borderId="1" xfId="0" applyFont="1" applyBorder="1" applyAlignment="1">
      <alignment horizontal="center" vertical="top" wrapText="1"/>
    </xf>
    <xf numFmtId="0" fontId="0" fillId="0" borderId="0" xfId="0" applyAlignment="1">
      <alignment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xf>
    <xf numFmtId="0" fontId="2" fillId="0" borderId="2" xfId="0" applyFont="1" applyBorder="1" applyAlignment="1">
      <alignment horizontal="center" vertical="center"/>
    </xf>
    <xf numFmtId="164" fontId="1" fillId="0" borderId="1" xfId="1" applyNumberFormat="1" applyFont="1" applyBorder="1" applyAlignment="1">
      <alignment horizontal="center" vertical="center" wrapText="1"/>
    </xf>
    <xf numFmtId="164" fontId="0" fillId="0" borderId="0" xfId="1" applyNumberFormat="1" applyFont="1"/>
    <xf numFmtId="0" fontId="1" fillId="0" borderId="1" xfId="0" applyFont="1" applyBorder="1" applyAlignment="1">
      <alignment vertical="center"/>
    </xf>
    <xf numFmtId="164" fontId="0" fillId="0" borderId="0" xfId="1" applyNumberFormat="1" applyFont="1" applyAlignment="1">
      <alignment vertical="center"/>
    </xf>
    <xf numFmtId="0" fontId="4"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xf>
    <xf numFmtId="0" fontId="0" fillId="0" borderId="0" xfId="0" applyAlignment="1">
      <alignment horizontal="left" vertical="center" wrapText="1"/>
    </xf>
    <xf numFmtId="0" fontId="1" fillId="0" borderId="1" xfId="0" applyFont="1" applyBorder="1" applyAlignment="1">
      <alignment horizontal="center" vertical="center"/>
    </xf>
    <xf numFmtId="0" fontId="6" fillId="0" borderId="1" xfId="0" applyFont="1" applyBorder="1" applyAlignment="1">
      <alignment horizontal="center" vertical="center"/>
    </xf>
    <xf numFmtId="0" fontId="4" fillId="0" borderId="0" xfId="0" applyFont="1"/>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wrapText="1"/>
    </xf>
    <xf numFmtId="0" fontId="0" fillId="2" borderId="0" xfId="0" applyFill="1" applyAlignment="1">
      <alignment vertical="center"/>
    </xf>
    <xf numFmtId="0" fontId="0" fillId="2" borderId="0" xfId="0" applyFill="1" applyAlignment="1">
      <alignment horizontal="center" vertical="center"/>
    </xf>
    <xf numFmtId="0" fontId="0" fillId="2" borderId="0" xfId="0" applyFill="1" applyAlignment="1">
      <alignment vertical="center" wrapText="1"/>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lignment vertical="center" wrapText="1"/>
    </xf>
    <xf numFmtId="0" fontId="7" fillId="0" borderId="0" xfId="0" applyFont="1" applyAlignment="1">
      <alignment vertical="center"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11" sqref="B11"/>
    </sheetView>
  </sheetViews>
  <sheetFormatPr baseColWidth="10" defaultColWidth="8.83203125" defaultRowHeight="15" x14ac:dyDescent="0.2"/>
  <cols>
    <col min="1" max="1" width="41.83203125" customWidth="1"/>
    <col min="2" max="2" width="72.1640625" customWidth="1"/>
  </cols>
  <sheetData>
    <row r="1" spans="1:2" x14ac:dyDescent="0.2">
      <c r="A1" s="1" t="s">
        <v>0</v>
      </c>
      <c r="B1" s="1" t="s">
        <v>1</v>
      </c>
    </row>
    <row r="2" spans="1:2" ht="128" customHeight="1" x14ac:dyDescent="0.2">
      <c r="A2" s="3" t="s">
        <v>2</v>
      </c>
      <c r="B2" s="2" t="s">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
  <sheetViews>
    <sheetView workbookViewId="0">
      <selection activeCell="C21" sqref="C21"/>
    </sheetView>
  </sheetViews>
  <sheetFormatPr baseColWidth="10" defaultColWidth="8.83203125" defaultRowHeight="15" x14ac:dyDescent="0.2"/>
  <cols>
    <col min="1" max="1" width="28.6640625" customWidth="1"/>
    <col min="2" max="2" width="20.5" customWidth="1"/>
    <col min="3" max="3" width="34.6640625" customWidth="1"/>
  </cols>
  <sheetData>
    <row r="1" spans="1:4" x14ac:dyDescent="0.2">
      <c r="A1" s="1" t="s">
        <v>4</v>
      </c>
      <c r="B1" s="1" t="s">
        <v>5</v>
      </c>
      <c r="C1" s="1" t="s">
        <v>6</v>
      </c>
    </row>
    <row r="2" spans="1:4" x14ac:dyDescent="0.2">
      <c r="A2" t="s">
        <v>7</v>
      </c>
      <c r="B2">
        <v>2</v>
      </c>
      <c r="D2">
        <f>SUM(Inputs!$B$2:$B$20)</f>
        <v>91</v>
      </c>
    </row>
    <row r="3" spans="1:4" x14ac:dyDescent="0.2">
      <c r="A3" t="s">
        <v>8</v>
      </c>
      <c r="B3">
        <v>4</v>
      </c>
    </row>
    <row r="4" spans="1:4" x14ac:dyDescent="0.2">
      <c r="A4" t="s">
        <v>9</v>
      </c>
      <c r="B4">
        <v>1</v>
      </c>
    </row>
    <row r="5" spans="1:4" x14ac:dyDescent="0.2">
      <c r="A5" t="s">
        <v>10</v>
      </c>
      <c r="B5">
        <v>2</v>
      </c>
    </row>
    <row r="6" spans="1:4" x14ac:dyDescent="0.2">
      <c r="A6" t="s">
        <v>11</v>
      </c>
      <c r="B6">
        <v>8</v>
      </c>
    </row>
    <row r="7" spans="1:4" x14ac:dyDescent="0.2">
      <c r="A7" t="s">
        <v>12</v>
      </c>
      <c r="B7">
        <v>6</v>
      </c>
    </row>
    <row r="8" spans="1:4" x14ac:dyDescent="0.2">
      <c r="A8" t="s">
        <v>13</v>
      </c>
      <c r="B8">
        <v>3</v>
      </c>
    </row>
    <row r="9" spans="1:4" x14ac:dyDescent="0.2">
      <c r="A9" t="s">
        <v>14</v>
      </c>
      <c r="B9">
        <v>7</v>
      </c>
    </row>
    <row r="10" spans="1:4" x14ac:dyDescent="0.2">
      <c r="A10" t="s">
        <v>15</v>
      </c>
      <c r="B10">
        <v>8</v>
      </c>
    </row>
    <row r="11" spans="1:4" x14ac:dyDescent="0.2">
      <c r="A11" t="s">
        <v>16</v>
      </c>
      <c r="B11">
        <v>4</v>
      </c>
    </row>
    <row r="12" spans="1:4" x14ac:dyDescent="0.2">
      <c r="A12" t="s">
        <v>17</v>
      </c>
      <c r="B12">
        <v>7</v>
      </c>
    </row>
    <row r="13" spans="1:4" x14ac:dyDescent="0.2">
      <c r="A13" t="s">
        <v>18</v>
      </c>
      <c r="B13">
        <v>5</v>
      </c>
    </row>
    <row r="14" spans="1:4" x14ac:dyDescent="0.2">
      <c r="A14" t="s">
        <v>19</v>
      </c>
      <c r="B14">
        <v>3</v>
      </c>
    </row>
    <row r="15" spans="1:4" x14ac:dyDescent="0.2">
      <c r="A15" t="s">
        <v>20</v>
      </c>
      <c r="B15">
        <v>7</v>
      </c>
    </row>
    <row r="16" spans="1:4" x14ac:dyDescent="0.2">
      <c r="A16" t="s">
        <v>21</v>
      </c>
      <c r="B16">
        <v>8</v>
      </c>
    </row>
    <row r="17" spans="1:2" x14ac:dyDescent="0.2">
      <c r="A17" t="s">
        <v>22</v>
      </c>
      <c r="B17">
        <v>8</v>
      </c>
    </row>
    <row r="18" spans="1:2" x14ac:dyDescent="0.2">
      <c r="A18" t="s">
        <v>23</v>
      </c>
      <c r="B18">
        <v>2</v>
      </c>
    </row>
    <row r="19" spans="1:2" x14ac:dyDescent="0.2">
      <c r="A19" t="s">
        <v>24</v>
      </c>
      <c r="B19">
        <v>2</v>
      </c>
    </row>
    <row r="20" spans="1:2" x14ac:dyDescent="0.2">
      <c r="A20" t="s">
        <v>25</v>
      </c>
      <c r="B20">
        <v>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0"/>
  <sheetViews>
    <sheetView workbookViewId="0">
      <selection activeCell="G26" sqref="G26"/>
    </sheetView>
  </sheetViews>
  <sheetFormatPr baseColWidth="10" defaultColWidth="8.83203125" defaultRowHeight="15" x14ac:dyDescent="0.2"/>
  <cols>
    <col min="1" max="1" width="30.83203125" customWidth="1"/>
  </cols>
  <sheetData>
    <row r="1" spans="1:19" s="2" customFormat="1" ht="67" customHeight="1" x14ac:dyDescent="0.2">
      <c r="B1" s="4" t="s">
        <v>129</v>
      </c>
      <c r="C1" s="4" t="s">
        <v>27</v>
      </c>
      <c r="D1" s="4" t="s">
        <v>130</v>
      </c>
      <c r="E1" s="4" t="s">
        <v>131</v>
      </c>
      <c r="F1" s="4" t="s">
        <v>132</v>
      </c>
      <c r="G1" s="4" t="s">
        <v>133</v>
      </c>
      <c r="H1" s="4" t="s">
        <v>134</v>
      </c>
      <c r="I1" s="4" t="s">
        <v>135</v>
      </c>
      <c r="J1" s="4" t="s">
        <v>136</v>
      </c>
      <c r="K1" s="4" t="s">
        <v>137</v>
      </c>
      <c r="L1" s="4" t="s">
        <v>138</v>
      </c>
      <c r="M1" s="4" t="s">
        <v>139</v>
      </c>
      <c r="N1" s="4" t="s">
        <v>140</v>
      </c>
      <c r="O1" s="4" t="s">
        <v>141</v>
      </c>
      <c r="P1" s="4" t="s">
        <v>142</v>
      </c>
      <c r="Q1" s="4" t="s">
        <v>143</v>
      </c>
      <c r="R1" s="4" t="s">
        <v>42</v>
      </c>
      <c r="S1" s="4" t="s">
        <v>144</v>
      </c>
    </row>
    <row r="2" spans="1:19" x14ac:dyDescent="0.2">
      <c r="A2" s="19" t="s">
        <v>7</v>
      </c>
      <c r="B2" s="7">
        <v>5</v>
      </c>
      <c r="C2" s="7">
        <v>4</v>
      </c>
      <c r="D2" s="7">
        <v>2</v>
      </c>
      <c r="E2" s="7">
        <v>4</v>
      </c>
      <c r="F2" s="7">
        <v>3</v>
      </c>
      <c r="G2" s="7">
        <v>3</v>
      </c>
      <c r="H2" s="7">
        <v>2</v>
      </c>
      <c r="I2" s="7">
        <v>2</v>
      </c>
      <c r="J2" s="7">
        <v>1</v>
      </c>
      <c r="K2" s="7">
        <v>2</v>
      </c>
      <c r="L2" s="7">
        <v>2</v>
      </c>
      <c r="M2" s="7">
        <v>5</v>
      </c>
      <c r="N2" s="7">
        <v>3</v>
      </c>
      <c r="O2" s="7">
        <v>4</v>
      </c>
      <c r="P2" s="7">
        <v>3</v>
      </c>
      <c r="Q2" s="7">
        <v>4</v>
      </c>
      <c r="R2" s="7">
        <v>4</v>
      </c>
      <c r="S2" s="7">
        <v>2</v>
      </c>
    </row>
    <row r="3" spans="1:19" x14ac:dyDescent="0.2">
      <c r="A3" s="19" t="s">
        <v>8</v>
      </c>
      <c r="B3" s="7">
        <v>2</v>
      </c>
      <c r="C3" s="7">
        <v>5</v>
      </c>
      <c r="D3" s="7">
        <v>5</v>
      </c>
      <c r="E3" s="7">
        <v>5</v>
      </c>
      <c r="F3" s="7">
        <v>5</v>
      </c>
      <c r="G3" s="7">
        <v>1</v>
      </c>
      <c r="H3" s="7">
        <v>1</v>
      </c>
      <c r="I3" s="7">
        <v>1</v>
      </c>
      <c r="J3" s="7">
        <v>2</v>
      </c>
      <c r="K3" s="7">
        <v>3</v>
      </c>
      <c r="L3" s="7">
        <v>3</v>
      </c>
      <c r="M3" s="7">
        <v>5</v>
      </c>
      <c r="N3" s="7">
        <v>5</v>
      </c>
      <c r="O3" s="7">
        <v>4</v>
      </c>
      <c r="P3" s="7">
        <v>3</v>
      </c>
      <c r="Q3" s="7">
        <v>5</v>
      </c>
      <c r="R3" s="7">
        <v>5</v>
      </c>
      <c r="S3" s="7">
        <v>5</v>
      </c>
    </row>
    <row r="4" spans="1:19" x14ac:dyDescent="0.2">
      <c r="A4" s="19" t="s">
        <v>9</v>
      </c>
      <c r="B4" s="7">
        <v>2</v>
      </c>
      <c r="C4" s="7">
        <v>4</v>
      </c>
      <c r="D4" s="7">
        <v>4</v>
      </c>
      <c r="E4" s="7">
        <v>3</v>
      </c>
      <c r="F4" s="7">
        <v>2</v>
      </c>
      <c r="G4" s="7">
        <v>1</v>
      </c>
      <c r="H4" s="7">
        <v>1</v>
      </c>
      <c r="I4" s="7">
        <v>1</v>
      </c>
      <c r="J4" s="7">
        <v>1</v>
      </c>
      <c r="K4" s="7">
        <v>1</v>
      </c>
      <c r="L4" s="7">
        <v>1</v>
      </c>
      <c r="M4" s="7">
        <v>3</v>
      </c>
      <c r="N4" s="7">
        <v>3</v>
      </c>
      <c r="O4" s="7">
        <v>1</v>
      </c>
      <c r="P4" s="7">
        <v>1</v>
      </c>
      <c r="Q4" s="7">
        <v>3</v>
      </c>
      <c r="R4" s="7">
        <v>3</v>
      </c>
      <c r="S4" s="7">
        <v>3</v>
      </c>
    </row>
    <row r="5" spans="1:19" x14ac:dyDescent="0.2">
      <c r="A5" s="19" t="s">
        <v>10</v>
      </c>
      <c r="B5" s="7">
        <v>1</v>
      </c>
      <c r="C5" s="7">
        <v>1</v>
      </c>
      <c r="D5" s="7">
        <v>1</v>
      </c>
      <c r="E5" s="7">
        <v>1</v>
      </c>
      <c r="F5" s="7">
        <v>1</v>
      </c>
      <c r="G5" s="7">
        <v>1</v>
      </c>
      <c r="H5" s="7">
        <v>1</v>
      </c>
      <c r="I5" s="7">
        <v>1</v>
      </c>
      <c r="J5" s="7">
        <v>3</v>
      </c>
      <c r="K5" s="7">
        <v>4</v>
      </c>
      <c r="L5" s="7">
        <v>4</v>
      </c>
      <c r="M5" s="7">
        <v>1</v>
      </c>
      <c r="N5" s="7">
        <v>1</v>
      </c>
      <c r="O5" s="7">
        <v>4</v>
      </c>
      <c r="P5" s="7">
        <v>4</v>
      </c>
      <c r="Q5" s="7">
        <v>3</v>
      </c>
      <c r="R5" s="7">
        <v>3</v>
      </c>
      <c r="S5" s="7">
        <v>2</v>
      </c>
    </row>
    <row r="6" spans="1:19" x14ac:dyDescent="0.2">
      <c r="A6" s="19" t="s">
        <v>11</v>
      </c>
      <c r="B6" s="7">
        <v>4</v>
      </c>
      <c r="C6" s="7">
        <v>4</v>
      </c>
      <c r="D6" s="7">
        <v>5</v>
      </c>
      <c r="E6" s="7">
        <v>4</v>
      </c>
      <c r="F6" s="7">
        <v>3</v>
      </c>
      <c r="G6" s="7">
        <v>3</v>
      </c>
      <c r="H6" s="7">
        <v>3</v>
      </c>
      <c r="I6" s="7">
        <v>3</v>
      </c>
      <c r="J6" s="7">
        <v>3</v>
      </c>
      <c r="K6" s="7">
        <v>4</v>
      </c>
      <c r="L6" s="7">
        <v>5</v>
      </c>
      <c r="M6" s="7">
        <v>3</v>
      </c>
      <c r="N6" s="7">
        <v>3</v>
      </c>
      <c r="O6" s="7">
        <v>3</v>
      </c>
      <c r="P6" s="7">
        <v>4</v>
      </c>
      <c r="Q6" s="7">
        <v>3</v>
      </c>
      <c r="R6" s="7">
        <v>3</v>
      </c>
      <c r="S6" s="7">
        <v>4</v>
      </c>
    </row>
    <row r="7" spans="1:19" x14ac:dyDescent="0.2">
      <c r="A7" s="19" t="s">
        <v>80</v>
      </c>
      <c r="B7" s="7">
        <v>1</v>
      </c>
      <c r="C7" s="7">
        <v>1</v>
      </c>
      <c r="D7" s="7">
        <v>4</v>
      </c>
      <c r="E7" s="7">
        <v>1</v>
      </c>
      <c r="F7" s="7">
        <v>1</v>
      </c>
      <c r="G7" s="7">
        <v>1</v>
      </c>
      <c r="H7" s="7">
        <v>1</v>
      </c>
      <c r="I7" s="7">
        <v>1</v>
      </c>
      <c r="J7" s="7">
        <v>1</v>
      </c>
      <c r="K7" s="7">
        <v>1</v>
      </c>
      <c r="L7" s="7">
        <v>1</v>
      </c>
      <c r="M7" s="7">
        <v>1</v>
      </c>
      <c r="N7" s="7">
        <v>1</v>
      </c>
      <c r="O7" s="7">
        <v>1</v>
      </c>
      <c r="P7" s="7">
        <v>1</v>
      </c>
      <c r="Q7" s="7">
        <v>4</v>
      </c>
      <c r="R7" s="7">
        <v>4</v>
      </c>
      <c r="S7" s="7">
        <v>5</v>
      </c>
    </row>
    <row r="8" spans="1:19" x14ac:dyDescent="0.2">
      <c r="A8" s="19" t="s">
        <v>13</v>
      </c>
      <c r="B8" s="8">
        <v>1</v>
      </c>
      <c r="C8" s="7">
        <v>2</v>
      </c>
      <c r="D8" s="7">
        <v>3</v>
      </c>
      <c r="E8" s="7">
        <v>2</v>
      </c>
      <c r="F8" s="7">
        <v>2</v>
      </c>
      <c r="G8" s="7">
        <v>1</v>
      </c>
      <c r="H8" s="7">
        <v>1</v>
      </c>
      <c r="I8" s="7">
        <v>1</v>
      </c>
      <c r="J8" s="7">
        <v>1</v>
      </c>
      <c r="K8" s="7">
        <v>1</v>
      </c>
      <c r="L8" s="7">
        <v>1</v>
      </c>
      <c r="M8" s="7">
        <v>1</v>
      </c>
      <c r="N8" s="7">
        <v>1</v>
      </c>
      <c r="O8" s="7">
        <v>1</v>
      </c>
      <c r="P8" s="7">
        <v>1</v>
      </c>
      <c r="Q8" s="7">
        <v>5</v>
      </c>
      <c r="R8" s="7">
        <v>5</v>
      </c>
      <c r="S8" s="7">
        <v>4</v>
      </c>
    </row>
    <row r="9" spans="1:19" x14ac:dyDescent="0.2">
      <c r="A9" s="19" t="s">
        <v>14</v>
      </c>
      <c r="B9" s="7">
        <v>1</v>
      </c>
      <c r="C9" s="7">
        <v>2</v>
      </c>
      <c r="D9" s="7">
        <v>4</v>
      </c>
      <c r="E9" s="7">
        <v>2</v>
      </c>
      <c r="F9" s="7">
        <v>2</v>
      </c>
      <c r="G9" s="7">
        <v>1</v>
      </c>
      <c r="H9" s="7">
        <v>1</v>
      </c>
      <c r="I9" s="7">
        <v>1</v>
      </c>
      <c r="J9" s="7">
        <v>1</v>
      </c>
      <c r="K9" s="7">
        <v>1</v>
      </c>
      <c r="L9" s="7">
        <v>1</v>
      </c>
      <c r="M9" s="7">
        <v>1</v>
      </c>
      <c r="N9" s="7">
        <v>1</v>
      </c>
      <c r="O9" s="7">
        <v>1</v>
      </c>
      <c r="P9" s="7">
        <v>1</v>
      </c>
      <c r="Q9" s="7">
        <v>5</v>
      </c>
      <c r="R9" s="7">
        <v>5</v>
      </c>
      <c r="S9" s="7">
        <v>3</v>
      </c>
    </row>
    <row r="10" spans="1:19" x14ac:dyDescent="0.2">
      <c r="A10" s="19" t="s">
        <v>15</v>
      </c>
      <c r="B10" s="7">
        <v>5</v>
      </c>
      <c r="C10" s="7">
        <v>5</v>
      </c>
      <c r="D10" s="7">
        <v>4</v>
      </c>
      <c r="E10" s="7">
        <v>5</v>
      </c>
      <c r="F10" s="7">
        <v>4</v>
      </c>
      <c r="G10" s="7">
        <v>1</v>
      </c>
      <c r="H10" s="7">
        <v>1</v>
      </c>
      <c r="I10" s="7">
        <v>4</v>
      </c>
      <c r="J10" s="7">
        <v>1</v>
      </c>
      <c r="K10" s="7">
        <v>4</v>
      </c>
      <c r="L10" s="7">
        <v>4</v>
      </c>
      <c r="M10" s="7">
        <v>5</v>
      </c>
      <c r="N10" s="7">
        <v>5</v>
      </c>
      <c r="O10" s="7">
        <v>5</v>
      </c>
      <c r="P10" s="7">
        <v>5</v>
      </c>
      <c r="Q10" s="7">
        <v>3</v>
      </c>
      <c r="R10" s="7">
        <v>4</v>
      </c>
      <c r="S10" s="7">
        <v>3</v>
      </c>
    </row>
    <row r="11" spans="1:19" x14ac:dyDescent="0.2">
      <c r="A11" s="19" t="s">
        <v>16</v>
      </c>
      <c r="B11" s="7">
        <v>3</v>
      </c>
      <c r="C11" s="7">
        <v>3</v>
      </c>
      <c r="D11" s="7">
        <v>3</v>
      </c>
      <c r="E11" s="7">
        <v>3</v>
      </c>
      <c r="F11" s="7">
        <v>3</v>
      </c>
      <c r="G11" s="7">
        <v>2</v>
      </c>
      <c r="H11" s="7">
        <v>5</v>
      </c>
      <c r="I11" s="7">
        <v>5</v>
      </c>
      <c r="J11" s="7">
        <v>3</v>
      </c>
      <c r="K11" s="7">
        <v>1</v>
      </c>
      <c r="L11" s="7">
        <v>1</v>
      </c>
      <c r="M11" s="7">
        <v>3</v>
      </c>
      <c r="N11" s="7">
        <v>2</v>
      </c>
      <c r="O11" s="7">
        <v>2</v>
      </c>
      <c r="P11" s="7">
        <v>2</v>
      </c>
      <c r="Q11" s="7">
        <v>4</v>
      </c>
      <c r="R11" s="7">
        <v>2</v>
      </c>
      <c r="S11" s="7">
        <v>3</v>
      </c>
    </row>
    <row r="12" spans="1:19" x14ac:dyDescent="0.2">
      <c r="A12" s="19" t="s">
        <v>17</v>
      </c>
      <c r="B12" s="7">
        <v>4</v>
      </c>
      <c r="C12" s="7">
        <v>3</v>
      </c>
      <c r="D12" s="7">
        <v>2</v>
      </c>
      <c r="E12" s="7">
        <v>3</v>
      </c>
      <c r="F12" s="7">
        <v>2</v>
      </c>
      <c r="G12" s="7">
        <v>4</v>
      </c>
      <c r="H12" s="7">
        <v>5</v>
      </c>
      <c r="I12" s="7">
        <v>5</v>
      </c>
      <c r="J12" s="7">
        <v>3</v>
      </c>
      <c r="K12" s="7">
        <v>3</v>
      </c>
      <c r="L12" s="7">
        <v>2</v>
      </c>
      <c r="M12" s="7">
        <v>5</v>
      </c>
      <c r="N12" s="7">
        <v>4</v>
      </c>
      <c r="O12" s="7">
        <v>5</v>
      </c>
      <c r="P12" s="7">
        <v>4</v>
      </c>
      <c r="Q12" s="7">
        <v>1</v>
      </c>
      <c r="R12" s="7">
        <v>3</v>
      </c>
      <c r="S12" s="7">
        <v>1</v>
      </c>
    </row>
    <row r="13" spans="1:19" x14ac:dyDescent="0.2">
      <c r="A13" s="19" t="s">
        <v>18</v>
      </c>
      <c r="B13" s="7">
        <v>4</v>
      </c>
      <c r="C13" s="7">
        <v>4</v>
      </c>
      <c r="D13" s="7">
        <v>2</v>
      </c>
      <c r="E13" s="7">
        <v>3</v>
      </c>
      <c r="F13" s="7">
        <v>4</v>
      </c>
      <c r="G13" s="7">
        <v>4</v>
      </c>
      <c r="H13" s="7">
        <v>5</v>
      </c>
      <c r="I13" s="7">
        <v>5</v>
      </c>
      <c r="J13" s="7">
        <v>4</v>
      </c>
      <c r="K13" s="7">
        <v>3</v>
      </c>
      <c r="L13" s="7">
        <v>2</v>
      </c>
      <c r="M13" s="7">
        <v>5</v>
      </c>
      <c r="N13" s="7">
        <v>5</v>
      </c>
      <c r="O13" s="7">
        <v>4</v>
      </c>
      <c r="P13" s="7">
        <v>3</v>
      </c>
      <c r="Q13" s="7">
        <v>3</v>
      </c>
      <c r="R13" s="7">
        <v>3</v>
      </c>
      <c r="S13" s="7">
        <v>1</v>
      </c>
    </row>
    <row r="14" spans="1:19" x14ac:dyDescent="0.2">
      <c r="A14" s="19" t="s">
        <v>19</v>
      </c>
      <c r="B14" s="7">
        <v>4</v>
      </c>
      <c r="C14" s="7">
        <v>1</v>
      </c>
      <c r="D14" s="7">
        <v>1</v>
      </c>
      <c r="E14" s="7">
        <v>4</v>
      </c>
      <c r="F14" s="7">
        <v>2</v>
      </c>
      <c r="G14" s="7">
        <v>3</v>
      </c>
      <c r="H14" s="7">
        <v>3</v>
      </c>
      <c r="I14" s="7">
        <v>5</v>
      </c>
      <c r="J14" s="7">
        <v>3</v>
      </c>
      <c r="K14" s="7">
        <v>3</v>
      </c>
      <c r="L14" s="7">
        <v>4</v>
      </c>
      <c r="M14" s="7">
        <v>5</v>
      </c>
      <c r="N14" s="7">
        <v>4</v>
      </c>
      <c r="O14" s="7">
        <v>5</v>
      </c>
      <c r="P14" s="7">
        <v>4</v>
      </c>
      <c r="Q14" s="7">
        <v>1</v>
      </c>
      <c r="R14" s="7">
        <v>1</v>
      </c>
      <c r="S14" s="7">
        <v>1</v>
      </c>
    </row>
    <row r="15" spans="1:19" x14ac:dyDescent="0.2">
      <c r="A15" s="19" t="s">
        <v>20</v>
      </c>
      <c r="B15" s="7">
        <v>3</v>
      </c>
      <c r="C15" s="7">
        <v>1</v>
      </c>
      <c r="D15" s="7">
        <v>2</v>
      </c>
      <c r="E15" s="7">
        <v>2</v>
      </c>
      <c r="F15" s="7">
        <v>1</v>
      </c>
      <c r="G15" s="7">
        <v>1</v>
      </c>
      <c r="H15" s="7">
        <v>1</v>
      </c>
      <c r="I15" s="7">
        <v>2</v>
      </c>
      <c r="J15" s="7">
        <v>1</v>
      </c>
      <c r="K15" s="7">
        <v>1</v>
      </c>
      <c r="L15" s="7">
        <v>1</v>
      </c>
      <c r="M15" s="7">
        <v>4</v>
      </c>
      <c r="N15" s="7">
        <v>3</v>
      </c>
      <c r="O15" s="7">
        <v>4</v>
      </c>
      <c r="P15" s="7">
        <v>4</v>
      </c>
      <c r="Q15" s="7">
        <v>2</v>
      </c>
      <c r="R15" s="7">
        <v>2</v>
      </c>
      <c r="S15" s="7">
        <v>1</v>
      </c>
    </row>
    <row r="16" spans="1:19" x14ac:dyDescent="0.2">
      <c r="A16" s="19" t="s">
        <v>21</v>
      </c>
      <c r="B16" s="7">
        <v>4</v>
      </c>
      <c r="C16" s="7">
        <v>4</v>
      </c>
      <c r="D16" s="7">
        <v>4</v>
      </c>
      <c r="E16" s="7">
        <v>5</v>
      </c>
      <c r="F16" s="7">
        <v>4</v>
      </c>
      <c r="G16" s="7">
        <v>1</v>
      </c>
      <c r="H16" s="7">
        <v>1</v>
      </c>
      <c r="I16" s="7">
        <v>4</v>
      </c>
      <c r="J16" s="7">
        <v>1</v>
      </c>
      <c r="K16" s="7">
        <v>4</v>
      </c>
      <c r="L16" s="7">
        <v>4</v>
      </c>
      <c r="M16" s="7">
        <v>5</v>
      </c>
      <c r="N16" s="7">
        <v>5</v>
      </c>
      <c r="O16" s="7">
        <v>5</v>
      </c>
      <c r="P16" s="7">
        <v>5</v>
      </c>
      <c r="Q16" s="7">
        <v>1</v>
      </c>
      <c r="R16" s="7">
        <v>5</v>
      </c>
      <c r="S16" s="7">
        <v>1</v>
      </c>
    </row>
    <row r="17" spans="1:19" x14ac:dyDescent="0.2">
      <c r="A17" s="19" t="s">
        <v>103</v>
      </c>
      <c r="B17" s="7">
        <v>3</v>
      </c>
      <c r="C17" s="7">
        <v>3</v>
      </c>
      <c r="D17" s="7">
        <v>3</v>
      </c>
      <c r="E17" s="7">
        <v>4</v>
      </c>
      <c r="F17" s="7">
        <v>3</v>
      </c>
      <c r="G17" s="7">
        <v>4</v>
      </c>
      <c r="H17" s="7">
        <v>1</v>
      </c>
      <c r="I17" s="7">
        <v>1</v>
      </c>
      <c r="J17" s="7">
        <v>1</v>
      </c>
      <c r="K17" s="7">
        <v>1</v>
      </c>
      <c r="L17" s="7">
        <v>1</v>
      </c>
      <c r="M17" s="7">
        <v>5</v>
      </c>
      <c r="N17" s="7">
        <v>5</v>
      </c>
      <c r="O17" s="7">
        <v>4</v>
      </c>
      <c r="P17" s="7">
        <v>3</v>
      </c>
      <c r="Q17" s="7">
        <v>1</v>
      </c>
      <c r="R17" s="7">
        <v>1</v>
      </c>
      <c r="S17" s="7">
        <v>1</v>
      </c>
    </row>
    <row r="18" spans="1:19" x14ac:dyDescent="0.2">
      <c r="A18" s="19" t="s">
        <v>23</v>
      </c>
      <c r="B18" s="7">
        <v>5</v>
      </c>
      <c r="C18" s="7">
        <v>3</v>
      </c>
      <c r="D18" s="7">
        <v>2</v>
      </c>
      <c r="E18" s="7">
        <v>3</v>
      </c>
      <c r="F18" s="7">
        <v>2</v>
      </c>
      <c r="G18" s="7">
        <v>2</v>
      </c>
      <c r="H18" s="7">
        <v>2</v>
      </c>
      <c r="I18" s="7">
        <v>2</v>
      </c>
      <c r="J18" s="7">
        <v>2</v>
      </c>
      <c r="K18" s="7">
        <v>2</v>
      </c>
      <c r="L18" s="7">
        <v>2</v>
      </c>
      <c r="M18" s="7">
        <v>3</v>
      </c>
      <c r="N18" s="7">
        <v>3</v>
      </c>
      <c r="O18" s="7">
        <v>3</v>
      </c>
      <c r="P18" s="7">
        <v>3</v>
      </c>
      <c r="Q18" s="7">
        <v>3</v>
      </c>
      <c r="R18" s="7">
        <v>5</v>
      </c>
      <c r="S18" s="7">
        <v>1</v>
      </c>
    </row>
    <row r="19" spans="1:19" x14ac:dyDescent="0.2">
      <c r="A19" s="19" t="s">
        <v>111</v>
      </c>
      <c r="B19" s="7">
        <v>3</v>
      </c>
      <c r="C19" s="7">
        <v>1</v>
      </c>
      <c r="D19" s="7">
        <v>2</v>
      </c>
      <c r="E19" s="7">
        <v>3</v>
      </c>
      <c r="F19" s="7">
        <v>2</v>
      </c>
      <c r="G19" s="7">
        <v>2</v>
      </c>
      <c r="H19" s="7">
        <v>2</v>
      </c>
      <c r="I19" s="7">
        <v>3</v>
      </c>
      <c r="J19" s="7">
        <v>1</v>
      </c>
      <c r="K19" s="7">
        <v>1</v>
      </c>
      <c r="L19" s="7">
        <v>1</v>
      </c>
      <c r="M19" s="7">
        <v>5</v>
      </c>
      <c r="N19" s="7">
        <v>3</v>
      </c>
      <c r="O19" s="7">
        <v>4</v>
      </c>
      <c r="P19" s="7">
        <v>3</v>
      </c>
      <c r="Q19" s="7">
        <v>4</v>
      </c>
      <c r="R19" s="7">
        <v>4</v>
      </c>
      <c r="S19" s="7">
        <v>4</v>
      </c>
    </row>
    <row r="20" spans="1:19" x14ac:dyDescent="0.2">
      <c r="A20" s="19" t="s">
        <v>116</v>
      </c>
      <c r="B20" s="7">
        <v>5</v>
      </c>
      <c r="C20" s="7">
        <v>4</v>
      </c>
      <c r="D20" s="7">
        <v>3</v>
      </c>
      <c r="E20" s="7">
        <v>3</v>
      </c>
      <c r="F20" s="7">
        <v>3</v>
      </c>
      <c r="G20" s="7">
        <v>3</v>
      </c>
      <c r="H20" s="7">
        <v>5</v>
      </c>
      <c r="I20" s="7">
        <v>5</v>
      </c>
      <c r="J20" s="7">
        <v>3</v>
      </c>
      <c r="K20" s="7">
        <v>3</v>
      </c>
      <c r="L20" s="7">
        <v>3</v>
      </c>
      <c r="M20" s="7">
        <v>5</v>
      </c>
      <c r="N20" s="7">
        <v>4</v>
      </c>
      <c r="O20" s="7">
        <v>5</v>
      </c>
      <c r="P20" s="7">
        <v>5</v>
      </c>
      <c r="Q20" s="7">
        <v>3</v>
      </c>
      <c r="R20" s="7">
        <v>3</v>
      </c>
      <c r="S20" s="7">
        <v>1</v>
      </c>
    </row>
  </sheetData>
  <pageMargins left="0.75" right="0.75" top="1" bottom="1" header="0.5" footer="0.5"/>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9"/>
  <sheetViews>
    <sheetView zoomScale="90" zoomScaleNormal="90" workbookViewId="0">
      <selection activeCell="D4" sqref="D4"/>
    </sheetView>
  </sheetViews>
  <sheetFormatPr baseColWidth="10" defaultColWidth="8.83203125" defaultRowHeight="15" x14ac:dyDescent="0.2"/>
  <cols>
    <col min="1" max="1" width="24" customWidth="1"/>
    <col min="2" max="2" width="14" customWidth="1"/>
    <col min="3" max="3" width="11.1640625" customWidth="1"/>
    <col min="4" max="4" width="17.1640625" style="10" customWidth="1"/>
    <col min="5" max="5" width="9.83203125" customWidth="1"/>
    <col min="6" max="6" width="16" customWidth="1"/>
    <col min="7" max="7" width="1.6640625" customWidth="1"/>
    <col min="8" max="8" width="27.5" customWidth="1"/>
    <col min="9" max="9" width="42.1640625" customWidth="1"/>
  </cols>
  <sheetData>
    <row r="1" spans="1:9" s="5" customFormat="1" ht="48" x14ac:dyDescent="0.2">
      <c r="A1" s="5" t="s">
        <v>44</v>
      </c>
      <c r="B1" s="6" t="s">
        <v>45</v>
      </c>
      <c r="C1" s="6" t="s">
        <v>46</v>
      </c>
      <c r="D1" s="9" t="s">
        <v>47</v>
      </c>
      <c r="E1" s="6" t="s">
        <v>48</v>
      </c>
      <c r="F1" s="6" t="s">
        <v>49</v>
      </c>
      <c r="H1" s="13" t="s">
        <v>58</v>
      </c>
      <c r="I1" s="13" t="s">
        <v>57</v>
      </c>
    </row>
    <row r="2" spans="1:9" s="3" customFormat="1" ht="16" x14ac:dyDescent="0.2">
      <c r="A2" s="11" t="s">
        <v>26</v>
      </c>
      <c r="B2" s="3" cm="1">
        <f t="array" ref="B2">IFERROR(SUMPRODUCT(--Inputs!$B$2:$B$20,
 --INDEX(Weights!$B$2:$ZZ$20,0,MATCH($A2,Weights!$B$1:$ZZ$1,0))),0)</f>
        <v>0</v>
      </c>
      <c r="C2" s="3">
        <f>IFERROR(10*SUM(INDEX(Weights!$B$2:$ZZ$20,0,MATCH($A2,Weights!$B$1:$ZZ$1,0))),0)</f>
        <v>0</v>
      </c>
      <c r="D2" s="12">
        <f t="shared" ref="D2:D19" si="0">IF(C2&gt;0,B2/C2,0)</f>
        <v>0</v>
      </c>
      <c r="E2" s="3" t="str">
        <f>IF(D2&gt;=0.65,"Strong Fit",IF(D2&gt;=0.5,"Could Work","Stretch"))</f>
        <v>Stretch</v>
      </c>
      <c r="F2" s="3">
        <f>IFERROR(SUMPRODUCT((--Inputs!$B$2:$B$20&lt;=3)*(--(Weights!$B$2:$S$20)&gt;=4)*(TRIM(SUBSTITUTE(Weights!$B$1:$S$1,CHAR(160)," "))=TRIM(SUBSTITUTE($A2,CHAR(160)," ")))),"")</f>
        <v>0</v>
      </c>
      <c r="H2" s="5" t="str" cm="1">
        <f t="array" ref="H2">IFERROR(
   _xlfn.TEXTJOIN(", ",TRUE,
      _xlfn._xlws.FILTER(Weights!$A$2:$A$20,
        (Inputs!$B$2:$B$20&lt;=3)*
        (INDEX(Weights!$B$2:$ZZ$20,0,MATCH($A2,Weights!$B$1:$ZZ$1,0))&gt;=4)
      )
   ),
"")</f>
        <v/>
      </c>
      <c r="I2" s="5" t="str" cm="1">
        <f t="array" ref="I2">IFERROR(
   _xlfn.TEXTJOIN(", ",TRUE,
      _xlfn._xlws.FILTER(Weights!$A$2:$A$20,
        (Inputs!$B$2:$B$20&gt;=8)*
        (INDEX(Weights!$B$2:$ZZ$20,0,MATCH($A2,Weights!$B$1:$ZZ$1,0))&gt;=4)
      )
   ),
"")</f>
        <v/>
      </c>
    </row>
    <row r="3" spans="1:9" s="3" customFormat="1" ht="32" x14ac:dyDescent="0.2">
      <c r="A3" s="11" t="s">
        <v>27</v>
      </c>
      <c r="B3" s="3" cm="1">
        <f t="array" ref="B3">IFERROR(SUMPRODUCT(--Inputs!$B$2:$B$20,
 --INDEX(Weights!$B$2:$ZZ$20,0,MATCH($A3,Weights!$B$1:$ZZ$1,0))),0)</f>
        <v>275</v>
      </c>
      <c r="C3" s="3">
        <f>IFERROR(10*SUM(INDEX(Weights!$B$2:$ZZ$20,0,MATCH($A3,Weights!$B$1:$ZZ$1,0))),0)</f>
        <v>550</v>
      </c>
      <c r="D3" s="12">
        <f t="shared" si="0"/>
        <v>0.5</v>
      </c>
      <c r="E3" s="3" t="str">
        <f t="shared" ref="E3:E19" si="1">IF(D3&gt;=0.65,"Strong Fit",IF(D3&gt;=0.5,"Could Work","Stretch"))</f>
        <v>Could Work</v>
      </c>
      <c r="F3" s="3">
        <f>IFERROR(SUMPRODUCT((--Inputs!$B$2:$B$20&lt;=3)*(--(Weights!$B$2:$S$20)&gt;=4)*(TRIM(SUBSTITUTE(Weights!$B$1:$S$1,CHAR(160)," "))=TRIM(SUBSTITUTE($A3,CHAR(160)," ")))),"")</f>
        <v>2</v>
      </c>
      <c r="H3" s="5" t="str" cm="1">
        <f t="array" ref="H3">IFERROR(
   _xlfn.TEXTJOIN(", ",TRUE,
      _xlfn._xlws.FILTER(Weights!$A$2:$A$20,
        (Inputs!$B$2:$B$20&lt;=3)*
        (INDEX(Weights!$B$2:$ZZ$20,0,MATCH($A3,Weights!$B$1:$ZZ$1,0))&gt;=4)
      )
   ),
"")</f>
        <v>Customer Service &amp; Sales, Personal Connections</v>
      </c>
      <c r="I3" s="5" t="str" cm="1">
        <f t="array" ref="I3">IFERROR(
   _xlfn.TEXTJOIN(", ",TRUE,
      _xlfn._xlws.FILTER(Weights!$A$2:$A$20,
        (Inputs!$B$2:$B$20&gt;=8)*
        (INDEX(Weights!$B$2:$ZZ$20,0,MATCH($A3,Weights!$B$1:$ZZ$1,0))&gt;=4)
      )
   ),
"")</f>
        <v>Proximity to Customers, Product Diversity, Floral Design</v>
      </c>
    </row>
    <row r="4" spans="1:9" s="3" customFormat="1" ht="16" x14ac:dyDescent="0.2">
      <c r="A4" s="11" t="s">
        <v>28</v>
      </c>
      <c r="B4" s="3" cm="1">
        <f t="array" ref="B4">IFERROR(SUMPRODUCT(--Inputs!$B$2:$B$20,
 --INDEX(Weights!$B$2:$ZZ$20,0,MATCH($A4,Weights!$B$1:$ZZ$1,0))),0)</f>
        <v>0</v>
      </c>
      <c r="C4" s="3">
        <f>IFERROR(10*SUM(INDEX(Weights!$B$2:$ZZ$20,0,MATCH($A4,Weights!$B$1:$ZZ$1,0))),0)</f>
        <v>0</v>
      </c>
      <c r="D4" s="12">
        <f t="shared" si="0"/>
        <v>0</v>
      </c>
      <c r="E4" s="3" t="str">
        <f t="shared" si="1"/>
        <v>Stretch</v>
      </c>
      <c r="F4" s="3">
        <f>IFERROR(SUMPRODUCT((--Inputs!$B$2:$B$20&lt;=3)*(--(Weights!$B$2:$S$20)&gt;=4)*(TRIM(SUBSTITUTE(Weights!$B$1:$S$1,CHAR(160)," "))=TRIM(SUBSTITUTE($A4,CHAR(160)," ")))),"")</f>
        <v>0</v>
      </c>
      <c r="H4" s="5" t="str" cm="1">
        <f t="array" ref="H4">IFERROR(
   _xlfn.TEXTJOIN(", ",TRUE,
      _xlfn._xlws.FILTER(Weights!$A$2:$A$20,
        (Inputs!$B$2:$B$20&lt;=3)*
        (INDEX(Weights!$B$2:$ZZ$20,0,MATCH($A4,Weights!$B$1:$ZZ$1,0))&gt;=4)
      )
   ),
"")</f>
        <v/>
      </c>
      <c r="I4" s="5" t="str" cm="1">
        <f t="array" ref="I4">IFERROR(
   _xlfn.TEXTJOIN(", ",TRUE,
      _xlfn._xlws.FILTER(Weights!$A$2:$A$20,
        (Inputs!$B$2:$B$20&gt;=8)*
        (INDEX(Weights!$B$2:$ZZ$20,0,MATCH($A4,Weights!$B$1:$ZZ$1,0))&gt;=4)
      )
   ),
"")</f>
        <v/>
      </c>
    </row>
    <row r="5" spans="1:9" s="3" customFormat="1" ht="16" x14ac:dyDescent="0.2">
      <c r="A5" s="11" t="s">
        <v>29</v>
      </c>
      <c r="B5" s="3" cm="1">
        <f t="array" ref="B5">IFERROR(SUMPRODUCT(--Inputs!$B$2:$B$20,
 --INDEX(Weights!$B$2:$ZZ$20,0,MATCH($A5,Weights!$B$1:$ZZ$1,0))),0)</f>
        <v>0</v>
      </c>
      <c r="C5" s="3">
        <f>IFERROR(10*SUM(INDEX(Weights!$B$2:$ZZ$20,0,MATCH($A5,Weights!$B$1:$ZZ$1,0))),0)</f>
        <v>0</v>
      </c>
      <c r="D5" s="12">
        <f t="shared" si="0"/>
        <v>0</v>
      </c>
      <c r="E5" s="3" t="str">
        <f t="shared" si="1"/>
        <v>Stretch</v>
      </c>
      <c r="F5" s="3">
        <f>IFERROR(SUMPRODUCT((--Inputs!$B$2:$B$20&lt;=3)*(--(Weights!$B$2:$S$20)&gt;=4)*(TRIM(SUBSTITUTE(Weights!$B$1:$S$1,CHAR(160)," "))=TRIM(SUBSTITUTE($A5,CHAR(160)," ")))),"")</f>
        <v>0</v>
      </c>
      <c r="H5" s="5" t="str" cm="1">
        <f t="array" ref="H5">IFERROR(
   _xlfn.TEXTJOIN(", ",TRUE,
      _xlfn._xlws.FILTER(Weights!$A$2:$A$20,
        (Inputs!$B$2:$B$20&lt;=3)*
        (INDEX(Weights!$B$2:$ZZ$20,0,MATCH($A5,Weights!$B$1:$ZZ$1,0))&gt;=4)
      )
   ),
"")</f>
        <v/>
      </c>
      <c r="I5" s="5" t="str" cm="1">
        <f t="array" ref="I5">IFERROR(
   _xlfn.TEXTJOIN(", ",TRUE,
      _xlfn._xlws.FILTER(Weights!$A$2:$A$20,
        (Inputs!$B$2:$B$20&gt;=8)*
        (INDEX(Weights!$B$2:$ZZ$20,0,MATCH($A5,Weights!$B$1:$ZZ$1,0))&gt;=4)
      )
   ),
"")</f>
        <v/>
      </c>
    </row>
    <row r="6" spans="1:9" s="3" customFormat="1" ht="16" x14ac:dyDescent="0.2">
      <c r="A6" s="11" t="s">
        <v>30</v>
      </c>
      <c r="B6" s="3" cm="1">
        <f t="array" ref="B6">IFERROR(SUMPRODUCT(--Inputs!$B$2:$B$20,
 --INDEX(Weights!$B$2:$ZZ$20,0,MATCH($A6,Weights!$B$1:$ZZ$1,0))),0)</f>
        <v>0</v>
      </c>
      <c r="C6" s="3">
        <f>IFERROR(10*SUM(INDEX(Weights!$B$2:$ZZ$20,0,MATCH($A6,Weights!$B$1:$ZZ$1,0))),0)</f>
        <v>0</v>
      </c>
      <c r="D6" s="12">
        <f t="shared" si="0"/>
        <v>0</v>
      </c>
      <c r="E6" s="3" t="str">
        <f t="shared" si="1"/>
        <v>Stretch</v>
      </c>
      <c r="F6" s="3">
        <f>IFERROR(SUMPRODUCT((--Inputs!$B$2:$B$20&lt;=3)*(--(Weights!$B$2:$S$20)&gt;=4)*(TRIM(SUBSTITUTE(Weights!$B$1:$S$1,CHAR(160)," "))=TRIM(SUBSTITUTE($A6,CHAR(160)," ")))),"")</f>
        <v>0</v>
      </c>
      <c r="H6" s="5" t="str" cm="1">
        <f t="array" ref="H6">IFERROR(
   _xlfn.TEXTJOIN(", ",TRUE,
      _xlfn._xlws.FILTER(Weights!$A$2:$A$20,
        (Inputs!$B$2:$B$20&lt;=3)*
        (INDEX(Weights!$B$2:$ZZ$20,0,MATCH($A6,Weights!$B$1:$ZZ$1,0))&gt;=4)
      )
   ),
"")</f>
        <v/>
      </c>
      <c r="I6" s="5" t="str" cm="1">
        <f t="array" ref="I6">IFERROR(
   _xlfn.TEXTJOIN(", ",TRUE,
      _xlfn._xlws.FILTER(Weights!$A$2:$A$20,
        (Inputs!$B$2:$B$20&gt;=8)*
        (INDEX(Weights!$B$2:$ZZ$20,0,MATCH($A6,Weights!$B$1:$ZZ$1,0))&gt;=4)
      )
   ),
"")</f>
        <v/>
      </c>
    </row>
    <row r="7" spans="1:9" s="3" customFormat="1" ht="16" x14ac:dyDescent="0.2">
      <c r="A7" s="11" t="s">
        <v>31</v>
      </c>
      <c r="B7" s="3" cm="1">
        <f t="array" ref="B7">IFERROR(SUMPRODUCT(--Inputs!$B$2:$B$20,
 --INDEX(Weights!$B$2:$ZZ$20,0,MATCH($A7,Weights!$B$1:$ZZ$1,0))),0)</f>
        <v>0</v>
      </c>
      <c r="C7" s="3">
        <f>IFERROR(10*SUM(INDEX(Weights!$B$2:$ZZ$20,0,MATCH($A7,Weights!$B$1:$ZZ$1,0))),0)</f>
        <v>0</v>
      </c>
      <c r="D7" s="12">
        <f t="shared" si="0"/>
        <v>0</v>
      </c>
      <c r="E7" s="3" t="str">
        <f t="shared" si="1"/>
        <v>Stretch</v>
      </c>
      <c r="F7" s="3">
        <f>IFERROR(SUMPRODUCT((--Inputs!$B$2:$B$20&lt;=3)*(--(Weights!$B$2:$S$20)&gt;=4)*(TRIM(SUBSTITUTE(Weights!$B$1:$S$1,CHAR(160)," "))=TRIM(SUBSTITUTE($A7,CHAR(160)," ")))),"")</f>
        <v>0</v>
      </c>
      <c r="H7" s="5" t="str" cm="1">
        <f t="array" ref="H7">IFERROR(
   _xlfn.TEXTJOIN(", ",TRUE,
      _xlfn._xlws.FILTER(Weights!$A$2:$A$20,
        (Inputs!$B$2:$B$20&lt;=3)*
        (INDEX(Weights!$B$2:$ZZ$20,0,MATCH($A7,Weights!$B$1:$ZZ$1,0))&gt;=4)
      )
   ),
"")</f>
        <v/>
      </c>
      <c r="I7" s="5" t="str" cm="1">
        <f t="array" ref="I7">IFERROR(
   _xlfn.TEXTJOIN(", ",TRUE,
      _xlfn._xlws.FILTER(Weights!$A$2:$A$20,
        (Inputs!$B$2:$B$20&gt;=8)*
        (INDEX(Weights!$B$2:$ZZ$20,0,MATCH($A7,Weights!$B$1:$ZZ$1,0))&gt;=4)
      )
   ),
"")</f>
        <v/>
      </c>
    </row>
    <row r="8" spans="1:9" s="3" customFormat="1" ht="16" x14ac:dyDescent="0.2">
      <c r="A8" s="11" t="s">
        <v>32</v>
      </c>
      <c r="B8" s="3" cm="1">
        <f t="array" ref="B8">IFERROR(SUMPRODUCT(--Inputs!$B$2:$B$20,
 --INDEX(Weights!$B$2:$ZZ$20,0,MATCH($A8,Weights!$B$1:$ZZ$1,0))),0)</f>
        <v>0</v>
      </c>
      <c r="C8" s="3">
        <f>IFERROR(10*SUM(INDEX(Weights!$B$2:$ZZ$20,0,MATCH($A8,Weights!$B$1:$ZZ$1,0))),0)</f>
        <v>0</v>
      </c>
      <c r="D8" s="12">
        <f t="shared" si="0"/>
        <v>0</v>
      </c>
      <c r="E8" s="3" t="str">
        <f t="shared" si="1"/>
        <v>Stretch</v>
      </c>
      <c r="F8" s="3">
        <f>IFERROR(SUMPRODUCT((--Inputs!$B$2:$B$20&lt;=3)*(--(Weights!$B$2:$S$20)&gt;=4)*(TRIM(SUBSTITUTE(Weights!$B$1:$S$1,CHAR(160)," "))=TRIM(SUBSTITUTE($A8,CHAR(160)," ")))),"")</f>
        <v>0</v>
      </c>
      <c r="H8" s="5" t="str" cm="1">
        <f t="array" ref="H8">IFERROR(
   _xlfn.TEXTJOIN(", ",TRUE,
      _xlfn._xlws.FILTER(Weights!$A$2:$A$20,
        (Inputs!$B$2:$B$20&lt;=3)*
        (INDEX(Weights!$B$2:$ZZ$20,0,MATCH($A8,Weights!$B$1:$ZZ$1,0))&gt;=4)
      )
   ),
"")</f>
        <v/>
      </c>
      <c r="I8" s="5" t="str" cm="1">
        <f t="array" ref="I8">IFERROR(
   _xlfn.TEXTJOIN(", ",TRUE,
      _xlfn._xlws.FILTER(Weights!$A$2:$A$20,
        (Inputs!$B$2:$B$20&gt;=8)*
        (INDEX(Weights!$B$2:$ZZ$20,0,MATCH($A8,Weights!$B$1:$ZZ$1,0))&gt;=4)
      )
   ),
"")</f>
        <v/>
      </c>
    </row>
    <row r="9" spans="1:9" s="3" customFormat="1" ht="16" x14ac:dyDescent="0.2">
      <c r="A9" s="11" t="s">
        <v>33</v>
      </c>
      <c r="B9" s="3" cm="1">
        <f t="array" ref="B9">IFERROR(SUMPRODUCT(--Inputs!$B$2:$B$20,
 --INDEX(Weights!$B$2:$ZZ$20,0,MATCH($A9,Weights!$B$1:$ZZ$1,0))),0)</f>
        <v>0</v>
      </c>
      <c r="C9" s="3">
        <f>IFERROR(10*SUM(INDEX(Weights!$B$2:$ZZ$20,0,MATCH($A9,Weights!$B$1:$ZZ$1,0))),0)</f>
        <v>0</v>
      </c>
      <c r="D9" s="12">
        <f t="shared" si="0"/>
        <v>0</v>
      </c>
      <c r="E9" s="3" t="str">
        <f t="shared" si="1"/>
        <v>Stretch</v>
      </c>
      <c r="F9" s="3">
        <f>IFERROR(SUMPRODUCT((--Inputs!$B$2:$B$20&lt;=3)*(--(Weights!$B$2:$S$20)&gt;=4)*(TRIM(SUBSTITUTE(Weights!$B$1:$S$1,CHAR(160)," "))=TRIM(SUBSTITUTE($A9,CHAR(160)," ")))),"")</f>
        <v>0</v>
      </c>
      <c r="H9" s="5" t="str" cm="1">
        <f t="array" ref="H9">IFERROR(
   _xlfn.TEXTJOIN(", ",TRUE,
      _xlfn._xlws.FILTER(Weights!$A$2:$A$20,
        (Inputs!$B$2:$B$20&lt;=3)*
        (INDEX(Weights!$B$2:$ZZ$20,0,MATCH($A9,Weights!$B$1:$ZZ$1,0))&gt;=4)
      )
   ),
"")</f>
        <v/>
      </c>
      <c r="I9" s="5" t="str" cm="1">
        <f t="array" ref="I9">IFERROR(
   _xlfn.TEXTJOIN(", ",TRUE,
      _xlfn._xlws.FILTER(Weights!$A$2:$A$20,
        (Inputs!$B$2:$B$20&gt;=8)*
        (INDEX(Weights!$B$2:$ZZ$20,0,MATCH($A9,Weights!$B$1:$ZZ$1,0))&gt;=4)
      )
   ),
"")</f>
        <v/>
      </c>
    </row>
    <row r="10" spans="1:9" s="3" customFormat="1" ht="16" x14ac:dyDescent="0.2">
      <c r="A10" s="11" t="s">
        <v>34</v>
      </c>
      <c r="B10" s="3" cm="1">
        <f t="array" ref="B10">IFERROR(SUMPRODUCT(--Inputs!$B$2:$B$20,
 --INDEX(Weights!$B$2:$ZZ$20,0,MATCH($A10,Weights!$B$1:$ZZ$1,0))),0)</f>
        <v>0</v>
      </c>
      <c r="C10" s="3">
        <f>IFERROR(10*SUM(INDEX(Weights!$B$2:$ZZ$20,0,MATCH($A10,Weights!$B$1:$ZZ$1,0))),0)</f>
        <v>0</v>
      </c>
      <c r="D10" s="12">
        <f t="shared" si="0"/>
        <v>0</v>
      </c>
      <c r="E10" s="3" t="str">
        <f t="shared" si="1"/>
        <v>Stretch</v>
      </c>
      <c r="F10" s="3">
        <f>IFERROR(SUMPRODUCT((--Inputs!$B$2:$B$20&lt;=3)*(--(Weights!$B$2:$S$20)&gt;=4)*(TRIM(SUBSTITUTE(Weights!$B$1:$S$1,CHAR(160)," "))=TRIM(SUBSTITUTE($A10,CHAR(160)," ")))),"")</f>
        <v>0</v>
      </c>
      <c r="H10" s="5" t="str" cm="1">
        <f t="array" ref="H10">IFERROR(
   _xlfn.TEXTJOIN(", ",TRUE,
      _xlfn._xlws.FILTER(Weights!$A$2:$A$20,
        (Inputs!$B$2:$B$20&lt;=3)*
        (INDEX(Weights!$B$2:$ZZ$20,0,MATCH($A10,Weights!$B$1:$ZZ$1,0))&gt;=4)
      )
   ),
"")</f>
        <v/>
      </c>
      <c r="I10" s="5" t="str" cm="1">
        <f t="array" ref="I10">IFERROR(
   _xlfn.TEXTJOIN(", ",TRUE,
      _xlfn._xlws.FILTER(Weights!$A$2:$A$20,
        (Inputs!$B$2:$B$20&gt;=8)*
        (INDEX(Weights!$B$2:$ZZ$20,0,MATCH($A10,Weights!$B$1:$ZZ$1,0))&gt;=4)
      )
   ),
"")</f>
        <v/>
      </c>
    </row>
    <row r="11" spans="1:9" s="3" customFormat="1" ht="16" x14ac:dyDescent="0.2">
      <c r="A11" s="11" t="s">
        <v>35</v>
      </c>
      <c r="B11" s="3" cm="1">
        <f t="array" ref="B11">IFERROR(SUMPRODUCT(--Inputs!$B$2:$B$20,
 --INDEX(Weights!$B$2:$ZZ$20,0,MATCH($A11,Weights!$B$1:$ZZ$1,0))),0)</f>
        <v>0</v>
      </c>
      <c r="C11" s="3">
        <f>IFERROR(10*SUM(INDEX(Weights!$B$2:$ZZ$20,0,MATCH($A11,Weights!$B$1:$ZZ$1,0))),0)</f>
        <v>0</v>
      </c>
      <c r="D11" s="12">
        <f t="shared" si="0"/>
        <v>0</v>
      </c>
      <c r="E11" s="3" t="str">
        <f t="shared" si="1"/>
        <v>Stretch</v>
      </c>
      <c r="F11" s="3">
        <f>IFERROR(SUMPRODUCT((--Inputs!$B$2:$B$20&lt;=3)*(--(Weights!$B$2:$S$20)&gt;=4)*(TRIM(SUBSTITUTE(Weights!$B$1:$S$1,CHAR(160)," "))=TRIM(SUBSTITUTE($A11,CHAR(160)," ")))),"")</f>
        <v>0</v>
      </c>
      <c r="H11" s="5" t="str" cm="1">
        <f t="array" ref="H11">IFERROR(
   _xlfn.TEXTJOIN(", ",TRUE,
      _xlfn._xlws.FILTER(Weights!$A$2:$A$20,
        (Inputs!$B$2:$B$20&lt;=3)*
        (INDEX(Weights!$B$2:$ZZ$20,0,MATCH($A11,Weights!$B$1:$ZZ$1,0))&gt;=4)
      )
   ),
"")</f>
        <v/>
      </c>
      <c r="I11" s="5" t="str" cm="1">
        <f t="array" ref="I11">IFERROR(
   _xlfn.TEXTJOIN(", ",TRUE,
      _xlfn._xlws.FILTER(Weights!$A$2:$A$20,
        (Inputs!$B$2:$B$20&gt;=8)*
        (INDEX(Weights!$B$2:$ZZ$20,0,MATCH($A11,Weights!$B$1:$ZZ$1,0))&gt;=4)
      )
   ),
"")</f>
        <v/>
      </c>
    </row>
    <row r="12" spans="1:9" s="3" customFormat="1" ht="16" x14ac:dyDescent="0.2">
      <c r="A12" s="11" t="s">
        <v>36</v>
      </c>
      <c r="B12" s="3" cm="1">
        <f t="array" ref="B12">IFERROR(SUMPRODUCT(--Inputs!$B$2:$B$20,
 --INDEX(Weights!$B$2:$ZZ$20,0,MATCH($A12,Weights!$B$1:$ZZ$1,0))),0)</f>
        <v>0</v>
      </c>
      <c r="C12" s="3">
        <f>IFERROR(10*SUM(INDEX(Weights!$B$2:$ZZ$20,0,MATCH($A12,Weights!$B$1:$ZZ$1,0))),0)</f>
        <v>0</v>
      </c>
      <c r="D12" s="12">
        <f t="shared" si="0"/>
        <v>0</v>
      </c>
      <c r="E12" s="3" t="str">
        <f t="shared" si="1"/>
        <v>Stretch</v>
      </c>
      <c r="F12" s="3">
        <f>IFERROR(SUMPRODUCT((--Inputs!$B$2:$B$20&lt;=3)*(--(Weights!$B$2:$S$20)&gt;=4)*(TRIM(SUBSTITUTE(Weights!$B$1:$S$1,CHAR(160)," "))=TRIM(SUBSTITUTE($A12,CHAR(160)," ")))),"")</f>
        <v>0</v>
      </c>
      <c r="H12" s="5" t="str" cm="1">
        <f t="array" ref="H12">IFERROR(
   _xlfn.TEXTJOIN(", ",TRUE,
      _xlfn._xlws.FILTER(Weights!$A$2:$A$20,
        (Inputs!$B$2:$B$20&lt;=3)*
        (INDEX(Weights!$B$2:$ZZ$20,0,MATCH($A12,Weights!$B$1:$ZZ$1,0))&gt;=4)
      )
   ),
"")</f>
        <v/>
      </c>
      <c r="I12" s="5" t="str" cm="1">
        <f t="array" ref="I12">IFERROR(
   _xlfn.TEXTJOIN(", ",TRUE,
      _xlfn._xlws.FILTER(Weights!$A$2:$A$20,
        (Inputs!$B$2:$B$20&gt;=8)*
        (INDEX(Weights!$B$2:$ZZ$20,0,MATCH($A12,Weights!$B$1:$ZZ$1,0))&gt;=4)
      )
   ),
"")</f>
        <v/>
      </c>
    </row>
    <row r="13" spans="1:9" s="3" customFormat="1" ht="16" x14ac:dyDescent="0.2">
      <c r="A13" s="11" t="s">
        <v>37</v>
      </c>
      <c r="B13" s="3" cm="1">
        <f t="array" ref="B13">IFERROR(SUMPRODUCT(--Inputs!$B$2:$B$20,
 --INDEX(Weights!$B$2:$ZZ$20,0,MATCH($A13,Weights!$B$1:$ZZ$1,0))),0)</f>
        <v>0</v>
      </c>
      <c r="C13" s="3">
        <f>IFERROR(10*SUM(INDEX(Weights!$B$2:$ZZ$20,0,MATCH($A13,Weights!$B$1:$ZZ$1,0))),0)</f>
        <v>0</v>
      </c>
      <c r="D13" s="12">
        <f t="shared" si="0"/>
        <v>0</v>
      </c>
      <c r="E13" s="3" t="str">
        <f t="shared" si="1"/>
        <v>Stretch</v>
      </c>
      <c r="F13" s="3">
        <f>IFERROR(SUMPRODUCT((--Inputs!$B$2:$B$20&lt;=3)*(--(Weights!$B$2:$S$20)&gt;=4)*(TRIM(SUBSTITUTE(Weights!$B$1:$S$1,CHAR(160)," "))=TRIM(SUBSTITUTE($A13,CHAR(160)," ")))),"")</f>
        <v>0</v>
      </c>
      <c r="H13" s="5" t="str" cm="1">
        <f t="array" ref="H13">IFERROR(
   _xlfn.TEXTJOIN(", ",TRUE,
      _xlfn._xlws.FILTER(Weights!$A$2:$A$20,
        (Inputs!$B$2:$B$20&lt;=3)*
        (INDEX(Weights!$B$2:$ZZ$20,0,MATCH($A13,Weights!$B$1:$ZZ$1,0))&gt;=4)
      )
   ),
"")</f>
        <v/>
      </c>
      <c r="I13" s="5" t="str" cm="1">
        <f t="array" ref="I13">IFERROR(
   _xlfn.TEXTJOIN(", ",TRUE,
      _xlfn._xlws.FILTER(Weights!$A$2:$A$20,
        (Inputs!$B$2:$B$20&gt;=8)*
        (INDEX(Weights!$B$2:$ZZ$20,0,MATCH($A13,Weights!$B$1:$ZZ$1,0))&gt;=4)
      )
   ),
"")</f>
        <v/>
      </c>
    </row>
    <row r="14" spans="1:9" s="3" customFormat="1" ht="16" x14ac:dyDescent="0.2">
      <c r="A14" s="11" t="s">
        <v>38</v>
      </c>
      <c r="B14" s="3" cm="1">
        <f t="array" ref="B14">IFERROR(SUMPRODUCT(--Inputs!$B$2:$B$20,
 --INDEX(Weights!$B$2:$ZZ$20,0,MATCH($A14,Weights!$B$1:$ZZ$1,0))),0)</f>
        <v>0</v>
      </c>
      <c r="C14" s="3">
        <f>IFERROR(10*SUM(INDEX(Weights!$B$2:$ZZ$20,0,MATCH($A14,Weights!$B$1:$ZZ$1,0))),0)</f>
        <v>0</v>
      </c>
      <c r="D14" s="12">
        <f t="shared" si="0"/>
        <v>0</v>
      </c>
      <c r="E14" s="3" t="str">
        <f t="shared" si="1"/>
        <v>Stretch</v>
      </c>
      <c r="F14" s="3">
        <f>IFERROR(SUMPRODUCT((--Inputs!$B$2:$B$20&lt;=3)*(--(Weights!$B$2:$S$20)&gt;=4)*(TRIM(SUBSTITUTE(Weights!$B$1:$S$1,CHAR(160)," "))=TRIM(SUBSTITUTE($A14,CHAR(160)," ")))),"")</f>
        <v>0</v>
      </c>
      <c r="H14" s="5" t="str" cm="1">
        <f t="array" ref="H14">IFERROR(
   _xlfn.TEXTJOIN(", ",TRUE,
      _xlfn._xlws.FILTER(Weights!$A$2:$A$20,
        (Inputs!$B$2:$B$20&lt;=3)*
        (INDEX(Weights!$B$2:$ZZ$20,0,MATCH($A14,Weights!$B$1:$ZZ$1,0))&gt;=4)
      )
   ),
"")</f>
        <v/>
      </c>
      <c r="I14" s="5" t="str" cm="1">
        <f t="array" ref="I14">IFERROR(
   _xlfn.TEXTJOIN(", ",TRUE,
      _xlfn._xlws.FILTER(Weights!$A$2:$A$20,
        (Inputs!$B$2:$B$20&gt;=8)*
        (INDEX(Weights!$B$2:$ZZ$20,0,MATCH($A14,Weights!$B$1:$ZZ$1,0))&gt;=4)
      )
   ),
"")</f>
        <v/>
      </c>
    </row>
    <row r="15" spans="1:9" s="3" customFormat="1" ht="16" x14ac:dyDescent="0.2">
      <c r="A15" s="11" t="s">
        <v>39</v>
      </c>
      <c r="B15" s="3" cm="1">
        <f t="array" ref="B15">IFERROR(SUMPRODUCT(--Inputs!$B$2:$B$20,
 --INDEX(Weights!$B$2:$ZZ$20,0,MATCH($A15,Weights!$B$1:$ZZ$1,0))),0)</f>
        <v>0</v>
      </c>
      <c r="C15" s="3">
        <f>IFERROR(10*SUM(INDEX(Weights!$B$2:$ZZ$20,0,MATCH($A15,Weights!$B$1:$ZZ$1,0))),0)</f>
        <v>0</v>
      </c>
      <c r="D15" s="12">
        <f t="shared" si="0"/>
        <v>0</v>
      </c>
      <c r="E15" s="3" t="str">
        <f t="shared" si="1"/>
        <v>Stretch</v>
      </c>
      <c r="F15" s="3">
        <f>IFERROR(SUMPRODUCT((--Inputs!$B$2:$B$20&lt;=3)*(--(Weights!$B$2:$S$20)&gt;=4)*(TRIM(SUBSTITUTE(Weights!$B$1:$S$1,CHAR(160)," "))=TRIM(SUBSTITUTE($A15,CHAR(160)," ")))),"")</f>
        <v>0</v>
      </c>
      <c r="H15" s="5" t="str" cm="1">
        <f t="array" ref="H15">IFERROR(
   _xlfn.TEXTJOIN(", ",TRUE,
      _xlfn._xlws.FILTER(Weights!$A$2:$A$20,
        (Inputs!$B$2:$B$20&lt;=3)*
        (INDEX(Weights!$B$2:$ZZ$20,0,MATCH($A15,Weights!$B$1:$ZZ$1,0))&gt;=4)
      )
   ),
"")</f>
        <v/>
      </c>
      <c r="I15" s="5" t="str" cm="1">
        <f t="array" ref="I15">IFERROR(
   _xlfn.TEXTJOIN(", ",TRUE,
      _xlfn._xlws.FILTER(Weights!$A$2:$A$20,
        (Inputs!$B$2:$B$20&gt;=8)*
        (INDEX(Weights!$B$2:$ZZ$20,0,MATCH($A15,Weights!$B$1:$ZZ$1,0))&gt;=4)
      )
   ),
"")</f>
        <v/>
      </c>
    </row>
    <row r="16" spans="1:9" s="3" customFormat="1" ht="16" x14ac:dyDescent="0.2">
      <c r="A16" s="11" t="s">
        <v>40</v>
      </c>
      <c r="B16" s="3" cm="1">
        <f t="array" ref="B16">IFERROR(SUMPRODUCT(--Inputs!$B$2:$B$20,
 --INDEX(Weights!$B$2:$ZZ$20,0,MATCH($A16,Weights!$B$1:$ZZ$1,0))),0)</f>
        <v>0</v>
      </c>
      <c r="C16" s="3">
        <f>IFERROR(10*SUM(INDEX(Weights!$B$2:$ZZ$20,0,MATCH($A16,Weights!$B$1:$ZZ$1,0))),0)</f>
        <v>0</v>
      </c>
      <c r="D16" s="12">
        <f t="shared" si="0"/>
        <v>0</v>
      </c>
      <c r="E16" s="3" t="str">
        <f t="shared" si="1"/>
        <v>Stretch</v>
      </c>
      <c r="F16" s="3">
        <f>IFERROR(SUMPRODUCT((--Inputs!$B$2:$B$20&lt;=3)*(--(Weights!$B$2:$S$20)&gt;=4)*(TRIM(SUBSTITUTE(Weights!$B$1:$S$1,CHAR(160)," "))=TRIM(SUBSTITUTE($A16,CHAR(160)," ")))),"")</f>
        <v>0</v>
      </c>
      <c r="H16" s="5" t="str" cm="1">
        <f t="array" ref="H16">IFERROR(
   _xlfn.TEXTJOIN(", ",TRUE,
      _xlfn._xlws.FILTER(Weights!$A$2:$A$20,
        (Inputs!$B$2:$B$20&lt;=3)*
        (INDEX(Weights!$B$2:$ZZ$20,0,MATCH($A16,Weights!$B$1:$ZZ$1,0))&gt;=4)
      )
   ),
"")</f>
        <v/>
      </c>
      <c r="I16" s="5" t="str" cm="1">
        <f t="array" ref="I16">IFERROR(
   _xlfn.TEXTJOIN(", ",TRUE,
      _xlfn._xlws.FILTER(Weights!$A$2:$A$20,
        (Inputs!$B$2:$B$20&gt;=8)*
        (INDEX(Weights!$B$2:$ZZ$20,0,MATCH($A16,Weights!$B$1:$ZZ$1,0))&gt;=4)
      )
   ),
"")</f>
        <v/>
      </c>
    </row>
    <row r="17" spans="1:9" s="3" customFormat="1" ht="16" x14ac:dyDescent="0.2">
      <c r="A17" s="11" t="s">
        <v>41</v>
      </c>
      <c r="B17" s="3" cm="1">
        <f t="array" ref="B17">IFERROR(SUMPRODUCT(--Inputs!$B$2:$B$20,
 --INDEX(Weights!$B$2:$ZZ$20,0,MATCH($A17,Weights!$B$1:$ZZ$1,0))),0)</f>
        <v>0</v>
      </c>
      <c r="C17" s="3">
        <f>IFERROR(10*SUM(INDEX(Weights!$B$2:$ZZ$20,0,MATCH($A17,Weights!$B$1:$ZZ$1,0))),0)</f>
        <v>0</v>
      </c>
      <c r="D17" s="12">
        <f t="shared" si="0"/>
        <v>0</v>
      </c>
      <c r="E17" s="3" t="str">
        <f t="shared" si="1"/>
        <v>Stretch</v>
      </c>
      <c r="F17" s="3">
        <f>IFERROR(SUMPRODUCT((--Inputs!$B$2:$B$20&lt;=3)*(--(Weights!$B$2:$S$20)&gt;=4)*(TRIM(SUBSTITUTE(Weights!$B$1:$S$1,CHAR(160)," "))=TRIM(SUBSTITUTE($A17,CHAR(160)," ")))),"")</f>
        <v>0</v>
      </c>
      <c r="H17" s="5" t="str" cm="1">
        <f t="array" ref="H17">IFERROR(
   _xlfn.TEXTJOIN(", ",TRUE,
      _xlfn._xlws.FILTER(Weights!$A$2:$A$20,
        (Inputs!$B$2:$B$20&lt;=3)*
        (INDEX(Weights!$B$2:$ZZ$20,0,MATCH($A17,Weights!$B$1:$ZZ$1,0))&gt;=4)
      )
   ),
"")</f>
        <v/>
      </c>
      <c r="I17" s="5" t="str" cm="1">
        <f t="array" ref="I17">IFERROR(
   _xlfn.TEXTJOIN(", ",TRUE,
      _xlfn._xlws.FILTER(Weights!$A$2:$A$20,
        (Inputs!$B$2:$B$20&gt;=8)*
        (INDEX(Weights!$B$2:$ZZ$20,0,MATCH($A17,Weights!$B$1:$ZZ$1,0))&gt;=4)
      )
   ),
"")</f>
        <v/>
      </c>
    </row>
    <row r="18" spans="1:9" s="3" customFormat="1" ht="64" x14ac:dyDescent="0.2">
      <c r="A18" s="11" t="s">
        <v>42</v>
      </c>
      <c r="B18" s="3" cm="1">
        <f t="array" ref="B18">IFERROR(SUMPRODUCT(--Inputs!$B$2:$B$20,
 --INDEX(Weights!$B$2:$ZZ$20,0,MATCH($A18,Weights!$B$1:$ZZ$1,0))),0)</f>
        <v>306</v>
      </c>
      <c r="C18" s="3">
        <f>IFERROR(10*SUM(INDEX(Weights!$B$2:$ZZ$20,0,MATCH($A18,Weights!$B$1:$ZZ$1,0))),0)</f>
        <v>650</v>
      </c>
      <c r="D18" s="12">
        <f t="shared" si="0"/>
        <v>0.47076923076923077</v>
      </c>
      <c r="E18" s="3" t="str">
        <f t="shared" si="1"/>
        <v>Stretch</v>
      </c>
      <c r="F18" s="3">
        <f>IFERROR(SUMPRODUCT((--Inputs!$B$2:$B$20&lt;=3)*(--(Weights!$B$2:$S$20)&gt;=4)*(TRIM(SUBSTITUTE(Weights!$B$1:$S$1,CHAR(160)," "))=TRIM(SUBSTITUTE($A18,CHAR(160)," ")))),"")</f>
        <v>4</v>
      </c>
      <c r="H18" s="5" t="str" cm="1">
        <f t="array" ref="H18">IFERROR(
   _xlfn.TEXTJOIN(", ",TRUE,
      _xlfn._xlws.FILTER(Weights!$A$2:$A$20,
        (Inputs!$B$2:$B$20&lt;=3)*
        (INDEX(Weights!$B$2:$ZZ$20,0,MATCH($A18,Weights!$B$1:$ZZ$1,0))&gt;=4)
      )
   ),
"")</f>
        <v>Customer Service &amp; Sales, Customer-Friendly Amenities, Social Personality, Stress &amp; Risk Tolerance</v>
      </c>
      <c r="I18" s="5" t="str" cm="1">
        <f t="array" ref="I18">IFERROR(
   _xlfn.TEXTJOIN(", ",TRUE,
      _xlfn._xlws.FILTER(Weights!$A$2:$A$20,
        (Inputs!$B$2:$B$20&gt;=8)*
        (INDEX(Weights!$B$2:$ZZ$20,0,MATCH($A18,Weights!$B$1:$ZZ$1,0))&gt;=4)
      )
   ),
"")</f>
        <v>Product Diversity, Floral Design</v>
      </c>
    </row>
    <row r="19" spans="1:9" s="3" customFormat="1" ht="16" x14ac:dyDescent="0.2">
      <c r="A19" s="11" t="s">
        <v>43</v>
      </c>
      <c r="B19" s="3" cm="1">
        <f t="array" ref="B19">IFERROR(SUMPRODUCT(--Inputs!$B$2:$B$20,
 --INDEX(Weights!$B$2:$ZZ$20,0,MATCH($A19,Weights!$B$1:$ZZ$1,0))),0)</f>
        <v>0</v>
      </c>
      <c r="C19" s="3">
        <f>IFERROR(10*SUM(INDEX(Weights!$B$2:$ZZ$20,0,MATCH($A19,Weights!$B$1:$ZZ$1,0))),0)</f>
        <v>0</v>
      </c>
      <c r="D19" s="12">
        <f t="shared" si="0"/>
        <v>0</v>
      </c>
      <c r="E19" s="3" t="str">
        <f t="shared" si="1"/>
        <v>Stretch</v>
      </c>
      <c r="F19" s="3">
        <f>IFERROR(SUMPRODUCT((--Inputs!$B$2:$B$20&lt;=3)*(--(Weights!$B$2:$S$20)&gt;=4)*(TRIM(SUBSTITUTE(Weights!$B$1:$S$1,CHAR(160)," "))=TRIM(SUBSTITUTE($A19,CHAR(160)," ")))),"")</f>
        <v>0</v>
      </c>
      <c r="H19" s="5" t="str" cm="1">
        <f t="array" ref="H19">IFERROR(
   _xlfn.TEXTJOIN(", ",TRUE,
      _xlfn._xlws.FILTER(Weights!$A$2:$A$20,
        (Inputs!$B$2:$B$20&lt;=3)*
        (INDEX(Weights!$B$2:$ZZ$20,0,MATCH($A19,Weights!$B$1:$ZZ$1,0))&gt;=4)
      )
   ),
"")</f>
        <v/>
      </c>
      <c r="I19" s="5" t="str" cm="1">
        <f t="array" ref="I19">IFERROR(
   _xlfn.TEXTJOIN(", ",TRUE,
      _xlfn._xlws.FILTER(Weights!$A$2:$A$20,
        (Inputs!$B$2:$B$20&gt;=8)*
        (INDEX(Weights!$B$2:$ZZ$20,0,MATCH($A19,Weights!$B$1:$ZZ$1,0))&gt;=4)
      )
   ),
"")</f>
        <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472F9-263E-924A-9F9A-DC61CDC4480E}">
  <dimension ref="A1:B8"/>
  <sheetViews>
    <sheetView workbookViewId="0">
      <selection activeCell="B35" sqref="B35"/>
    </sheetView>
  </sheetViews>
  <sheetFormatPr baseColWidth="10" defaultRowHeight="15" x14ac:dyDescent="0.2"/>
  <cols>
    <col min="1" max="1" width="29.6640625" style="14" customWidth="1"/>
    <col min="2" max="2" width="85.1640625" style="2" customWidth="1"/>
  </cols>
  <sheetData>
    <row r="1" spans="1:2" ht="16" x14ac:dyDescent="0.2">
      <c r="A1" s="14" t="s">
        <v>61</v>
      </c>
      <c r="B1" s="2" t="s">
        <v>121</v>
      </c>
    </row>
    <row r="2" spans="1:2" ht="48" x14ac:dyDescent="0.2">
      <c r="A2" s="14" t="s">
        <v>66</v>
      </c>
      <c r="B2" s="2" t="s">
        <v>122</v>
      </c>
    </row>
    <row r="3" spans="1:2" ht="64" x14ac:dyDescent="0.2">
      <c r="A3" s="14" t="s">
        <v>73</v>
      </c>
      <c r="B3" s="2" t="s">
        <v>123</v>
      </c>
    </row>
    <row r="4" spans="1:2" ht="48" x14ac:dyDescent="0.2">
      <c r="A4" s="14" t="s">
        <v>78</v>
      </c>
      <c r="B4" s="2" t="s">
        <v>124</v>
      </c>
    </row>
    <row r="5" spans="1:2" ht="48" x14ac:dyDescent="0.2">
      <c r="A5" s="14" t="s">
        <v>87</v>
      </c>
      <c r="B5" s="2" t="s">
        <v>125</v>
      </c>
    </row>
    <row r="6" spans="1:2" ht="48" x14ac:dyDescent="0.2">
      <c r="A6" s="14" t="s">
        <v>96</v>
      </c>
      <c r="B6" s="2" t="s">
        <v>126</v>
      </c>
    </row>
    <row r="7" spans="1:2" ht="48" x14ac:dyDescent="0.2">
      <c r="A7" s="14" t="s">
        <v>101</v>
      </c>
      <c r="B7" s="2" t="s">
        <v>127</v>
      </c>
    </row>
    <row r="8" spans="1:2" ht="32" x14ac:dyDescent="0.2">
      <c r="A8" s="14" t="s">
        <v>107</v>
      </c>
      <c r="B8" s="2" t="s">
        <v>128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85398-D085-6B47-BDBF-4D7FCE78162F}">
  <dimension ref="A1:F20"/>
  <sheetViews>
    <sheetView tabSelected="1" topLeftCell="A5" workbookViewId="0">
      <selection activeCell="H7" sqref="H7"/>
    </sheetView>
  </sheetViews>
  <sheetFormatPr baseColWidth="10" defaultRowHeight="15" x14ac:dyDescent="0.2"/>
  <cols>
    <col min="1" max="1" width="30.83203125" style="14" customWidth="1"/>
    <col min="2" max="2" width="19.1640625" style="15" customWidth="1"/>
    <col min="3" max="3" width="26.6640625" style="14" customWidth="1"/>
    <col min="4" max="4" width="32.5" style="16" customWidth="1"/>
    <col min="5" max="6" width="10.83203125" style="14"/>
  </cols>
  <sheetData>
    <row r="1" spans="1:6" ht="16" x14ac:dyDescent="0.2">
      <c r="A1" s="14" t="s">
        <v>59</v>
      </c>
      <c r="B1" s="15" t="s">
        <v>60</v>
      </c>
      <c r="C1" s="14" t="s">
        <v>61</v>
      </c>
      <c r="D1" s="16" t="s">
        <v>62</v>
      </c>
      <c r="E1" s="14" t="s">
        <v>63</v>
      </c>
      <c r="F1" s="14" t="s">
        <v>64</v>
      </c>
    </row>
    <row r="2" spans="1:6" ht="96" x14ac:dyDescent="0.2">
      <c r="A2" s="17" t="s">
        <v>7</v>
      </c>
      <c r="B2" s="15" t="s">
        <v>65</v>
      </c>
      <c r="C2" s="14" t="s">
        <v>66</v>
      </c>
      <c r="D2" s="16" t="s">
        <v>67</v>
      </c>
      <c r="E2" s="14" t="s">
        <v>68</v>
      </c>
      <c r="F2" s="14" t="s">
        <v>69</v>
      </c>
    </row>
    <row r="3" spans="1:6" ht="144" x14ac:dyDescent="0.2">
      <c r="A3" s="17" t="s">
        <v>8</v>
      </c>
      <c r="B3" s="15" t="s">
        <v>70</v>
      </c>
      <c r="C3" s="14" t="s">
        <v>66</v>
      </c>
      <c r="D3" s="2" t="s">
        <v>71</v>
      </c>
      <c r="E3" s="14" t="s">
        <v>68</v>
      </c>
      <c r="F3" s="14" t="s">
        <v>69</v>
      </c>
    </row>
    <row r="4" spans="1:6" ht="80" x14ac:dyDescent="0.2">
      <c r="A4" s="17" t="s">
        <v>9</v>
      </c>
      <c r="B4" s="18" t="s">
        <v>72</v>
      </c>
      <c r="C4" s="14" t="s">
        <v>73</v>
      </c>
      <c r="D4" s="16" t="s">
        <v>74</v>
      </c>
      <c r="E4" s="14" t="s">
        <v>68</v>
      </c>
      <c r="F4" s="14" t="s">
        <v>69</v>
      </c>
    </row>
    <row r="5" spans="1:6" ht="80" x14ac:dyDescent="0.2">
      <c r="A5" s="17" t="s">
        <v>10</v>
      </c>
      <c r="B5" s="18" t="s">
        <v>75</v>
      </c>
      <c r="C5" s="14" t="s">
        <v>73</v>
      </c>
      <c r="D5" s="16" t="s">
        <v>76</v>
      </c>
      <c r="E5" s="14" t="s">
        <v>68</v>
      </c>
      <c r="F5" s="14" t="s">
        <v>69</v>
      </c>
    </row>
    <row r="6" spans="1:6" ht="96" x14ac:dyDescent="0.2">
      <c r="A6" s="17" t="s">
        <v>11</v>
      </c>
      <c r="B6" s="18" t="s">
        <v>77</v>
      </c>
      <c r="C6" s="14" t="s">
        <v>78</v>
      </c>
      <c r="D6" s="16" t="s">
        <v>79</v>
      </c>
      <c r="E6" s="14" t="s">
        <v>68</v>
      </c>
      <c r="F6" s="14" t="s">
        <v>69</v>
      </c>
    </row>
    <row r="7" spans="1:6" ht="96" x14ac:dyDescent="0.2">
      <c r="A7" s="17" t="s">
        <v>80</v>
      </c>
      <c r="B7" s="18" t="s">
        <v>81</v>
      </c>
      <c r="C7" s="14" t="s">
        <v>78</v>
      </c>
      <c r="D7" s="16" t="s">
        <v>82</v>
      </c>
      <c r="E7" s="14" t="s">
        <v>68</v>
      </c>
      <c r="F7" s="14" t="s">
        <v>69</v>
      </c>
    </row>
    <row r="8" spans="1:6" ht="64" x14ac:dyDescent="0.2">
      <c r="A8" s="17" t="s">
        <v>13</v>
      </c>
      <c r="B8" s="18" t="s">
        <v>83</v>
      </c>
      <c r="C8" s="14" t="s">
        <v>78</v>
      </c>
      <c r="D8" s="2" t="s">
        <v>84</v>
      </c>
      <c r="E8" s="14" t="s">
        <v>68</v>
      </c>
      <c r="F8" s="14" t="s">
        <v>69</v>
      </c>
    </row>
    <row r="9" spans="1:6" ht="96" x14ac:dyDescent="0.2">
      <c r="A9" s="17" t="s">
        <v>14</v>
      </c>
      <c r="B9" s="18" t="s">
        <v>85</v>
      </c>
      <c r="C9" s="14" t="s">
        <v>78</v>
      </c>
      <c r="D9" s="16" t="s">
        <v>372</v>
      </c>
      <c r="E9" s="14" t="s">
        <v>68</v>
      </c>
      <c r="F9" s="14" t="s">
        <v>69</v>
      </c>
    </row>
    <row r="10" spans="1:6" ht="64" x14ac:dyDescent="0.2">
      <c r="A10" s="17" t="s">
        <v>16</v>
      </c>
      <c r="B10" s="18" t="s">
        <v>86</v>
      </c>
      <c r="C10" s="14" t="s">
        <v>87</v>
      </c>
      <c r="D10" s="16" t="s">
        <v>88</v>
      </c>
      <c r="E10" s="14" t="s">
        <v>68</v>
      </c>
      <c r="F10" s="14" t="s">
        <v>69</v>
      </c>
    </row>
    <row r="11" spans="1:6" ht="96" x14ac:dyDescent="0.2">
      <c r="A11" s="17" t="s">
        <v>17</v>
      </c>
      <c r="B11" s="18" t="s">
        <v>89</v>
      </c>
      <c r="C11" s="14" t="s">
        <v>87</v>
      </c>
      <c r="D11" s="2" t="s">
        <v>90</v>
      </c>
      <c r="E11" s="14" t="s">
        <v>68</v>
      </c>
      <c r="F11" s="14" t="s">
        <v>69</v>
      </c>
    </row>
    <row r="12" spans="1:6" ht="96" x14ac:dyDescent="0.2">
      <c r="A12" s="17" t="s">
        <v>15</v>
      </c>
      <c r="B12" s="18" t="s">
        <v>91</v>
      </c>
      <c r="C12" s="14" t="s">
        <v>87</v>
      </c>
      <c r="D12" s="16" t="s">
        <v>92</v>
      </c>
      <c r="E12" s="14" t="s">
        <v>68</v>
      </c>
      <c r="F12" s="14" t="s">
        <v>69</v>
      </c>
    </row>
    <row r="13" spans="1:6" ht="80" x14ac:dyDescent="0.2">
      <c r="A13" s="17" t="s">
        <v>18</v>
      </c>
      <c r="B13" s="18" t="s">
        <v>93</v>
      </c>
      <c r="C13" s="14" t="s">
        <v>87</v>
      </c>
      <c r="D13" s="16" t="s">
        <v>94</v>
      </c>
      <c r="E13" s="14" t="s">
        <v>68</v>
      </c>
      <c r="F13" s="14" t="s">
        <v>69</v>
      </c>
    </row>
    <row r="14" spans="1:6" ht="128" x14ac:dyDescent="0.2">
      <c r="A14" s="17" t="s">
        <v>19</v>
      </c>
      <c r="B14" s="18" t="s">
        <v>95</v>
      </c>
      <c r="C14" s="14" t="s">
        <v>96</v>
      </c>
      <c r="D14" s="2" t="s">
        <v>97</v>
      </c>
      <c r="E14" s="14" t="s">
        <v>68</v>
      </c>
      <c r="F14" s="14" t="s">
        <v>69</v>
      </c>
    </row>
    <row r="15" spans="1:6" ht="80" x14ac:dyDescent="0.2">
      <c r="A15" s="17" t="s">
        <v>20</v>
      </c>
      <c r="B15" s="18" t="s">
        <v>98</v>
      </c>
      <c r="C15" s="14" t="s">
        <v>96</v>
      </c>
      <c r="D15" s="16" t="s">
        <v>99</v>
      </c>
      <c r="E15" s="14" t="s">
        <v>68</v>
      </c>
      <c r="F15" s="14" t="s">
        <v>69</v>
      </c>
    </row>
    <row r="16" spans="1:6" ht="160" x14ac:dyDescent="0.2">
      <c r="A16" s="17" t="s">
        <v>21</v>
      </c>
      <c r="B16" s="18" t="s">
        <v>100</v>
      </c>
      <c r="C16" s="14" t="s">
        <v>101</v>
      </c>
      <c r="D16" s="16" t="s">
        <v>102</v>
      </c>
      <c r="E16" s="14" t="s">
        <v>68</v>
      </c>
      <c r="F16" s="14" t="s">
        <v>69</v>
      </c>
    </row>
    <row r="17" spans="1:6" ht="96" x14ac:dyDescent="0.2">
      <c r="A17" s="17" t="s">
        <v>103</v>
      </c>
      <c r="B17" s="18" t="s">
        <v>104</v>
      </c>
      <c r="C17" s="14" t="s">
        <v>101</v>
      </c>
      <c r="D17" s="2" t="s">
        <v>105</v>
      </c>
      <c r="E17" s="14" t="s">
        <v>68</v>
      </c>
      <c r="F17" s="14" t="s">
        <v>69</v>
      </c>
    </row>
    <row r="18" spans="1:6" ht="32" x14ac:dyDescent="0.2">
      <c r="A18" s="17" t="s">
        <v>23</v>
      </c>
      <c r="B18" s="18" t="s">
        <v>106</v>
      </c>
      <c r="C18" s="14" t="s">
        <v>107</v>
      </c>
      <c r="D18" s="16" t="s">
        <v>108</v>
      </c>
      <c r="E18" s="14" t="s">
        <v>109</v>
      </c>
      <c r="F18" s="14" t="s">
        <v>110</v>
      </c>
    </row>
    <row r="19" spans="1:6" ht="96" x14ac:dyDescent="0.2">
      <c r="A19" s="17" t="s">
        <v>111</v>
      </c>
      <c r="B19" s="18" t="s">
        <v>112</v>
      </c>
      <c r="C19" s="14" t="s">
        <v>107</v>
      </c>
      <c r="D19" s="16" t="s">
        <v>113</v>
      </c>
      <c r="E19" s="14" t="s">
        <v>114</v>
      </c>
      <c r="F19" s="14" t="s">
        <v>115</v>
      </c>
    </row>
    <row r="20" spans="1:6" ht="96" x14ac:dyDescent="0.2">
      <c r="A20" s="17" t="s">
        <v>116</v>
      </c>
      <c r="B20" s="18" t="s">
        <v>117</v>
      </c>
      <c r="C20" s="14" t="s">
        <v>107</v>
      </c>
      <c r="D20" s="16" t="s">
        <v>118</v>
      </c>
      <c r="E20" s="14" t="s">
        <v>119</v>
      </c>
      <c r="F20" s="14" t="s">
        <v>120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9"/>
  <sheetViews>
    <sheetView workbookViewId="0"/>
  </sheetViews>
  <sheetFormatPr baseColWidth="10" defaultColWidth="8.83203125" defaultRowHeight="15" x14ac:dyDescent="0.2"/>
  <cols>
    <col min="1" max="1" width="14.6640625" customWidth="1"/>
    <col min="2" max="2" width="27.6640625" customWidth="1"/>
    <col min="3" max="3" width="30.1640625" customWidth="1"/>
    <col min="4" max="4" width="32" customWidth="1"/>
  </cols>
  <sheetData>
    <row r="1" spans="1:4" x14ac:dyDescent="0.2">
      <c r="B1" s="1" t="s">
        <v>44</v>
      </c>
      <c r="C1" s="1" t="s">
        <v>50</v>
      </c>
      <c r="D1" s="1" t="s">
        <v>51</v>
      </c>
    </row>
    <row r="2" spans="1:4" x14ac:dyDescent="0.2">
      <c r="A2" s="1">
        <v>0</v>
      </c>
      <c r="B2" t="s">
        <v>26</v>
      </c>
    </row>
    <row r="3" spans="1:4" x14ac:dyDescent="0.2">
      <c r="A3" s="1">
        <v>1</v>
      </c>
      <c r="B3" t="s">
        <v>27</v>
      </c>
    </row>
    <row r="4" spans="1:4" x14ac:dyDescent="0.2">
      <c r="A4" s="1">
        <v>2</v>
      </c>
      <c r="B4" t="s">
        <v>28</v>
      </c>
    </row>
    <row r="5" spans="1:4" x14ac:dyDescent="0.2">
      <c r="A5" s="1">
        <v>3</v>
      </c>
      <c r="B5" t="s">
        <v>29</v>
      </c>
    </row>
    <row r="6" spans="1:4" x14ac:dyDescent="0.2">
      <c r="A6" s="1">
        <v>4</v>
      </c>
      <c r="B6" t="s">
        <v>30</v>
      </c>
    </row>
    <row r="7" spans="1:4" x14ac:dyDescent="0.2">
      <c r="A7" s="1">
        <v>5</v>
      </c>
      <c r="B7" t="s">
        <v>31</v>
      </c>
    </row>
    <row r="8" spans="1:4" x14ac:dyDescent="0.2">
      <c r="A8" s="1">
        <v>6</v>
      </c>
      <c r="B8" t="s">
        <v>32</v>
      </c>
    </row>
    <row r="9" spans="1:4" x14ac:dyDescent="0.2">
      <c r="A9" s="1">
        <v>7</v>
      </c>
      <c r="B9" t="s">
        <v>33</v>
      </c>
    </row>
    <row r="10" spans="1:4" x14ac:dyDescent="0.2">
      <c r="A10" s="1">
        <v>8</v>
      </c>
      <c r="B10" t="s">
        <v>34</v>
      </c>
    </row>
    <row r="11" spans="1:4" x14ac:dyDescent="0.2">
      <c r="A11" s="1">
        <v>9</v>
      </c>
      <c r="B11" t="s">
        <v>35</v>
      </c>
    </row>
    <row r="12" spans="1:4" x14ac:dyDescent="0.2">
      <c r="A12" s="1">
        <v>10</v>
      </c>
      <c r="B12" t="s">
        <v>36</v>
      </c>
    </row>
    <row r="13" spans="1:4" x14ac:dyDescent="0.2">
      <c r="A13" s="1">
        <v>11</v>
      </c>
      <c r="B13" t="s">
        <v>37</v>
      </c>
    </row>
    <row r="14" spans="1:4" x14ac:dyDescent="0.2">
      <c r="A14" s="1">
        <v>12</v>
      </c>
      <c r="B14" t="s">
        <v>38</v>
      </c>
    </row>
    <row r="15" spans="1:4" x14ac:dyDescent="0.2">
      <c r="A15" s="1">
        <v>13</v>
      </c>
      <c r="B15" t="s">
        <v>39</v>
      </c>
    </row>
    <row r="16" spans="1:4" x14ac:dyDescent="0.2">
      <c r="A16" s="1">
        <v>14</v>
      </c>
      <c r="B16" t="s">
        <v>40</v>
      </c>
    </row>
    <row r="17" spans="1:2" x14ac:dyDescent="0.2">
      <c r="A17" s="1">
        <v>15</v>
      </c>
      <c r="B17" t="s">
        <v>41</v>
      </c>
    </row>
    <row r="18" spans="1:2" x14ac:dyDescent="0.2">
      <c r="A18" s="1">
        <v>16</v>
      </c>
      <c r="B18" t="s">
        <v>42</v>
      </c>
    </row>
    <row r="19" spans="1:2" x14ac:dyDescent="0.2">
      <c r="A19" s="1">
        <v>17</v>
      </c>
      <c r="B19" t="s">
        <v>43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
  <sheetViews>
    <sheetView workbookViewId="0">
      <selection activeCell="F19" sqref="F19"/>
    </sheetView>
  </sheetViews>
  <sheetFormatPr baseColWidth="10" defaultColWidth="8.83203125" defaultRowHeight="15" x14ac:dyDescent="0.2"/>
  <cols>
    <col min="1" max="1" width="23" customWidth="1"/>
    <col min="2" max="2" width="22.5" customWidth="1"/>
    <col min="6" max="6" width="22.1640625" customWidth="1"/>
    <col min="7" max="7" width="20.33203125" customWidth="1"/>
    <col min="8" max="8" width="22.83203125" customWidth="1"/>
  </cols>
  <sheetData>
    <row r="1" spans="1:8" s="2" customFormat="1" ht="16" customHeight="1" x14ac:dyDescent="0.2">
      <c r="A1" s="2" t="s">
        <v>52</v>
      </c>
      <c r="B1" s="2" t="s">
        <v>47</v>
      </c>
      <c r="C1" s="2" t="s">
        <v>48</v>
      </c>
      <c r="D1" s="2" t="s">
        <v>53</v>
      </c>
      <c r="F1" s="2" t="s">
        <v>54</v>
      </c>
      <c r="G1" s="2" t="s">
        <v>55</v>
      </c>
      <c r="H1" s="2" t="s">
        <v>56</v>
      </c>
    </row>
    <row r="2" spans="1:8" x14ac:dyDescent="0.2">
      <c r="A2" t="e">
        <f ca="1">_xludf.SORTBY(Scoring!A2:A19,Scoring!D2:D19,-1)</f>
        <v>#NAME?</v>
      </c>
      <c r="B2" t="e">
        <f ca="1">_xludf.SORTBY(Scoring!D2:D19,Scoring!D2:D19,-1)</f>
        <v>#NAME?</v>
      </c>
      <c r="C2" t="e">
        <f ca="1">_xludf.SORTBY(Scoring!E2:E19,Scoring!D2:D19,-1)</f>
        <v>#NAME?</v>
      </c>
      <c r="D2" t="e">
        <f ca="1">_xludf.SORTBY(Scoring!F2:F19,Scoring!D2:D19,-1)</f>
        <v>#NAME?</v>
      </c>
      <c r="F2" t="e">
        <f ca="1">_xludf.TAKE(A2:D100,3,1)</f>
        <v>#NAME?</v>
      </c>
      <c r="G2" t="e">
        <f ca="1">_xludf.XLOOKUP(F2,Snippets!A:A,Snippets!C:C,"")</f>
        <v>#NAME?</v>
      </c>
      <c r="H2" t="e">
        <f ca="1">_xludf.XLOOKUP(F2,Snippets!A:A,Snippets!B:B,"")</f>
        <v>#NAME?</v>
      </c>
    </row>
    <row r="3" spans="1:8" x14ac:dyDescent="0.2">
      <c r="F3">
        <f>INDEX(A2:A100,2)</f>
        <v>0</v>
      </c>
      <c r="G3" t="e">
        <f ca="1">_xludf.XLOOKUP(F3,Snippets!A:A,Snippets!C:C,"")</f>
        <v>#NAME?</v>
      </c>
      <c r="H3" t="e">
        <f ca="1">_xludf.XLOOKUP(F3,Snippets!A:A,Snippets!B:B,"")</f>
        <v>#NAME?</v>
      </c>
    </row>
    <row r="4" spans="1:8" x14ac:dyDescent="0.2">
      <c r="F4">
        <f>INDEX(A2:A100,3)</f>
        <v>0</v>
      </c>
      <c r="G4" t="e">
        <f ca="1">_xludf.XLOOKUP(F4,Snippets!A:A,Snippets!C:C,"")</f>
        <v>#NAME?</v>
      </c>
      <c r="H4" t="e">
        <f ca="1">_xludf.XLOOKUP(F4,Snippets!A:A,Snippets!B:B,"")</f>
        <v>#NAME?</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BBEDC-5414-B442-BDB4-EC1529FD0ACE}">
  <dimension ref="A1:G343"/>
  <sheetViews>
    <sheetView topLeftCell="A243" workbookViewId="0">
      <selection activeCell="E249" sqref="E249"/>
    </sheetView>
  </sheetViews>
  <sheetFormatPr baseColWidth="10" defaultRowHeight="15" x14ac:dyDescent="0.2"/>
  <cols>
    <col min="1" max="1" width="25.83203125" style="3" customWidth="1"/>
    <col min="2" max="2" width="23.83203125" style="3" customWidth="1"/>
    <col min="3" max="3" width="25" style="3" customWidth="1"/>
    <col min="4" max="4" width="6.1640625" style="14" customWidth="1"/>
    <col min="5" max="5" width="38.6640625" style="5" customWidth="1"/>
    <col min="6" max="6" width="39.33203125" style="5" customWidth="1"/>
    <col min="7" max="7" width="33.5" style="5" customWidth="1"/>
    <col min="8" max="16384" width="10.83203125" style="3"/>
  </cols>
  <sheetData>
    <row r="1" spans="1:7" ht="16" x14ac:dyDescent="0.2">
      <c r="A1" s="20" t="s">
        <v>145</v>
      </c>
      <c r="B1" s="20" t="s">
        <v>146</v>
      </c>
      <c r="C1" s="20" t="s">
        <v>59</v>
      </c>
      <c r="D1" s="21" t="s">
        <v>147</v>
      </c>
      <c r="E1" s="22" t="s">
        <v>148</v>
      </c>
      <c r="F1" s="22" t="s">
        <v>149</v>
      </c>
      <c r="G1" s="22" t="s">
        <v>150</v>
      </c>
    </row>
    <row r="2" spans="1:7" ht="64" x14ac:dyDescent="0.2">
      <c r="A2" s="3" t="s">
        <v>129</v>
      </c>
      <c r="B2" s="3" t="s">
        <v>151</v>
      </c>
      <c r="C2" s="3" t="s">
        <v>7</v>
      </c>
      <c r="D2" s="14">
        <v>5</v>
      </c>
      <c r="E2" s="5" t="s">
        <v>266</v>
      </c>
      <c r="F2" s="5" t="s">
        <v>260</v>
      </c>
      <c r="G2" s="5" t="s">
        <v>219</v>
      </c>
    </row>
    <row r="3" spans="1:7" x14ac:dyDescent="0.2">
      <c r="A3" s="3" t="s">
        <v>129</v>
      </c>
      <c r="B3" s="3" t="s">
        <v>151</v>
      </c>
      <c r="C3" s="3" t="s">
        <v>8</v>
      </c>
      <c r="D3" s="14">
        <v>2</v>
      </c>
    </row>
    <row r="4" spans="1:7" x14ac:dyDescent="0.2">
      <c r="A4" s="3" t="s">
        <v>129</v>
      </c>
      <c r="B4" s="3" t="s">
        <v>151</v>
      </c>
      <c r="C4" s="3" t="s">
        <v>9</v>
      </c>
      <c r="D4" s="14">
        <v>2</v>
      </c>
    </row>
    <row r="5" spans="1:7" x14ac:dyDescent="0.2">
      <c r="A5" s="3" t="s">
        <v>129</v>
      </c>
      <c r="B5" s="3" t="s">
        <v>151</v>
      </c>
      <c r="C5" s="3" t="s">
        <v>10</v>
      </c>
      <c r="D5" s="14">
        <v>1</v>
      </c>
    </row>
    <row r="6" spans="1:7" ht="48" x14ac:dyDescent="0.2">
      <c r="A6" s="3" t="s">
        <v>129</v>
      </c>
      <c r="B6" s="3" t="s">
        <v>151</v>
      </c>
      <c r="C6" s="3" t="s">
        <v>11</v>
      </c>
      <c r="D6" s="14">
        <v>4</v>
      </c>
      <c r="E6" s="5" t="s">
        <v>261</v>
      </c>
      <c r="F6" s="5" t="s">
        <v>265</v>
      </c>
      <c r="G6" s="5" t="s">
        <v>262</v>
      </c>
    </row>
    <row r="7" spans="1:7" x14ac:dyDescent="0.2">
      <c r="A7" s="3" t="s">
        <v>129</v>
      </c>
      <c r="B7" s="3" t="s">
        <v>151</v>
      </c>
      <c r="C7" s="3" t="s">
        <v>80</v>
      </c>
      <c r="D7" s="14">
        <v>1</v>
      </c>
    </row>
    <row r="8" spans="1:7" x14ac:dyDescent="0.2">
      <c r="A8" s="3" t="s">
        <v>129</v>
      </c>
      <c r="B8" s="3" t="s">
        <v>151</v>
      </c>
      <c r="C8" s="3" t="s">
        <v>13</v>
      </c>
      <c r="D8" s="14">
        <v>1</v>
      </c>
    </row>
    <row r="9" spans="1:7" x14ac:dyDescent="0.2">
      <c r="A9" s="3" t="s">
        <v>129</v>
      </c>
      <c r="B9" s="3" t="s">
        <v>151</v>
      </c>
      <c r="C9" s="3" t="s">
        <v>14</v>
      </c>
      <c r="D9" s="14">
        <v>1</v>
      </c>
    </row>
    <row r="10" spans="1:7" ht="64" x14ac:dyDescent="0.2">
      <c r="A10" s="3" t="s">
        <v>129</v>
      </c>
      <c r="B10" s="3" t="s">
        <v>151</v>
      </c>
      <c r="C10" s="3" t="s">
        <v>15</v>
      </c>
      <c r="D10" s="14">
        <v>5</v>
      </c>
      <c r="E10" s="5" t="s">
        <v>263</v>
      </c>
      <c r="F10" s="5" t="s">
        <v>264</v>
      </c>
      <c r="G10" s="5" t="s">
        <v>220</v>
      </c>
    </row>
    <row r="11" spans="1:7" x14ac:dyDescent="0.2">
      <c r="A11" s="3" t="s">
        <v>129</v>
      </c>
      <c r="B11" s="3" t="s">
        <v>151</v>
      </c>
      <c r="C11" s="3" t="s">
        <v>16</v>
      </c>
      <c r="D11" s="14">
        <v>3</v>
      </c>
    </row>
    <row r="12" spans="1:7" ht="64" x14ac:dyDescent="0.2">
      <c r="A12" s="3" t="s">
        <v>129</v>
      </c>
      <c r="B12" s="3" t="s">
        <v>151</v>
      </c>
      <c r="C12" s="3" t="s">
        <v>17</v>
      </c>
      <c r="D12" s="14">
        <v>4</v>
      </c>
      <c r="E12" s="2" t="s">
        <v>221</v>
      </c>
      <c r="F12" s="2" t="s">
        <v>222</v>
      </c>
      <c r="G12" s="5" t="s">
        <v>223</v>
      </c>
    </row>
    <row r="13" spans="1:7" ht="80" x14ac:dyDescent="0.2">
      <c r="A13" s="3" t="s">
        <v>129</v>
      </c>
      <c r="B13" s="3" t="s">
        <v>151</v>
      </c>
      <c r="C13" s="3" t="s">
        <v>18</v>
      </c>
      <c r="D13" s="14">
        <v>4</v>
      </c>
      <c r="E13" s="2" t="s">
        <v>224</v>
      </c>
      <c r="F13" s="2" t="s">
        <v>225</v>
      </c>
      <c r="G13" s="5" t="s">
        <v>226</v>
      </c>
    </row>
    <row r="14" spans="1:7" ht="64" x14ac:dyDescent="0.2">
      <c r="A14" s="3" t="s">
        <v>129</v>
      </c>
      <c r="B14" s="3" t="s">
        <v>151</v>
      </c>
      <c r="C14" s="3" t="s">
        <v>19</v>
      </c>
      <c r="D14" s="14">
        <v>4</v>
      </c>
      <c r="E14" s="2" t="s">
        <v>227</v>
      </c>
      <c r="F14" s="2" t="s">
        <v>228</v>
      </c>
      <c r="G14" s="5" t="s">
        <v>229</v>
      </c>
    </row>
    <row r="15" spans="1:7" x14ac:dyDescent="0.2">
      <c r="A15" s="3" t="s">
        <v>129</v>
      </c>
      <c r="B15" s="3" t="s">
        <v>151</v>
      </c>
      <c r="C15" s="3" t="s">
        <v>20</v>
      </c>
      <c r="D15" s="14">
        <v>3</v>
      </c>
    </row>
    <row r="16" spans="1:7" ht="64" x14ac:dyDescent="0.2">
      <c r="A16" s="3" t="s">
        <v>129</v>
      </c>
      <c r="B16" s="3" t="s">
        <v>151</v>
      </c>
      <c r="C16" s="3" t="s">
        <v>21</v>
      </c>
      <c r="D16" s="14">
        <v>4</v>
      </c>
      <c r="E16" s="5" t="s">
        <v>230</v>
      </c>
      <c r="F16" s="5" t="s">
        <v>231</v>
      </c>
      <c r="G16" s="5" t="s">
        <v>232</v>
      </c>
    </row>
    <row r="17" spans="1:7" x14ac:dyDescent="0.2">
      <c r="A17" s="3" t="s">
        <v>129</v>
      </c>
      <c r="B17" s="3" t="s">
        <v>151</v>
      </c>
      <c r="C17" s="3" t="s">
        <v>103</v>
      </c>
      <c r="D17" s="14">
        <v>3</v>
      </c>
    </row>
    <row r="18" spans="1:7" ht="64" x14ac:dyDescent="0.2">
      <c r="A18" s="3" t="s">
        <v>129</v>
      </c>
      <c r="B18" s="3" t="s">
        <v>151</v>
      </c>
      <c r="C18" s="3" t="s">
        <v>23</v>
      </c>
      <c r="D18" s="14">
        <v>5</v>
      </c>
      <c r="E18" s="5" t="s">
        <v>233</v>
      </c>
      <c r="F18" s="5" t="s">
        <v>234</v>
      </c>
      <c r="G18" s="5" t="s">
        <v>235</v>
      </c>
    </row>
    <row r="19" spans="1:7" x14ac:dyDescent="0.2">
      <c r="A19" s="3" t="s">
        <v>129</v>
      </c>
      <c r="B19" s="3" t="s">
        <v>151</v>
      </c>
      <c r="C19" s="3" t="s">
        <v>111</v>
      </c>
      <c r="D19" s="14">
        <v>3</v>
      </c>
    </row>
    <row r="20" spans="1:7" ht="64" x14ac:dyDescent="0.2">
      <c r="A20" s="3" t="s">
        <v>129</v>
      </c>
      <c r="B20" s="3" t="s">
        <v>151</v>
      </c>
      <c r="C20" s="3" t="s">
        <v>116</v>
      </c>
      <c r="D20" s="14">
        <v>5</v>
      </c>
      <c r="E20" s="5" t="s">
        <v>236</v>
      </c>
      <c r="F20" s="5" t="s">
        <v>237</v>
      </c>
      <c r="G20" s="2" t="s">
        <v>238</v>
      </c>
    </row>
    <row r="21" spans="1:7" ht="64" x14ac:dyDescent="0.2">
      <c r="A21" t="s">
        <v>27</v>
      </c>
      <c r="B21" t="s">
        <v>151</v>
      </c>
      <c r="C21" t="s">
        <v>7</v>
      </c>
      <c r="D21">
        <v>4</v>
      </c>
      <c r="E21" s="2" t="s">
        <v>239</v>
      </c>
      <c r="F21" s="2" t="s">
        <v>247</v>
      </c>
      <c r="G21" s="2" t="s">
        <v>240</v>
      </c>
    </row>
    <row r="22" spans="1:7" ht="64" x14ac:dyDescent="0.2">
      <c r="A22" t="s">
        <v>27</v>
      </c>
      <c r="B22" t="s">
        <v>151</v>
      </c>
      <c r="C22" t="s">
        <v>8</v>
      </c>
      <c r="D22">
        <v>5</v>
      </c>
      <c r="E22" s="2" t="s">
        <v>241</v>
      </c>
      <c r="F22" s="2" t="s">
        <v>242</v>
      </c>
      <c r="G22" s="2" t="s">
        <v>243</v>
      </c>
    </row>
    <row r="23" spans="1:7" ht="64" x14ac:dyDescent="0.2">
      <c r="A23" t="s">
        <v>27</v>
      </c>
      <c r="B23" t="s">
        <v>151</v>
      </c>
      <c r="C23" t="s">
        <v>9</v>
      </c>
      <c r="D23">
        <v>4</v>
      </c>
      <c r="E23" s="2" t="s">
        <v>244</v>
      </c>
      <c r="F23" s="2" t="s">
        <v>245</v>
      </c>
      <c r="G23" s="2" t="s">
        <v>246</v>
      </c>
    </row>
    <row r="24" spans="1:7" x14ac:dyDescent="0.2">
      <c r="A24" s="3" t="s">
        <v>27</v>
      </c>
      <c r="B24" s="3" t="s">
        <v>151</v>
      </c>
      <c r="C24" s="3" t="s">
        <v>10</v>
      </c>
      <c r="D24" s="14">
        <v>1</v>
      </c>
    </row>
    <row r="25" spans="1:7" ht="48" x14ac:dyDescent="0.2">
      <c r="A25" s="3" t="s">
        <v>27</v>
      </c>
      <c r="B25" s="3" t="s">
        <v>151</v>
      </c>
      <c r="C25" s="3" t="s">
        <v>11</v>
      </c>
      <c r="D25" s="14">
        <v>4</v>
      </c>
      <c r="E25" s="5" t="s">
        <v>156</v>
      </c>
      <c r="F25" s="5" t="s">
        <v>157</v>
      </c>
      <c r="G25" s="5" t="s">
        <v>155</v>
      </c>
    </row>
    <row r="26" spans="1:7" x14ac:dyDescent="0.2">
      <c r="A26" s="3" t="s">
        <v>27</v>
      </c>
      <c r="B26" s="3" t="s">
        <v>151</v>
      </c>
      <c r="C26" s="3" t="s">
        <v>80</v>
      </c>
      <c r="D26" s="14">
        <v>1</v>
      </c>
    </row>
    <row r="27" spans="1:7" x14ac:dyDescent="0.2">
      <c r="A27" s="3" t="s">
        <v>27</v>
      </c>
      <c r="B27" s="3" t="s">
        <v>151</v>
      </c>
      <c r="C27" s="3" t="s">
        <v>13</v>
      </c>
      <c r="D27" s="14">
        <v>2</v>
      </c>
    </row>
    <row r="28" spans="1:7" x14ac:dyDescent="0.2">
      <c r="A28" s="3" t="s">
        <v>27</v>
      </c>
      <c r="B28" s="3" t="s">
        <v>151</v>
      </c>
      <c r="C28" s="3" t="s">
        <v>14</v>
      </c>
      <c r="D28" s="14">
        <v>2</v>
      </c>
    </row>
    <row r="29" spans="1:7" ht="48" x14ac:dyDescent="0.2">
      <c r="A29" s="3" t="s">
        <v>27</v>
      </c>
      <c r="B29" s="3" t="s">
        <v>151</v>
      </c>
      <c r="C29" s="3" t="s">
        <v>15</v>
      </c>
      <c r="D29" s="14">
        <v>5</v>
      </c>
      <c r="E29" s="5" t="s">
        <v>248</v>
      </c>
      <c r="F29" s="5" t="s">
        <v>249</v>
      </c>
      <c r="G29" s="5" t="s">
        <v>250</v>
      </c>
    </row>
    <row r="30" spans="1:7" x14ac:dyDescent="0.2">
      <c r="A30" s="3" t="s">
        <v>27</v>
      </c>
      <c r="B30" s="3" t="s">
        <v>151</v>
      </c>
      <c r="C30" s="3" t="s">
        <v>16</v>
      </c>
      <c r="D30" s="14">
        <v>3</v>
      </c>
    </row>
    <row r="31" spans="1:7" x14ac:dyDescent="0.2">
      <c r="A31" s="3" t="s">
        <v>27</v>
      </c>
      <c r="B31" s="3" t="s">
        <v>151</v>
      </c>
      <c r="C31" s="3" t="s">
        <v>17</v>
      </c>
      <c r="D31" s="14">
        <v>3</v>
      </c>
    </row>
    <row r="32" spans="1:7" ht="48" x14ac:dyDescent="0.2">
      <c r="A32" s="3" t="s">
        <v>27</v>
      </c>
      <c r="B32" s="3" t="s">
        <v>151</v>
      </c>
      <c r="C32" s="3" t="s">
        <v>18</v>
      </c>
      <c r="D32" s="14">
        <v>4</v>
      </c>
      <c r="E32" s="5" t="s">
        <v>251</v>
      </c>
      <c r="F32" s="2" t="s">
        <v>252</v>
      </c>
      <c r="G32" s="2" t="s">
        <v>253</v>
      </c>
    </row>
    <row r="33" spans="1:7" x14ac:dyDescent="0.2">
      <c r="A33" s="3" t="s">
        <v>27</v>
      </c>
      <c r="B33" s="3" t="s">
        <v>151</v>
      </c>
      <c r="C33" s="3" t="s">
        <v>19</v>
      </c>
      <c r="D33" s="14">
        <v>1</v>
      </c>
    </row>
    <row r="34" spans="1:7" x14ac:dyDescent="0.2">
      <c r="A34" s="3" t="s">
        <v>27</v>
      </c>
      <c r="B34" s="3" t="s">
        <v>151</v>
      </c>
      <c r="C34" s="3" t="s">
        <v>20</v>
      </c>
      <c r="D34" s="14">
        <v>1</v>
      </c>
    </row>
    <row r="35" spans="1:7" ht="48" x14ac:dyDescent="0.2">
      <c r="A35" s="3" t="s">
        <v>27</v>
      </c>
      <c r="B35" s="3" t="s">
        <v>151</v>
      </c>
      <c r="C35" s="3" t="s">
        <v>21</v>
      </c>
      <c r="D35" s="14">
        <v>4</v>
      </c>
      <c r="E35" s="5" t="s">
        <v>254</v>
      </c>
      <c r="F35" s="5" t="s">
        <v>256</v>
      </c>
      <c r="G35" s="5" t="s">
        <v>255</v>
      </c>
    </row>
    <row r="36" spans="1:7" x14ac:dyDescent="0.2">
      <c r="A36" s="3" t="s">
        <v>27</v>
      </c>
      <c r="B36" s="3" t="s">
        <v>151</v>
      </c>
      <c r="C36" s="3" t="s">
        <v>103</v>
      </c>
      <c r="D36" s="14">
        <v>3</v>
      </c>
    </row>
    <row r="37" spans="1:7" x14ac:dyDescent="0.2">
      <c r="A37" s="3" t="s">
        <v>27</v>
      </c>
      <c r="B37" s="3" t="s">
        <v>151</v>
      </c>
      <c r="C37" s="3" t="s">
        <v>23</v>
      </c>
      <c r="D37" s="14">
        <v>3</v>
      </c>
    </row>
    <row r="38" spans="1:7" x14ac:dyDescent="0.2">
      <c r="A38" s="3" t="s">
        <v>27</v>
      </c>
      <c r="B38" s="3" t="s">
        <v>151</v>
      </c>
      <c r="C38" s="3" t="s">
        <v>111</v>
      </c>
      <c r="D38" s="14">
        <v>1</v>
      </c>
    </row>
    <row r="39" spans="1:7" ht="64" x14ac:dyDescent="0.2">
      <c r="A39" s="3" t="s">
        <v>27</v>
      </c>
      <c r="B39" s="3" t="s">
        <v>151</v>
      </c>
      <c r="C39" s="3" t="s">
        <v>116</v>
      </c>
      <c r="D39" s="14">
        <v>4</v>
      </c>
      <c r="E39" s="5" t="s">
        <v>257</v>
      </c>
      <c r="F39" s="5" t="s">
        <v>258</v>
      </c>
      <c r="G39" s="5" t="s">
        <v>259</v>
      </c>
    </row>
    <row r="40" spans="1:7" x14ac:dyDescent="0.2">
      <c r="A40" s="3" t="s">
        <v>130</v>
      </c>
      <c r="B40" s="3" t="s">
        <v>151</v>
      </c>
      <c r="C40" s="3" t="s">
        <v>7</v>
      </c>
      <c r="D40" s="14">
        <v>2</v>
      </c>
    </row>
    <row r="41" spans="1:7" ht="64" x14ac:dyDescent="0.2">
      <c r="A41" s="3" t="s">
        <v>130</v>
      </c>
      <c r="B41" s="3" t="s">
        <v>151</v>
      </c>
      <c r="C41" s="3" t="s">
        <v>8</v>
      </c>
      <c r="D41" s="14">
        <v>5</v>
      </c>
      <c r="E41" s="2" t="s">
        <v>160</v>
      </c>
      <c r="F41" s="5" t="s">
        <v>159</v>
      </c>
      <c r="G41" s="2" t="s">
        <v>158</v>
      </c>
    </row>
    <row r="42" spans="1:7" ht="48" x14ac:dyDescent="0.2">
      <c r="A42" s="3" t="s">
        <v>130</v>
      </c>
      <c r="B42" s="3" t="s">
        <v>151</v>
      </c>
      <c r="C42" s="3" t="s">
        <v>9</v>
      </c>
      <c r="D42" s="14">
        <v>4</v>
      </c>
      <c r="E42" s="2" t="s">
        <v>161</v>
      </c>
      <c r="F42" s="2" t="s">
        <v>162</v>
      </c>
      <c r="G42" s="2" t="s">
        <v>163</v>
      </c>
    </row>
    <row r="43" spans="1:7" x14ac:dyDescent="0.2">
      <c r="A43" s="3" t="s">
        <v>130</v>
      </c>
      <c r="B43" s="3" t="s">
        <v>151</v>
      </c>
      <c r="C43" s="3" t="s">
        <v>10</v>
      </c>
      <c r="D43" s="14">
        <v>1</v>
      </c>
    </row>
    <row r="44" spans="1:7" ht="48" x14ac:dyDescent="0.2">
      <c r="A44" s="3" t="s">
        <v>130</v>
      </c>
      <c r="B44" s="3" t="s">
        <v>151</v>
      </c>
      <c r="C44" s="3" t="s">
        <v>11</v>
      </c>
      <c r="D44" s="14">
        <v>5</v>
      </c>
      <c r="E44" s="2" t="s">
        <v>164</v>
      </c>
      <c r="F44" s="2" t="s">
        <v>165</v>
      </c>
      <c r="G44" s="2" t="s">
        <v>166</v>
      </c>
    </row>
    <row r="45" spans="1:7" ht="64" x14ac:dyDescent="0.2">
      <c r="A45" s="3" t="s">
        <v>130</v>
      </c>
      <c r="B45" s="3" t="s">
        <v>151</v>
      </c>
      <c r="C45" s="3" t="s">
        <v>80</v>
      </c>
      <c r="D45" s="14">
        <v>4</v>
      </c>
      <c r="E45" s="2" t="s">
        <v>167</v>
      </c>
      <c r="F45" s="2" t="s">
        <v>168</v>
      </c>
      <c r="G45" s="2" t="s">
        <v>169</v>
      </c>
    </row>
    <row r="46" spans="1:7" x14ac:dyDescent="0.2">
      <c r="A46" s="3" t="s">
        <v>130</v>
      </c>
      <c r="B46" s="3" t="s">
        <v>151</v>
      </c>
      <c r="C46" s="3" t="s">
        <v>13</v>
      </c>
      <c r="D46" s="14">
        <v>3</v>
      </c>
    </row>
    <row r="47" spans="1:7" ht="48" x14ac:dyDescent="0.2">
      <c r="A47" s="3" t="s">
        <v>130</v>
      </c>
      <c r="B47" s="3" t="s">
        <v>151</v>
      </c>
      <c r="C47" s="3" t="s">
        <v>14</v>
      </c>
      <c r="D47" s="14">
        <v>4</v>
      </c>
      <c r="E47" s="5" t="s">
        <v>170</v>
      </c>
      <c r="F47" s="5" t="s">
        <v>171</v>
      </c>
      <c r="G47" s="2" t="s">
        <v>172</v>
      </c>
    </row>
    <row r="48" spans="1:7" ht="64" x14ac:dyDescent="0.2">
      <c r="A48" s="3" t="s">
        <v>130</v>
      </c>
      <c r="B48" s="3" t="s">
        <v>151</v>
      </c>
      <c r="C48" s="3" t="s">
        <v>15</v>
      </c>
      <c r="D48" s="14">
        <v>4</v>
      </c>
      <c r="E48" s="5" t="s">
        <v>176</v>
      </c>
      <c r="F48" s="5" t="s">
        <v>178</v>
      </c>
      <c r="G48" s="5" t="s">
        <v>177</v>
      </c>
    </row>
    <row r="49" spans="1:7" x14ac:dyDescent="0.2">
      <c r="A49" s="3" t="s">
        <v>130</v>
      </c>
      <c r="B49" s="3" t="s">
        <v>151</v>
      </c>
      <c r="C49" s="3" t="s">
        <v>16</v>
      </c>
      <c r="D49" s="14">
        <v>3</v>
      </c>
    </row>
    <row r="50" spans="1:7" x14ac:dyDescent="0.2">
      <c r="A50" s="3" t="s">
        <v>130</v>
      </c>
      <c r="B50" s="3" t="s">
        <v>151</v>
      </c>
      <c r="C50" s="3" t="s">
        <v>17</v>
      </c>
      <c r="D50" s="14">
        <v>2</v>
      </c>
    </row>
    <row r="51" spans="1:7" x14ac:dyDescent="0.2">
      <c r="A51" s="3" t="s">
        <v>130</v>
      </c>
      <c r="B51" s="3" t="s">
        <v>151</v>
      </c>
      <c r="C51" s="3" t="s">
        <v>18</v>
      </c>
      <c r="D51" s="14">
        <v>2</v>
      </c>
    </row>
    <row r="52" spans="1:7" x14ac:dyDescent="0.2">
      <c r="A52" s="3" t="s">
        <v>130</v>
      </c>
      <c r="B52" s="3" t="s">
        <v>151</v>
      </c>
      <c r="C52" s="3" t="s">
        <v>19</v>
      </c>
      <c r="D52" s="14">
        <v>1</v>
      </c>
    </row>
    <row r="53" spans="1:7" x14ac:dyDescent="0.2">
      <c r="A53" s="3" t="s">
        <v>130</v>
      </c>
      <c r="B53" s="3" t="s">
        <v>151</v>
      </c>
      <c r="C53" s="3" t="s">
        <v>20</v>
      </c>
      <c r="D53" s="14">
        <v>2</v>
      </c>
    </row>
    <row r="54" spans="1:7" ht="48" x14ac:dyDescent="0.2">
      <c r="A54" s="3" t="s">
        <v>130</v>
      </c>
      <c r="B54" s="3" t="s">
        <v>151</v>
      </c>
      <c r="C54" s="3" t="s">
        <v>21</v>
      </c>
      <c r="D54" s="14">
        <v>4</v>
      </c>
      <c r="E54" s="5" t="s">
        <v>173</v>
      </c>
      <c r="F54" s="5" t="s">
        <v>174</v>
      </c>
      <c r="G54" s="2" t="s">
        <v>175</v>
      </c>
    </row>
    <row r="55" spans="1:7" x14ac:dyDescent="0.2">
      <c r="A55" s="3" t="s">
        <v>130</v>
      </c>
      <c r="B55" s="3" t="s">
        <v>151</v>
      </c>
      <c r="C55" s="3" t="s">
        <v>103</v>
      </c>
      <c r="D55" s="14">
        <v>3</v>
      </c>
    </row>
    <row r="56" spans="1:7" x14ac:dyDescent="0.2">
      <c r="A56" s="3" t="s">
        <v>130</v>
      </c>
      <c r="B56" s="3" t="s">
        <v>151</v>
      </c>
      <c r="C56" s="3" t="s">
        <v>23</v>
      </c>
      <c r="D56" s="14">
        <v>2</v>
      </c>
    </row>
    <row r="57" spans="1:7" x14ac:dyDescent="0.2">
      <c r="A57" s="3" t="s">
        <v>130</v>
      </c>
      <c r="B57" s="3" t="s">
        <v>151</v>
      </c>
      <c r="C57" s="3" t="s">
        <v>111</v>
      </c>
      <c r="D57" s="14">
        <v>2</v>
      </c>
    </row>
    <row r="58" spans="1:7" x14ac:dyDescent="0.2">
      <c r="A58" s="3" t="s">
        <v>130</v>
      </c>
      <c r="B58" s="3" t="s">
        <v>151</v>
      </c>
      <c r="C58" s="3" t="s">
        <v>116</v>
      </c>
      <c r="D58" s="14">
        <v>3</v>
      </c>
    </row>
    <row r="59" spans="1:7" ht="64" x14ac:dyDescent="0.2">
      <c r="A59" s="3" t="s">
        <v>131</v>
      </c>
      <c r="B59" s="3" t="s">
        <v>151</v>
      </c>
      <c r="C59" s="3" t="s">
        <v>7</v>
      </c>
      <c r="D59" s="14">
        <v>4</v>
      </c>
      <c r="E59" s="5" t="s">
        <v>181</v>
      </c>
      <c r="F59" s="5" t="s">
        <v>180</v>
      </c>
      <c r="G59" s="2" t="s">
        <v>179</v>
      </c>
    </row>
    <row r="60" spans="1:7" ht="64" x14ac:dyDescent="0.2">
      <c r="A60" s="3" t="s">
        <v>131</v>
      </c>
      <c r="B60" s="3" t="s">
        <v>151</v>
      </c>
      <c r="C60" s="3" t="s">
        <v>8</v>
      </c>
      <c r="D60" s="14">
        <v>5</v>
      </c>
      <c r="E60" s="2" t="s">
        <v>184</v>
      </c>
      <c r="F60" s="5" t="s">
        <v>183</v>
      </c>
      <c r="G60" s="5" t="s">
        <v>182</v>
      </c>
    </row>
    <row r="61" spans="1:7" x14ac:dyDescent="0.2">
      <c r="A61" s="3" t="s">
        <v>131</v>
      </c>
      <c r="B61" s="3" t="s">
        <v>151</v>
      </c>
      <c r="C61" s="3" t="s">
        <v>9</v>
      </c>
      <c r="D61" s="14">
        <v>3</v>
      </c>
    </row>
    <row r="62" spans="1:7" x14ac:dyDescent="0.2">
      <c r="A62" s="3" t="s">
        <v>131</v>
      </c>
      <c r="B62" s="3" t="s">
        <v>151</v>
      </c>
      <c r="C62" s="3" t="s">
        <v>10</v>
      </c>
      <c r="D62" s="14">
        <v>1</v>
      </c>
    </row>
    <row r="63" spans="1:7" ht="64" x14ac:dyDescent="0.2">
      <c r="A63" s="3" t="s">
        <v>131</v>
      </c>
      <c r="B63" s="3" t="s">
        <v>151</v>
      </c>
      <c r="C63" s="3" t="s">
        <v>11</v>
      </c>
      <c r="D63" s="14">
        <v>4</v>
      </c>
      <c r="E63" s="5" t="s">
        <v>186</v>
      </c>
      <c r="F63" s="5" t="s">
        <v>185</v>
      </c>
      <c r="G63" s="5" t="s">
        <v>187</v>
      </c>
    </row>
    <row r="64" spans="1:7" x14ac:dyDescent="0.2">
      <c r="A64" s="3" t="s">
        <v>131</v>
      </c>
      <c r="B64" s="3" t="s">
        <v>151</v>
      </c>
      <c r="C64" s="3" t="s">
        <v>80</v>
      </c>
      <c r="D64" s="14">
        <v>1</v>
      </c>
    </row>
    <row r="65" spans="1:7" x14ac:dyDescent="0.2">
      <c r="A65" s="3" t="s">
        <v>131</v>
      </c>
      <c r="B65" s="3" t="s">
        <v>151</v>
      </c>
      <c r="C65" s="3" t="s">
        <v>13</v>
      </c>
      <c r="D65" s="14">
        <v>2</v>
      </c>
    </row>
    <row r="66" spans="1:7" x14ac:dyDescent="0.2">
      <c r="A66" s="3" t="s">
        <v>131</v>
      </c>
      <c r="B66" s="3" t="s">
        <v>151</v>
      </c>
      <c r="C66" s="3" t="s">
        <v>14</v>
      </c>
      <c r="D66" s="14">
        <v>2</v>
      </c>
    </row>
    <row r="67" spans="1:7" ht="48" x14ac:dyDescent="0.2">
      <c r="A67" s="3" t="s">
        <v>131</v>
      </c>
      <c r="B67" s="3" t="s">
        <v>151</v>
      </c>
      <c r="C67" s="3" t="s">
        <v>15</v>
      </c>
      <c r="D67" s="14">
        <v>5</v>
      </c>
      <c r="E67" s="5" t="s">
        <v>188</v>
      </c>
      <c r="F67" s="5" t="s">
        <v>189</v>
      </c>
      <c r="G67" s="5" t="s">
        <v>190</v>
      </c>
    </row>
    <row r="68" spans="1:7" x14ac:dyDescent="0.2">
      <c r="A68" s="3" t="s">
        <v>131</v>
      </c>
      <c r="B68" s="3" t="s">
        <v>151</v>
      </c>
      <c r="C68" s="3" t="s">
        <v>16</v>
      </c>
      <c r="D68" s="14">
        <v>3</v>
      </c>
    </row>
    <row r="69" spans="1:7" x14ac:dyDescent="0.2">
      <c r="A69" s="3" t="s">
        <v>131</v>
      </c>
      <c r="B69" s="3" t="s">
        <v>151</v>
      </c>
      <c r="C69" s="3" t="s">
        <v>17</v>
      </c>
      <c r="D69" s="14">
        <v>3</v>
      </c>
    </row>
    <row r="70" spans="1:7" x14ac:dyDescent="0.2">
      <c r="A70" s="3" t="s">
        <v>131</v>
      </c>
      <c r="B70" s="3" t="s">
        <v>151</v>
      </c>
      <c r="C70" s="3" t="s">
        <v>18</v>
      </c>
      <c r="D70" s="14">
        <v>2</v>
      </c>
    </row>
    <row r="71" spans="1:7" ht="64" x14ac:dyDescent="0.2">
      <c r="A71" s="3" t="s">
        <v>131</v>
      </c>
      <c r="B71" s="3" t="s">
        <v>151</v>
      </c>
      <c r="C71" s="3" t="s">
        <v>19</v>
      </c>
      <c r="D71" s="14">
        <v>4</v>
      </c>
      <c r="E71" s="5" t="s">
        <v>199</v>
      </c>
      <c r="F71" s="5" t="s">
        <v>198</v>
      </c>
      <c r="G71" s="5" t="s">
        <v>197</v>
      </c>
    </row>
    <row r="72" spans="1:7" x14ac:dyDescent="0.2">
      <c r="A72" s="3" t="s">
        <v>131</v>
      </c>
      <c r="B72" s="3" t="s">
        <v>151</v>
      </c>
      <c r="C72" s="3" t="s">
        <v>20</v>
      </c>
      <c r="D72" s="14">
        <v>2</v>
      </c>
    </row>
    <row r="73" spans="1:7" ht="48" x14ac:dyDescent="0.2">
      <c r="A73" s="3" t="s">
        <v>131</v>
      </c>
      <c r="B73" s="3" t="s">
        <v>151</v>
      </c>
      <c r="C73" s="3" t="s">
        <v>21</v>
      </c>
      <c r="D73" s="14">
        <v>5</v>
      </c>
      <c r="E73" s="5" t="s">
        <v>191</v>
      </c>
      <c r="F73" s="5" t="s">
        <v>192</v>
      </c>
      <c r="G73" s="5" t="s">
        <v>193</v>
      </c>
    </row>
    <row r="74" spans="1:7" ht="80" x14ac:dyDescent="0.2">
      <c r="A74" s="3" t="s">
        <v>131</v>
      </c>
      <c r="B74" s="3" t="s">
        <v>151</v>
      </c>
      <c r="C74" s="3" t="s">
        <v>103</v>
      </c>
      <c r="D74" s="14">
        <v>4</v>
      </c>
      <c r="E74" s="5" t="s">
        <v>196</v>
      </c>
      <c r="F74" s="5" t="s">
        <v>195</v>
      </c>
      <c r="G74" s="5" t="s">
        <v>194</v>
      </c>
    </row>
    <row r="75" spans="1:7" x14ac:dyDescent="0.2">
      <c r="A75" s="3" t="s">
        <v>131</v>
      </c>
      <c r="B75" s="3" t="s">
        <v>151</v>
      </c>
      <c r="C75" s="3" t="s">
        <v>23</v>
      </c>
      <c r="D75" s="14">
        <v>3</v>
      </c>
    </row>
    <row r="76" spans="1:7" x14ac:dyDescent="0.2">
      <c r="A76" s="3" t="s">
        <v>131</v>
      </c>
      <c r="B76" s="3" t="s">
        <v>151</v>
      </c>
      <c r="C76" s="3" t="s">
        <v>111</v>
      </c>
      <c r="D76" s="14">
        <v>3</v>
      </c>
    </row>
    <row r="77" spans="1:7" x14ac:dyDescent="0.2">
      <c r="A77" s="3" t="s">
        <v>131</v>
      </c>
      <c r="B77" s="3" t="s">
        <v>151</v>
      </c>
      <c r="C77" s="3" t="s">
        <v>116</v>
      </c>
      <c r="D77" s="14">
        <v>3</v>
      </c>
    </row>
    <row r="78" spans="1:7" x14ac:dyDescent="0.2">
      <c r="A78" s="3" t="s">
        <v>132</v>
      </c>
      <c r="B78" s="3" t="s">
        <v>151</v>
      </c>
      <c r="C78" s="3" t="s">
        <v>7</v>
      </c>
      <c r="D78" s="14">
        <v>3</v>
      </c>
    </row>
    <row r="79" spans="1:7" ht="64" x14ac:dyDescent="0.2">
      <c r="A79" s="3" t="s">
        <v>132</v>
      </c>
      <c r="B79" s="3" t="s">
        <v>151</v>
      </c>
      <c r="C79" s="3" t="s">
        <v>8</v>
      </c>
      <c r="D79" s="14">
        <v>5</v>
      </c>
      <c r="E79" s="5" t="s">
        <v>202</v>
      </c>
      <c r="F79" s="5" t="s">
        <v>201</v>
      </c>
      <c r="G79" s="2" t="s">
        <v>200</v>
      </c>
    </row>
    <row r="80" spans="1:7" x14ac:dyDescent="0.2">
      <c r="A80" s="3" t="s">
        <v>132</v>
      </c>
      <c r="B80" s="3" t="s">
        <v>151</v>
      </c>
      <c r="C80" s="3" t="s">
        <v>9</v>
      </c>
      <c r="D80" s="14">
        <v>2</v>
      </c>
    </row>
    <row r="81" spans="1:7" x14ac:dyDescent="0.2">
      <c r="A81" s="3" t="s">
        <v>132</v>
      </c>
      <c r="B81" s="3" t="s">
        <v>151</v>
      </c>
      <c r="C81" s="3" t="s">
        <v>10</v>
      </c>
      <c r="D81" s="14">
        <v>1</v>
      </c>
    </row>
    <row r="82" spans="1:7" x14ac:dyDescent="0.2">
      <c r="A82" s="3" t="s">
        <v>132</v>
      </c>
      <c r="B82" s="3" t="s">
        <v>151</v>
      </c>
      <c r="C82" s="3" t="s">
        <v>11</v>
      </c>
      <c r="D82" s="14">
        <v>3</v>
      </c>
    </row>
    <row r="83" spans="1:7" x14ac:dyDescent="0.2">
      <c r="A83" s="3" t="s">
        <v>132</v>
      </c>
      <c r="B83" s="3" t="s">
        <v>151</v>
      </c>
      <c r="C83" s="3" t="s">
        <v>80</v>
      </c>
      <c r="D83" s="14">
        <v>1</v>
      </c>
    </row>
    <row r="84" spans="1:7" x14ac:dyDescent="0.2">
      <c r="A84" s="3" t="s">
        <v>132</v>
      </c>
      <c r="B84" s="3" t="s">
        <v>151</v>
      </c>
      <c r="C84" s="3" t="s">
        <v>13</v>
      </c>
      <c r="D84" s="14">
        <v>2</v>
      </c>
    </row>
    <row r="85" spans="1:7" x14ac:dyDescent="0.2">
      <c r="A85" s="3" t="s">
        <v>132</v>
      </c>
      <c r="B85" s="3" t="s">
        <v>151</v>
      </c>
      <c r="C85" s="3" t="s">
        <v>14</v>
      </c>
      <c r="D85" s="14">
        <v>2</v>
      </c>
    </row>
    <row r="86" spans="1:7" ht="64" x14ac:dyDescent="0.2">
      <c r="A86" s="3" t="s">
        <v>132</v>
      </c>
      <c r="B86" s="3" t="s">
        <v>151</v>
      </c>
      <c r="C86" s="3" t="s">
        <v>15</v>
      </c>
      <c r="D86" s="14">
        <v>4</v>
      </c>
      <c r="E86" s="5" t="s">
        <v>204</v>
      </c>
      <c r="F86" s="5" t="s">
        <v>205</v>
      </c>
      <c r="G86" s="2" t="s">
        <v>203</v>
      </c>
    </row>
    <row r="87" spans="1:7" x14ac:dyDescent="0.2">
      <c r="A87" s="3" t="s">
        <v>132</v>
      </c>
      <c r="B87" s="3" t="s">
        <v>151</v>
      </c>
      <c r="C87" s="3" t="s">
        <v>16</v>
      </c>
      <c r="D87" s="14">
        <v>3</v>
      </c>
    </row>
    <row r="88" spans="1:7" x14ac:dyDescent="0.2">
      <c r="A88" s="3" t="s">
        <v>132</v>
      </c>
      <c r="B88" s="3" t="s">
        <v>151</v>
      </c>
      <c r="C88" s="3" t="s">
        <v>17</v>
      </c>
      <c r="D88" s="14">
        <v>2</v>
      </c>
    </row>
    <row r="89" spans="1:7" ht="64" x14ac:dyDescent="0.2">
      <c r="A89" s="3" t="s">
        <v>132</v>
      </c>
      <c r="B89" s="3" t="s">
        <v>151</v>
      </c>
      <c r="C89" s="3" t="s">
        <v>18</v>
      </c>
      <c r="D89" s="14">
        <v>4</v>
      </c>
      <c r="E89" s="5" t="s">
        <v>206</v>
      </c>
      <c r="F89" s="5" t="s">
        <v>207</v>
      </c>
      <c r="G89" s="5" t="s">
        <v>208</v>
      </c>
    </row>
    <row r="90" spans="1:7" x14ac:dyDescent="0.2">
      <c r="A90" s="3" t="s">
        <v>132</v>
      </c>
      <c r="B90" s="3" t="s">
        <v>151</v>
      </c>
      <c r="C90" s="3" t="s">
        <v>19</v>
      </c>
      <c r="D90" s="14">
        <v>2</v>
      </c>
    </row>
    <row r="91" spans="1:7" x14ac:dyDescent="0.2">
      <c r="A91" s="3" t="s">
        <v>132</v>
      </c>
      <c r="B91" s="3" t="s">
        <v>151</v>
      </c>
      <c r="C91" s="3" t="s">
        <v>20</v>
      </c>
      <c r="D91" s="14">
        <v>1</v>
      </c>
    </row>
    <row r="92" spans="1:7" ht="64" x14ac:dyDescent="0.2">
      <c r="A92" s="3" t="s">
        <v>132</v>
      </c>
      <c r="B92" s="3" t="s">
        <v>151</v>
      </c>
      <c r="C92" s="3" t="s">
        <v>21</v>
      </c>
      <c r="D92" s="14">
        <v>4</v>
      </c>
      <c r="E92" s="5" t="s">
        <v>211</v>
      </c>
      <c r="F92" s="5" t="s">
        <v>210</v>
      </c>
      <c r="G92" s="5" t="s">
        <v>209</v>
      </c>
    </row>
    <row r="93" spans="1:7" x14ac:dyDescent="0.2">
      <c r="A93" s="3" t="s">
        <v>132</v>
      </c>
      <c r="B93" s="3" t="s">
        <v>151</v>
      </c>
      <c r="C93" s="3" t="s">
        <v>103</v>
      </c>
      <c r="D93" s="14">
        <v>3</v>
      </c>
    </row>
    <row r="94" spans="1:7" x14ac:dyDescent="0.2">
      <c r="A94" s="3" t="s">
        <v>132</v>
      </c>
      <c r="B94" s="3" t="s">
        <v>151</v>
      </c>
      <c r="C94" s="3" t="s">
        <v>23</v>
      </c>
      <c r="D94" s="14">
        <v>2</v>
      </c>
    </row>
    <row r="95" spans="1:7" x14ac:dyDescent="0.2">
      <c r="A95" s="3" t="s">
        <v>132</v>
      </c>
      <c r="B95" s="3" t="s">
        <v>151</v>
      </c>
      <c r="C95" s="3" t="s">
        <v>111</v>
      </c>
      <c r="D95" s="14">
        <v>2</v>
      </c>
    </row>
    <row r="96" spans="1:7" x14ac:dyDescent="0.2">
      <c r="A96" s="3" t="s">
        <v>132</v>
      </c>
      <c r="B96" s="3" t="s">
        <v>151</v>
      </c>
      <c r="C96" s="3" t="s">
        <v>116</v>
      </c>
      <c r="D96" s="14">
        <v>3</v>
      </c>
    </row>
    <row r="97" spans="1:7" x14ac:dyDescent="0.2">
      <c r="A97" s="3" t="s">
        <v>133</v>
      </c>
      <c r="B97" s="3" t="s">
        <v>152</v>
      </c>
      <c r="C97" s="3" t="s">
        <v>7</v>
      </c>
      <c r="D97" s="14">
        <v>3</v>
      </c>
    </row>
    <row r="98" spans="1:7" x14ac:dyDescent="0.2">
      <c r="A98" s="3" t="s">
        <v>133</v>
      </c>
      <c r="B98" s="3" t="s">
        <v>152</v>
      </c>
      <c r="C98" s="3" t="s">
        <v>8</v>
      </c>
      <c r="D98" s="14">
        <v>1</v>
      </c>
    </row>
    <row r="99" spans="1:7" x14ac:dyDescent="0.2">
      <c r="A99" s="3" t="s">
        <v>133</v>
      </c>
      <c r="B99" s="3" t="s">
        <v>152</v>
      </c>
      <c r="C99" s="3" t="s">
        <v>9</v>
      </c>
      <c r="D99" s="14">
        <v>1</v>
      </c>
    </row>
    <row r="100" spans="1:7" x14ac:dyDescent="0.2">
      <c r="A100" s="3" t="s">
        <v>133</v>
      </c>
      <c r="B100" s="3" t="s">
        <v>152</v>
      </c>
      <c r="C100" s="3" t="s">
        <v>10</v>
      </c>
      <c r="D100" s="14">
        <v>1</v>
      </c>
    </row>
    <row r="101" spans="1:7" x14ac:dyDescent="0.2">
      <c r="A101" s="3" t="s">
        <v>133</v>
      </c>
      <c r="B101" s="3" t="s">
        <v>152</v>
      </c>
      <c r="C101" s="3" t="s">
        <v>11</v>
      </c>
      <c r="D101" s="14">
        <v>3</v>
      </c>
    </row>
    <row r="102" spans="1:7" x14ac:dyDescent="0.2">
      <c r="A102" s="3" t="s">
        <v>133</v>
      </c>
      <c r="B102" s="3" t="s">
        <v>152</v>
      </c>
      <c r="C102" s="3" t="s">
        <v>80</v>
      </c>
      <c r="D102" s="14">
        <v>1</v>
      </c>
    </row>
    <row r="103" spans="1:7" x14ac:dyDescent="0.2">
      <c r="A103" s="3" t="s">
        <v>133</v>
      </c>
      <c r="B103" s="3" t="s">
        <v>152</v>
      </c>
      <c r="C103" s="3" t="s">
        <v>13</v>
      </c>
      <c r="D103" s="14">
        <v>1</v>
      </c>
    </row>
    <row r="104" spans="1:7" x14ac:dyDescent="0.2">
      <c r="A104" s="3" t="s">
        <v>133</v>
      </c>
      <c r="B104" s="3" t="s">
        <v>152</v>
      </c>
      <c r="C104" s="3" t="s">
        <v>14</v>
      </c>
      <c r="D104" s="14">
        <v>1</v>
      </c>
    </row>
    <row r="105" spans="1:7" x14ac:dyDescent="0.2">
      <c r="A105" s="3" t="s">
        <v>133</v>
      </c>
      <c r="B105" s="3" t="s">
        <v>152</v>
      </c>
      <c r="C105" s="3" t="s">
        <v>15</v>
      </c>
      <c r="D105" s="14">
        <v>1</v>
      </c>
    </row>
    <row r="106" spans="1:7" x14ac:dyDescent="0.2">
      <c r="A106" s="3" t="s">
        <v>133</v>
      </c>
      <c r="B106" s="3" t="s">
        <v>152</v>
      </c>
      <c r="C106" s="3" t="s">
        <v>16</v>
      </c>
      <c r="D106" s="14">
        <v>2</v>
      </c>
    </row>
    <row r="107" spans="1:7" ht="48" x14ac:dyDescent="0.2">
      <c r="A107" s="3" t="s">
        <v>133</v>
      </c>
      <c r="B107" s="3" t="s">
        <v>152</v>
      </c>
      <c r="C107" s="3" t="s">
        <v>17</v>
      </c>
      <c r="D107" s="14">
        <v>4</v>
      </c>
      <c r="E107" s="5" t="s">
        <v>269</v>
      </c>
      <c r="F107" s="5" t="s">
        <v>213</v>
      </c>
      <c r="G107" s="5" t="s">
        <v>212</v>
      </c>
    </row>
    <row r="108" spans="1:7" ht="64" x14ac:dyDescent="0.2">
      <c r="A108" s="3" t="s">
        <v>133</v>
      </c>
      <c r="B108" s="3" t="s">
        <v>152</v>
      </c>
      <c r="C108" s="3" t="s">
        <v>18</v>
      </c>
      <c r="D108" s="14">
        <v>4</v>
      </c>
      <c r="E108" s="5" t="s">
        <v>273</v>
      </c>
      <c r="F108" s="5" t="s">
        <v>215</v>
      </c>
      <c r="G108" s="5" t="s">
        <v>214</v>
      </c>
    </row>
    <row r="109" spans="1:7" x14ac:dyDescent="0.2">
      <c r="A109" s="3" t="s">
        <v>133</v>
      </c>
      <c r="B109" s="3" t="s">
        <v>152</v>
      </c>
      <c r="C109" s="3" t="s">
        <v>19</v>
      </c>
      <c r="D109" s="14">
        <v>3</v>
      </c>
    </row>
    <row r="110" spans="1:7" x14ac:dyDescent="0.2">
      <c r="A110" s="3" t="s">
        <v>133</v>
      </c>
      <c r="B110" s="3" t="s">
        <v>152</v>
      </c>
      <c r="C110" s="3" t="s">
        <v>20</v>
      </c>
      <c r="D110" s="14">
        <v>1</v>
      </c>
    </row>
    <row r="111" spans="1:7" x14ac:dyDescent="0.2">
      <c r="A111" s="3" t="s">
        <v>133</v>
      </c>
      <c r="B111" s="3" t="s">
        <v>152</v>
      </c>
      <c r="C111" s="3" t="s">
        <v>21</v>
      </c>
      <c r="D111" s="14">
        <v>1</v>
      </c>
    </row>
    <row r="112" spans="1:7" ht="64" x14ac:dyDescent="0.2">
      <c r="A112" s="3" t="s">
        <v>133</v>
      </c>
      <c r="B112" s="3" t="s">
        <v>152</v>
      </c>
      <c r="C112" s="3" t="s">
        <v>103</v>
      </c>
      <c r="D112" s="14">
        <v>4</v>
      </c>
      <c r="E112" s="5" t="s">
        <v>218</v>
      </c>
      <c r="F112" s="5" t="s">
        <v>216</v>
      </c>
      <c r="G112" s="5" t="s">
        <v>217</v>
      </c>
    </row>
    <row r="113" spans="1:7" x14ac:dyDescent="0.2">
      <c r="A113" s="3" t="s">
        <v>133</v>
      </c>
      <c r="B113" s="3" t="s">
        <v>152</v>
      </c>
      <c r="C113" s="3" t="s">
        <v>23</v>
      </c>
      <c r="D113" s="14">
        <v>2</v>
      </c>
    </row>
    <row r="114" spans="1:7" x14ac:dyDescent="0.2">
      <c r="A114" s="3" t="s">
        <v>133</v>
      </c>
      <c r="B114" s="3" t="s">
        <v>152</v>
      </c>
      <c r="C114" s="3" t="s">
        <v>111</v>
      </c>
      <c r="D114" s="14">
        <v>2</v>
      </c>
    </row>
    <row r="115" spans="1:7" x14ac:dyDescent="0.2">
      <c r="A115" s="3" t="s">
        <v>133</v>
      </c>
      <c r="B115" s="3" t="s">
        <v>152</v>
      </c>
      <c r="C115" s="3" t="s">
        <v>116</v>
      </c>
      <c r="D115" s="14">
        <v>3</v>
      </c>
    </row>
    <row r="116" spans="1:7" x14ac:dyDescent="0.2">
      <c r="A116" s="3" t="s">
        <v>134</v>
      </c>
      <c r="B116" s="3" t="s">
        <v>152</v>
      </c>
      <c r="C116" s="3" t="s">
        <v>7</v>
      </c>
      <c r="D116" s="14">
        <v>2</v>
      </c>
    </row>
    <row r="117" spans="1:7" x14ac:dyDescent="0.2">
      <c r="A117" s="3" t="s">
        <v>134</v>
      </c>
      <c r="B117" s="3" t="s">
        <v>152</v>
      </c>
      <c r="C117" s="3" t="s">
        <v>8</v>
      </c>
      <c r="D117" s="14">
        <v>1</v>
      </c>
    </row>
    <row r="118" spans="1:7" x14ac:dyDescent="0.2">
      <c r="A118" s="3" t="s">
        <v>134</v>
      </c>
      <c r="B118" s="3" t="s">
        <v>152</v>
      </c>
      <c r="C118" s="3" t="s">
        <v>9</v>
      </c>
      <c r="D118" s="14">
        <v>1</v>
      </c>
    </row>
    <row r="119" spans="1:7" x14ac:dyDescent="0.2">
      <c r="A119" s="3" t="s">
        <v>134</v>
      </c>
      <c r="B119" s="3" t="s">
        <v>152</v>
      </c>
      <c r="C119" s="3" t="s">
        <v>10</v>
      </c>
      <c r="D119" s="14">
        <v>1</v>
      </c>
    </row>
    <row r="120" spans="1:7" x14ac:dyDescent="0.2">
      <c r="A120" s="3" t="s">
        <v>134</v>
      </c>
      <c r="B120" s="3" t="s">
        <v>152</v>
      </c>
      <c r="C120" s="3" t="s">
        <v>11</v>
      </c>
      <c r="D120" s="14">
        <v>3</v>
      </c>
    </row>
    <row r="121" spans="1:7" x14ac:dyDescent="0.2">
      <c r="A121" s="3" t="s">
        <v>134</v>
      </c>
      <c r="B121" s="3" t="s">
        <v>152</v>
      </c>
      <c r="C121" s="3" t="s">
        <v>80</v>
      </c>
      <c r="D121" s="14">
        <v>1</v>
      </c>
    </row>
    <row r="122" spans="1:7" x14ac:dyDescent="0.2">
      <c r="A122" s="3" t="s">
        <v>134</v>
      </c>
      <c r="B122" s="3" t="s">
        <v>152</v>
      </c>
      <c r="C122" s="3" t="s">
        <v>13</v>
      </c>
      <c r="D122" s="14">
        <v>1</v>
      </c>
    </row>
    <row r="123" spans="1:7" x14ac:dyDescent="0.2">
      <c r="A123" s="3" t="s">
        <v>134</v>
      </c>
      <c r="B123" s="3" t="s">
        <v>152</v>
      </c>
      <c r="C123" s="3" t="s">
        <v>14</v>
      </c>
      <c r="D123" s="14">
        <v>1</v>
      </c>
    </row>
    <row r="124" spans="1:7" x14ac:dyDescent="0.2">
      <c r="A124" s="3" t="s">
        <v>134</v>
      </c>
      <c r="B124" s="3" t="s">
        <v>152</v>
      </c>
      <c r="C124" s="3" t="s">
        <v>15</v>
      </c>
      <c r="D124" s="14">
        <v>1</v>
      </c>
    </row>
    <row r="125" spans="1:7" s="23" customFormat="1" ht="64" x14ac:dyDescent="0.2">
      <c r="A125" s="23" t="s">
        <v>134</v>
      </c>
      <c r="B125" s="23" t="s">
        <v>152</v>
      </c>
      <c r="C125" s="23" t="s">
        <v>16</v>
      </c>
      <c r="D125" s="24">
        <v>5</v>
      </c>
      <c r="E125" s="25" t="s">
        <v>268</v>
      </c>
      <c r="F125" s="25" t="s">
        <v>267</v>
      </c>
      <c r="G125" s="25" t="s">
        <v>278</v>
      </c>
    </row>
    <row r="126" spans="1:7" s="23" customFormat="1" ht="64" x14ac:dyDescent="0.2">
      <c r="A126" s="23" t="s">
        <v>134</v>
      </c>
      <c r="B126" s="23" t="s">
        <v>152</v>
      </c>
      <c r="C126" s="23" t="s">
        <v>17</v>
      </c>
      <c r="D126" s="24">
        <v>5</v>
      </c>
      <c r="E126" s="5" t="s">
        <v>272</v>
      </c>
      <c r="F126" s="5" t="s">
        <v>271</v>
      </c>
      <c r="G126" s="5" t="s">
        <v>270</v>
      </c>
    </row>
    <row r="127" spans="1:7" s="23" customFormat="1" ht="80" x14ac:dyDescent="0.2">
      <c r="A127" s="23" t="s">
        <v>134</v>
      </c>
      <c r="B127" s="23" t="s">
        <v>152</v>
      </c>
      <c r="C127" s="23" t="s">
        <v>18</v>
      </c>
      <c r="D127" s="24">
        <v>5</v>
      </c>
      <c r="E127" s="5" t="s">
        <v>274</v>
      </c>
      <c r="F127" s="5" t="s">
        <v>275</v>
      </c>
      <c r="G127" s="5" t="s">
        <v>276</v>
      </c>
    </row>
    <row r="128" spans="1:7" s="23" customFormat="1" x14ac:dyDescent="0.2">
      <c r="A128" s="23" t="s">
        <v>134</v>
      </c>
      <c r="B128" s="23" t="s">
        <v>152</v>
      </c>
      <c r="C128" s="23" t="s">
        <v>19</v>
      </c>
      <c r="D128" s="24">
        <v>3</v>
      </c>
      <c r="E128" s="25"/>
      <c r="F128" s="25"/>
      <c r="G128" s="25"/>
    </row>
    <row r="129" spans="1:7" x14ac:dyDescent="0.2">
      <c r="A129" s="3" t="s">
        <v>134</v>
      </c>
      <c r="B129" s="3" t="s">
        <v>152</v>
      </c>
      <c r="C129" s="3" t="s">
        <v>20</v>
      </c>
      <c r="D129" s="14">
        <v>1</v>
      </c>
    </row>
    <row r="130" spans="1:7" x14ac:dyDescent="0.2">
      <c r="A130" s="3" t="s">
        <v>134</v>
      </c>
      <c r="B130" s="3" t="s">
        <v>152</v>
      </c>
      <c r="C130" s="3" t="s">
        <v>21</v>
      </c>
      <c r="D130" s="14">
        <v>1</v>
      </c>
    </row>
    <row r="131" spans="1:7" x14ac:dyDescent="0.2">
      <c r="A131" s="3" t="s">
        <v>134</v>
      </c>
      <c r="B131" s="3" t="s">
        <v>152</v>
      </c>
      <c r="C131" s="3" t="s">
        <v>103</v>
      </c>
      <c r="D131" s="14">
        <v>1</v>
      </c>
    </row>
    <row r="132" spans="1:7" x14ac:dyDescent="0.2">
      <c r="A132" s="3" t="s">
        <v>134</v>
      </c>
      <c r="B132" s="3" t="s">
        <v>152</v>
      </c>
      <c r="C132" s="3" t="s">
        <v>23</v>
      </c>
      <c r="D132" s="14">
        <v>2</v>
      </c>
    </row>
    <row r="133" spans="1:7" x14ac:dyDescent="0.2">
      <c r="A133" s="3" t="s">
        <v>134</v>
      </c>
      <c r="B133" s="3" t="s">
        <v>152</v>
      </c>
      <c r="C133" s="3" t="s">
        <v>111</v>
      </c>
      <c r="D133" s="14">
        <v>2</v>
      </c>
    </row>
    <row r="134" spans="1:7" s="26" customFormat="1" x14ac:dyDescent="0.2">
      <c r="A134" s="26" t="s">
        <v>134</v>
      </c>
      <c r="B134" s="26" t="s">
        <v>152</v>
      </c>
      <c r="C134" s="26" t="s">
        <v>116</v>
      </c>
      <c r="D134" s="27">
        <v>5</v>
      </c>
      <c r="E134" s="28"/>
      <c r="F134" s="28"/>
      <c r="G134" s="28"/>
    </row>
    <row r="135" spans="1:7" x14ac:dyDescent="0.2">
      <c r="A135" s="3" t="s">
        <v>135</v>
      </c>
      <c r="B135" s="3" t="s">
        <v>152</v>
      </c>
      <c r="C135" s="3" t="s">
        <v>7</v>
      </c>
      <c r="D135" s="14">
        <v>2</v>
      </c>
    </row>
    <row r="136" spans="1:7" x14ac:dyDescent="0.2">
      <c r="A136" s="3" t="s">
        <v>135</v>
      </c>
      <c r="B136" s="3" t="s">
        <v>152</v>
      </c>
      <c r="C136" s="3" t="s">
        <v>8</v>
      </c>
      <c r="D136" s="14">
        <v>1</v>
      </c>
    </row>
    <row r="137" spans="1:7" x14ac:dyDescent="0.2">
      <c r="A137" s="3" t="s">
        <v>135</v>
      </c>
      <c r="B137" s="3" t="s">
        <v>152</v>
      </c>
      <c r="C137" s="3" t="s">
        <v>9</v>
      </c>
      <c r="D137" s="14">
        <v>1</v>
      </c>
    </row>
    <row r="138" spans="1:7" x14ac:dyDescent="0.2">
      <c r="A138" s="3" t="s">
        <v>135</v>
      </c>
      <c r="B138" s="3" t="s">
        <v>152</v>
      </c>
      <c r="C138" s="3" t="s">
        <v>10</v>
      </c>
      <c r="D138" s="14">
        <v>1</v>
      </c>
    </row>
    <row r="139" spans="1:7" x14ac:dyDescent="0.2">
      <c r="A139" s="3" t="s">
        <v>135</v>
      </c>
      <c r="B139" s="3" t="s">
        <v>152</v>
      </c>
      <c r="C139" s="3" t="s">
        <v>11</v>
      </c>
      <c r="D139" s="14">
        <v>3</v>
      </c>
    </row>
    <row r="140" spans="1:7" x14ac:dyDescent="0.2">
      <c r="A140" s="3" t="s">
        <v>135</v>
      </c>
      <c r="B140" s="3" t="s">
        <v>152</v>
      </c>
      <c r="C140" s="3" t="s">
        <v>80</v>
      </c>
      <c r="D140" s="14">
        <v>1</v>
      </c>
    </row>
    <row r="141" spans="1:7" x14ac:dyDescent="0.2">
      <c r="A141" s="3" t="s">
        <v>135</v>
      </c>
      <c r="B141" s="3" t="s">
        <v>152</v>
      </c>
      <c r="C141" s="3" t="s">
        <v>13</v>
      </c>
      <c r="D141" s="14">
        <v>1</v>
      </c>
    </row>
    <row r="142" spans="1:7" x14ac:dyDescent="0.2">
      <c r="A142" s="3" t="s">
        <v>135</v>
      </c>
      <c r="B142" s="3" t="s">
        <v>152</v>
      </c>
      <c r="C142" s="3" t="s">
        <v>14</v>
      </c>
      <c r="D142" s="14">
        <v>1</v>
      </c>
    </row>
    <row r="143" spans="1:7" s="23" customFormat="1" ht="64" x14ac:dyDescent="0.2">
      <c r="A143" s="23" t="s">
        <v>135</v>
      </c>
      <c r="B143" s="23" t="s">
        <v>152</v>
      </c>
      <c r="C143" s="23" t="s">
        <v>15</v>
      </c>
      <c r="D143" s="24">
        <v>4</v>
      </c>
      <c r="E143" s="5" t="s">
        <v>298</v>
      </c>
      <c r="F143" s="5" t="s">
        <v>178</v>
      </c>
      <c r="G143" s="5" t="s">
        <v>297</v>
      </c>
    </row>
    <row r="144" spans="1:7" s="23" customFormat="1" ht="64" x14ac:dyDescent="0.2">
      <c r="A144" s="23" t="s">
        <v>135</v>
      </c>
      <c r="B144" s="23" t="s">
        <v>152</v>
      </c>
      <c r="C144" s="23" t="s">
        <v>16</v>
      </c>
      <c r="D144" s="24">
        <v>5</v>
      </c>
      <c r="E144" s="25" t="s">
        <v>277</v>
      </c>
      <c r="F144" s="25" t="s">
        <v>279</v>
      </c>
      <c r="G144" s="25" t="s">
        <v>280</v>
      </c>
    </row>
    <row r="145" spans="1:7" s="23" customFormat="1" ht="48" x14ac:dyDescent="0.2">
      <c r="A145" s="23" t="s">
        <v>135</v>
      </c>
      <c r="B145" s="23" t="s">
        <v>152</v>
      </c>
      <c r="C145" s="23" t="s">
        <v>17</v>
      </c>
      <c r="D145" s="24">
        <v>5</v>
      </c>
      <c r="E145" s="5" t="s">
        <v>282</v>
      </c>
      <c r="F145" s="5" t="s">
        <v>281</v>
      </c>
      <c r="G145" s="5" t="s">
        <v>284</v>
      </c>
    </row>
    <row r="146" spans="1:7" s="23" customFormat="1" ht="64" x14ac:dyDescent="0.2">
      <c r="A146" s="23" t="s">
        <v>135</v>
      </c>
      <c r="B146" s="23" t="s">
        <v>152</v>
      </c>
      <c r="C146" s="23" t="s">
        <v>18</v>
      </c>
      <c r="D146" s="24">
        <v>5</v>
      </c>
      <c r="E146" s="5" t="s">
        <v>283</v>
      </c>
      <c r="F146" s="5" t="s">
        <v>292</v>
      </c>
      <c r="G146" s="5" t="s">
        <v>293</v>
      </c>
    </row>
    <row r="147" spans="1:7" s="23" customFormat="1" x14ac:dyDescent="0.2">
      <c r="A147" s="23" t="s">
        <v>135</v>
      </c>
      <c r="B147" s="23" t="s">
        <v>152</v>
      </c>
      <c r="C147" s="23" t="s">
        <v>19</v>
      </c>
      <c r="D147" s="24">
        <v>5</v>
      </c>
      <c r="E147" s="25"/>
      <c r="F147" s="25"/>
      <c r="G147" s="25"/>
    </row>
    <row r="148" spans="1:7" x14ac:dyDescent="0.2">
      <c r="A148" s="3" t="s">
        <v>135</v>
      </c>
      <c r="B148" s="3" t="s">
        <v>152</v>
      </c>
      <c r="C148" s="3" t="s">
        <v>20</v>
      </c>
      <c r="D148" s="14">
        <v>2</v>
      </c>
    </row>
    <row r="149" spans="1:7" s="23" customFormat="1" ht="64" x14ac:dyDescent="0.2">
      <c r="A149" s="23" t="s">
        <v>135</v>
      </c>
      <c r="B149" s="23" t="s">
        <v>152</v>
      </c>
      <c r="C149" s="23" t="s">
        <v>21</v>
      </c>
      <c r="D149" s="24">
        <v>4</v>
      </c>
      <c r="E149" s="5" t="s">
        <v>254</v>
      </c>
      <c r="F149" s="5" t="s">
        <v>286</v>
      </c>
      <c r="G149" s="5" t="s">
        <v>285</v>
      </c>
    </row>
    <row r="150" spans="1:7" x14ac:dyDescent="0.2">
      <c r="A150" s="3" t="s">
        <v>135</v>
      </c>
      <c r="B150" s="3" t="s">
        <v>152</v>
      </c>
      <c r="C150" s="3" t="s">
        <v>103</v>
      </c>
      <c r="D150" s="14">
        <v>1</v>
      </c>
    </row>
    <row r="151" spans="1:7" x14ac:dyDescent="0.2">
      <c r="A151" s="3" t="s">
        <v>135</v>
      </c>
      <c r="B151" s="3" t="s">
        <v>152</v>
      </c>
      <c r="C151" s="3" t="s">
        <v>23</v>
      </c>
      <c r="D151" s="14">
        <v>2</v>
      </c>
    </row>
    <row r="152" spans="1:7" x14ac:dyDescent="0.2">
      <c r="A152" s="3" t="s">
        <v>135</v>
      </c>
      <c r="B152" s="3" t="s">
        <v>152</v>
      </c>
      <c r="C152" s="3" t="s">
        <v>111</v>
      </c>
      <c r="D152" s="14">
        <v>3</v>
      </c>
    </row>
    <row r="153" spans="1:7" s="23" customFormat="1" ht="48" x14ac:dyDescent="0.2">
      <c r="A153" s="23" t="s">
        <v>135</v>
      </c>
      <c r="B153" s="23" t="s">
        <v>152</v>
      </c>
      <c r="C153" s="23" t="s">
        <v>116</v>
      </c>
      <c r="D153" s="24">
        <v>5</v>
      </c>
      <c r="E153" s="5" t="s">
        <v>288</v>
      </c>
      <c r="F153" s="5" t="s">
        <v>289</v>
      </c>
      <c r="G153" s="25" t="s">
        <v>287</v>
      </c>
    </row>
    <row r="154" spans="1:7" x14ac:dyDescent="0.2">
      <c r="A154" s="3" t="s">
        <v>136</v>
      </c>
      <c r="B154" s="3" t="s">
        <v>152</v>
      </c>
      <c r="C154" s="3" t="s">
        <v>7</v>
      </c>
      <c r="D154" s="14">
        <v>1</v>
      </c>
    </row>
    <row r="155" spans="1:7" x14ac:dyDescent="0.2">
      <c r="A155" s="3" t="s">
        <v>136</v>
      </c>
      <c r="B155" s="3" t="s">
        <v>152</v>
      </c>
      <c r="C155" s="3" t="s">
        <v>8</v>
      </c>
      <c r="D155" s="14">
        <v>2</v>
      </c>
    </row>
    <row r="156" spans="1:7" x14ac:dyDescent="0.2">
      <c r="A156" s="3" t="s">
        <v>136</v>
      </c>
      <c r="B156" s="3" t="s">
        <v>152</v>
      </c>
      <c r="C156" s="3" t="s">
        <v>9</v>
      </c>
      <c r="D156" s="14">
        <v>1</v>
      </c>
    </row>
    <row r="157" spans="1:7" x14ac:dyDescent="0.2">
      <c r="A157" s="3" t="s">
        <v>136</v>
      </c>
      <c r="B157" s="3" t="s">
        <v>152</v>
      </c>
      <c r="C157" s="3" t="s">
        <v>10</v>
      </c>
      <c r="D157" s="14">
        <v>3</v>
      </c>
    </row>
    <row r="158" spans="1:7" x14ac:dyDescent="0.2">
      <c r="A158" s="3" t="s">
        <v>136</v>
      </c>
      <c r="B158" s="3" t="s">
        <v>152</v>
      </c>
      <c r="C158" s="3" t="s">
        <v>11</v>
      </c>
      <c r="D158" s="14">
        <v>3</v>
      </c>
    </row>
    <row r="159" spans="1:7" x14ac:dyDescent="0.2">
      <c r="A159" s="3" t="s">
        <v>136</v>
      </c>
      <c r="B159" s="3" t="s">
        <v>152</v>
      </c>
      <c r="C159" s="3" t="s">
        <v>80</v>
      </c>
      <c r="D159" s="14">
        <v>1</v>
      </c>
    </row>
    <row r="160" spans="1:7" x14ac:dyDescent="0.2">
      <c r="A160" s="3" t="s">
        <v>136</v>
      </c>
      <c r="B160" s="3" t="s">
        <v>152</v>
      </c>
      <c r="C160" s="3" t="s">
        <v>13</v>
      </c>
      <c r="D160" s="14">
        <v>1</v>
      </c>
    </row>
    <row r="161" spans="1:7" x14ac:dyDescent="0.2">
      <c r="A161" s="3" t="s">
        <v>136</v>
      </c>
      <c r="B161" s="3" t="s">
        <v>152</v>
      </c>
      <c r="C161" s="3" t="s">
        <v>14</v>
      </c>
      <c r="D161" s="14">
        <v>1</v>
      </c>
    </row>
    <row r="162" spans="1:7" x14ac:dyDescent="0.2">
      <c r="A162" s="3" t="s">
        <v>136</v>
      </c>
      <c r="B162" s="3" t="s">
        <v>152</v>
      </c>
      <c r="C162" s="3" t="s">
        <v>15</v>
      </c>
      <c r="D162" s="14">
        <v>1</v>
      </c>
    </row>
    <row r="163" spans="1:7" x14ac:dyDescent="0.2">
      <c r="A163" s="3" t="s">
        <v>136</v>
      </c>
      <c r="B163" s="3" t="s">
        <v>152</v>
      </c>
      <c r="C163" s="3" t="s">
        <v>16</v>
      </c>
      <c r="D163" s="14">
        <v>3</v>
      </c>
    </row>
    <row r="164" spans="1:7" x14ac:dyDescent="0.2">
      <c r="A164" s="3" t="s">
        <v>136</v>
      </c>
      <c r="B164" s="3" t="s">
        <v>152</v>
      </c>
      <c r="C164" s="3" t="s">
        <v>17</v>
      </c>
      <c r="D164" s="14">
        <v>3</v>
      </c>
    </row>
    <row r="165" spans="1:7" s="23" customFormat="1" ht="64" x14ac:dyDescent="0.2">
      <c r="A165" s="23" t="s">
        <v>136</v>
      </c>
      <c r="B165" s="23" t="s">
        <v>152</v>
      </c>
      <c r="C165" s="23" t="s">
        <v>18</v>
      </c>
      <c r="D165" s="24">
        <v>4</v>
      </c>
      <c r="E165" s="5" t="s">
        <v>290</v>
      </c>
      <c r="F165" s="5" t="s">
        <v>292</v>
      </c>
      <c r="G165" s="5" t="s">
        <v>291</v>
      </c>
    </row>
    <row r="166" spans="1:7" x14ac:dyDescent="0.2">
      <c r="A166" s="3" t="s">
        <v>136</v>
      </c>
      <c r="B166" s="3" t="s">
        <v>152</v>
      </c>
      <c r="C166" s="3" t="s">
        <v>19</v>
      </c>
      <c r="D166" s="14">
        <v>3</v>
      </c>
    </row>
    <row r="167" spans="1:7" x14ac:dyDescent="0.2">
      <c r="A167" s="3" t="s">
        <v>136</v>
      </c>
      <c r="B167" s="3" t="s">
        <v>152</v>
      </c>
      <c r="C167" s="3" t="s">
        <v>20</v>
      </c>
      <c r="D167" s="14">
        <v>1</v>
      </c>
    </row>
    <row r="168" spans="1:7" x14ac:dyDescent="0.2">
      <c r="A168" s="3" t="s">
        <v>136</v>
      </c>
      <c r="B168" s="3" t="s">
        <v>152</v>
      </c>
      <c r="C168" s="3" t="s">
        <v>21</v>
      </c>
      <c r="D168" s="14">
        <v>1</v>
      </c>
    </row>
    <row r="169" spans="1:7" x14ac:dyDescent="0.2">
      <c r="A169" s="3" t="s">
        <v>136</v>
      </c>
      <c r="B169" s="3" t="s">
        <v>152</v>
      </c>
      <c r="C169" s="3" t="s">
        <v>103</v>
      </c>
      <c r="D169" s="14">
        <v>1</v>
      </c>
    </row>
    <row r="170" spans="1:7" x14ac:dyDescent="0.2">
      <c r="A170" s="3" t="s">
        <v>136</v>
      </c>
      <c r="B170" s="3" t="s">
        <v>152</v>
      </c>
      <c r="C170" s="3" t="s">
        <v>23</v>
      </c>
      <c r="D170" s="14">
        <v>2</v>
      </c>
    </row>
    <row r="171" spans="1:7" x14ac:dyDescent="0.2">
      <c r="A171" s="3" t="s">
        <v>136</v>
      </c>
      <c r="B171" s="3" t="s">
        <v>152</v>
      </c>
      <c r="C171" s="3" t="s">
        <v>111</v>
      </c>
      <c r="D171" s="14">
        <v>1</v>
      </c>
    </row>
    <row r="172" spans="1:7" x14ac:dyDescent="0.2">
      <c r="A172" s="3" t="s">
        <v>136</v>
      </c>
      <c r="B172" s="3" t="s">
        <v>152</v>
      </c>
      <c r="C172" s="3" t="s">
        <v>116</v>
      </c>
      <c r="D172" s="14">
        <v>3</v>
      </c>
    </row>
    <row r="173" spans="1:7" x14ac:dyDescent="0.2">
      <c r="A173" s="3" t="s">
        <v>137</v>
      </c>
      <c r="B173" s="3" t="s">
        <v>152</v>
      </c>
      <c r="C173" s="3" t="s">
        <v>7</v>
      </c>
      <c r="D173" s="14">
        <v>2</v>
      </c>
    </row>
    <row r="174" spans="1:7" x14ac:dyDescent="0.2">
      <c r="A174" s="3" t="s">
        <v>137</v>
      </c>
      <c r="B174" s="3" t="s">
        <v>152</v>
      </c>
      <c r="C174" s="3" t="s">
        <v>8</v>
      </c>
      <c r="D174" s="14">
        <v>3</v>
      </c>
    </row>
    <row r="175" spans="1:7" x14ac:dyDescent="0.2">
      <c r="A175" s="3" t="s">
        <v>137</v>
      </c>
      <c r="B175" s="3" t="s">
        <v>152</v>
      </c>
      <c r="C175" s="3" t="s">
        <v>9</v>
      </c>
      <c r="D175" s="14">
        <v>1</v>
      </c>
    </row>
    <row r="176" spans="1:7" s="23" customFormat="1" ht="80" x14ac:dyDescent="0.2">
      <c r="A176" s="23" t="s">
        <v>137</v>
      </c>
      <c r="B176" s="23" t="s">
        <v>152</v>
      </c>
      <c r="C176" s="23" t="s">
        <v>10</v>
      </c>
      <c r="D176" s="24">
        <v>4</v>
      </c>
      <c r="E176" s="25" t="s">
        <v>295</v>
      </c>
      <c r="F176" s="25" t="s">
        <v>294</v>
      </c>
      <c r="G176" s="25" t="s">
        <v>310</v>
      </c>
    </row>
    <row r="177" spans="1:7" s="23" customFormat="1" ht="64" x14ac:dyDescent="0.2">
      <c r="A177" s="23" t="s">
        <v>137</v>
      </c>
      <c r="B177" s="23" t="s">
        <v>152</v>
      </c>
      <c r="C177" s="23" t="s">
        <v>11</v>
      </c>
      <c r="D177" s="24">
        <v>4</v>
      </c>
      <c r="E177" s="5" t="s">
        <v>296</v>
      </c>
      <c r="F177" s="5" t="s">
        <v>302</v>
      </c>
      <c r="G177" s="5" t="s">
        <v>303</v>
      </c>
    </row>
    <row r="178" spans="1:7" x14ac:dyDescent="0.2">
      <c r="A178" s="3" t="s">
        <v>137</v>
      </c>
      <c r="B178" s="3" t="s">
        <v>152</v>
      </c>
      <c r="C178" s="3" t="s">
        <v>80</v>
      </c>
      <c r="D178" s="14">
        <v>1</v>
      </c>
    </row>
    <row r="179" spans="1:7" x14ac:dyDescent="0.2">
      <c r="A179" s="3" t="s">
        <v>137</v>
      </c>
      <c r="B179" s="3" t="s">
        <v>152</v>
      </c>
      <c r="C179" s="3" t="s">
        <v>13</v>
      </c>
      <c r="D179" s="14">
        <v>1</v>
      </c>
    </row>
    <row r="180" spans="1:7" x14ac:dyDescent="0.2">
      <c r="A180" s="3" t="s">
        <v>137</v>
      </c>
      <c r="B180" s="3" t="s">
        <v>152</v>
      </c>
      <c r="C180" s="3" t="s">
        <v>14</v>
      </c>
      <c r="D180" s="14">
        <v>1</v>
      </c>
    </row>
    <row r="181" spans="1:7" s="23" customFormat="1" ht="80" x14ac:dyDescent="0.2">
      <c r="A181" s="23" t="s">
        <v>137</v>
      </c>
      <c r="B181" s="23" t="s">
        <v>152</v>
      </c>
      <c r="C181" s="23" t="s">
        <v>15</v>
      </c>
      <c r="D181" s="24">
        <v>4</v>
      </c>
      <c r="E181" s="29" t="s">
        <v>298</v>
      </c>
      <c r="F181" s="29" t="s">
        <v>178</v>
      </c>
      <c r="G181" s="29" t="s">
        <v>304</v>
      </c>
    </row>
    <row r="182" spans="1:7" x14ac:dyDescent="0.2">
      <c r="A182" s="3" t="s">
        <v>137</v>
      </c>
      <c r="B182" s="3" t="s">
        <v>152</v>
      </c>
      <c r="C182" s="3" t="s">
        <v>16</v>
      </c>
      <c r="D182" s="14">
        <v>1</v>
      </c>
    </row>
    <row r="183" spans="1:7" x14ac:dyDescent="0.2">
      <c r="A183" s="3" t="s">
        <v>137</v>
      </c>
      <c r="B183" s="3" t="s">
        <v>152</v>
      </c>
      <c r="C183" s="3" t="s">
        <v>17</v>
      </c>
      <c r="D183" s="14">
        <v>3</v>
      </c>
    </row>
    <row r="184" spans="1:7" x14ac:dyDescent="0.2">
      <c r="A184" s="3" t="s">
        <v>137</v>
      </c>
      <c r="B184" s="3" t="s">
        <v>152</v>
      </c>
      <c r="C184" s="3" t="s">
        <v>18</v>
      </c>
      <c r="D184" s="14">
        <v>3</v>
      </c>
    </row>
    <row r="185" spans="1:7" x14ac:dyDescent="0.2">
      <c r="A185" s="3" t="s">
        <v>137</v>
      </c>
      <c r="B185" s="3" t="s">
        <v>152</v>
      </c>
      <c r="C185" s="3" t="s">
        <v>19</v>
      </c>
      <c r="D185" s="14">
        <v>3</v>
      </c>
    </row>
    <row r="186" spans="1:7" x14ac:dyDescent="0.2">
      <c r="A186" s="3" t="s">
        <v>137</v>
      </c>
      <c r="B186" s="3" t="s">
        <v>152</v>
      </c>
      <c r="C186" s="3" t="s">
        <v>20</v>
      </c>
      <c r="D186" s="14">
        <v>1</v>
      </c>
    </row>
    <row r="187" spans="1:7" s="23" customFormat="1" ht="64" x14ac:dyDescent="0.2">
      <c r="A187" s="23" t="s">
        <v>137</v>
      </c>
      <c r="B187" s="23" t="s">
        <v>152</v>
      </c>
      <c r="C187" s="23" t="s">
        <v>21</v>
      </c>
      <c r="D187" s="24">
        <v>4</v>
      </c>
      <c r="E187" s="5" t="s">
        <v>300</v>
      </c>
      <c r="F187" s="5" t="s">
        <v>301</v>
      </c>
      <c r="G187" s="5" t="s">
        <v>306</v>
      </c>
    </row>
    <row r="188" spans="1:7" x14ac:dyDescent="0.2">
      <c r="A188" s="3" t="s">
        <v>137</v>
      </c>
      <c r="B188" s="3" t="s">
        <v>152</v>
      </c>
      <c r="C188" s="3" t="s">
        <v>103</v>
      </c>
      <c r="D188" s="14">
        <v>1</v>
      </c>
    </row>
    <row r="189" spans="1:7" x14ac:dyDescent="0.2">
      <c r="A189" s="3" t="s">
        <v>137</v>
      </c>
      <c r="B189" s="3" t="s">
        <v>152</v>
      </c>
      <c r="C189" s="3" t="s">
        <v>23</v>
      </c>
      <c r="D189" s="14">
        <v>2</v>
      </c>
    </row>
    <row r="190" spans="1:7" x14ac:dyDescent="0.2">
      <c r="A190" s="3" t="s">
        <v>137</v>
      </c>
      <c r="B190" s="3" t="s">
        <v>152</v>
      </c>
      <c r="C190" s="3" t="s">
        <v>111</v>
      </c>
      <c r="D190" s="14">
        <v>1</v>
      </c>
    </row>
    <row r="191" spans="1:7" x14ac:dyDescent="0.2">
      <c r="A191" s="3" t="s">
        <v>137</v>
      </c>
      <c r="B191" s="3" t="s">
        <v>152</v>
      </c>
      <c r="C191" s="3" t="s">
        <v>116</v>
      </c>
      <c r="D191" s="14">
        <v>3</v>
      </c>
    </row>
    <row r="192" spans="1:7" x14ac:dyDescent="0.2">
      <c r="A192" s="3" t="s">
        <v>138</v>
      </c>
      <c r="B192" s="3" t="s">
        <v>152</v>
      </c>
      <c r="C192" s="3" t="s">
        <v>7</v>
      </c>
      <c r="D192" s="14">
        <v>2</v>
      </c>
    </row>
    <row r="193" spans="1:7" x14ac:dyDescent="0.2">
      <c r="A193" s="3" t="s">
        <v>138</v>
      </c>
      <c r="B193" s="3" t="s">
        <v>152</v>
      </c>
      <c r="C193" s="3" t="s">
        <v>8</v>
      </c>
      <c r="D193" s="14">
        <v>3</v>
      </c>
    </row>
    <row r="194" spans="1:7" x14ac:dyDescent="0.2">
      <c r="A194" s="3" t="s">
        <v>138</v>
      </c>
      <c r="B194" s="3" t="s">
        <v>152</v>
      </c>
      <c r="C194" s="3" t="s">
        <v>9</v>
      </c>
      <c r="D194" s="14">
        <v>1</v>
      </c>
    </row>
    <row r="195" spans="1:7" s="23" customFormat="1" ht="80" x14ac:dyDescent="0.2">
      <c r="A195" s="23" t="s">
        <v>138</v>
      </c>
      <c r="B195" s="23" t="s">
        <v>152</v>
      </c>
      <c r="C195" s="23" t="s">
        <v>10</v>
      </c>
      <c r="D195" s="24">
        <v>4</v>
      </c>
      <c r="E195" s="25" t="s">
        <v>307</v>
      </c>
      <c r="F195" s="25" t="s">
        <v>308</v>
      </c>
      <c r="G195" s="25" t="s">
        <v>309</v>
      </c>
    </row>
    <row r="196" spans="1:7" s="23" customFormat="1" ht="64" x14ac:dyDescent="0.2">
      <c r="A196" s="23" t="s">
        <v>138</v>
      </c>
      <c r="B196" s="23" t="s">
        <v>152</v>
      </c>
      <c r="C196" s="23" t="s">
        <v>11</v>
      </c>
      <c r="D196" s="24">
        <v>5</v>
      </c>
      <c r="E196" s="5" t="s">
        <v>296</v>
      </c>
      <c r="F196" s="5" t="s">
        <v>302</v>
      </c>
      <c r="G196" s="5" t="s">
        <v>303</v>
      </c>
    </row>
    <row r="197" spans="1:7" x14ac:dyDescent="0.2">
      <c r="A197" s="3" t="s">
        <v>138</v>
      </c>
      <c r="B197" s="3" t="s">
        <v>152</v>
      </c>
      <c r="C197" s="3" t="s">
        <v>80</v>
      </c>
      <c r="D197" s="14">
        <v>1</v>
      </c>
    </row>
    <row r="198" spans="1:7" x14ac:dyDescent="0.2">
      <c r="A198" s="3" t="s">
        <v>138</v>
      </c>
      <c r="B198" s="3" t="s">
        <v>152</v>
      </c>
      <c r="C198" s="3" t="s">
        <v>13</v>
      </c>
      <c r="D198" s="14">
        <v>1</v>
      </c>
    </row>
    <row r="199" spans="1:7" x14ac:dyDescent="0.2">
      <c r="A199" s="3" t="s">
        <v>138</v>
      </c>
      <c r="B199" s="3" t="s">
        <v>152</v>
      </c>
      <c r="C199" s="3" t="s">
        <v>14</v>
      </c>
      <c r="D199" s="14">
        <v>1</v>
      </c>
    </row>
    <row r="200" spans="1:7" s="23" customFormat="1" ht="80" x14ac:dyDescent="0.2">
      <c r="A200" s="23" t="s">
        <v>138</v>
      </c>
      <c r="B200" s="23" t="s">
        <v>152</v>
      </c>
      <c r="C200" s="23" t="s">
        <v>15</v>
      </c>
      <c r="D200" s="24">
        <v>4</v>
      </c>
      <c r="E200" s="29" t="s">
        <v>298</v>
      </c>
      <c r="F200" s="29" t="s">
        <v>178</v>
      </c>
      <c r="G200" s="29" t="s">
        <v>299</v>
      </c>
    </row>
    <row r="201" spans="1:7" x14ac:dyDescent="0.2">
      <c r="A201" s="3" t="s">
        <v>138</v>
      </c>
      <c r="B201" s="3" t="s">
        <v>152</v>
      </c>
      <c r="C201" s="3" t="s">
        <v>16</v>
      </c>
      <c r="D201" s="14">
        <v>1</v>
      </c>
    </row>
    <row r="202" spans="1:7" x14ac:dyDescent="0.2">
      <c r="A202" s="3" t="s">
        <v>138</v>
      </c>
      <c r="B202" s="3" t="s">
        <v>152</v>
      </c>
      <c r="C202" s="3" t="s">
        <v>17</v>
      </c>
      <c r="D202" s="14">
        <v>2</v>
      </c>
    </row>
    <row r="203" spans="1:7" x14ac:dyDescent="0.2">
      <c r="A203" s="3" t="s">
        <v>138</v>
      </c>
      <c r="B203" s="3" t="s">
        <v>152</v>
      </c>
      <c r="C203" s="3" t="s">
        <v>18</v>
      </c>
      <c r="D203" s="14">
        <v>2</v>
      </c>
    </row>
    <row r="204" spans="1:7" s="23" customFormat="1" ht="80" x14ac:dyDescent="0.2">
      <c r="A204" s="23" t="s">
        <v>138</v>
      </c>
      <c r="B204" s="23" t="s">
        <v>152</v>
      </c>
      <c r="C204" s="23" t="s">
        <v>19</v>
      </c>
      <c r="D204" s="24">
        <v>4</v>
      </c>
      <c r="E204" s="25" t="s">
        <v>313</v>
      </c>
      <c r="F204" s="25" t="s">
        <v>312</v>
      </c>
      <c r="G204" s="25" t="s">
        <v>311</v>
      </c>
    </row>
    <row r="205" spans="1:7" x14ac:dyDescent="0.2">
      <c r="A205" s="3" t="s">
        <v>138</v>
      </c>
      <c r="B205" s="3" t="s">
        <v>152</v>
      </c>
      <c r="C205" s="3" t="s">
        <v>20</v>
      </c>
      <c r="D205" s="14">
        <v>1</v>
      </c>
    </row>
    <row r="206" spans="1:7" s="23" customFormat="1" ht="64" x14ac:dyDescent="0.2">
      <c r="A206" s="23" t="s">
        <v>138</v>
      </c>
      <c r="B206" s="23" t="s">
        <v>152</v>
      </c>
      <c r="C206" s="23" t="s">
        <v>21</v>
      </c>
      <c r="D206" s="24">
        <v>4</v>
      </c>
      <c r="E206" s="5" t="s">
        <v>300</v>
      </c>
      <c r="F206" s="5" t="s">
        <v>301</v>
      </c>
      <c r="G206" s="5" t="s">
        <v>305</v>
      </c>
    </row>
    <row r="207" spans="1:7" x14ac:dyDescent="0.2">
      <c r="A207" s="3" t="s">
        <v>138</v>
      </c>
      <c r="B207" s="3" t="s">
        <v>152</v>
      </c>
      <c r="C207" s="3" t="s">
        <v>103</v>
      </c>
      <c r="D207" s="14">
        <v>1</v>
      </c>
    </row>
    <row r="208" spans="1:7" x14ac:dyDescent="0.2">
      <c r="A208" s="3" t="s">
        <v>138</v>
      </c>
      <c r="B208" s="3" t="s">
        <v>152</v>
      </c>
      <c r="C208" s="3" t="s">
        <v>23</v>
      </c>
      <c r="D208" s="14">
        <v>2</v>
      </c>
    </row>
    <row r="209" spans="1:7" x14ac:dyDescent="0.2">
      <c r="A209" s="3" t="s">
        <v>138</v>
      </c>
      <c r="B209" s="3" t="s">
        <v>152</v>
      </c>
      <c r="C209" s="3" t="s">
        <v>111</v>
      </c>
      <c r="D209" s="14">
        <v>1</v>
      </c>
    </row>
    <row r="210" spans="1:7" x14ac:dyDescent="0.2">
      <c r="A210" s="3" t="s">
        <v>138</v>
      </c>
      <c r="B210" s="3" t="s">
        <v>152</v>
      </c>
      <c r="C210" s="3" t="s">
        <v>116</v>
      </c>
      <c r="D210" s="14">
        <v>3</v>
      </c>
    </row>
    <row r="211" spans="1:7" s="23" customFormat="1" ht="80" x14ac:dyDescent="0.2">
      <c r="A211" s="23" t="s">
        <v>139</v>
      </c>
      <c r="B211" s="23" t="s">
        <v>153</v>
      </c>
      <c r="C211" s="23" t="s">
        <v>7</v>
      </c>
      <c r="D211" s="24">
        <v>5</v>
      </c>
      <c r="E211" s="25" t="s">
        <v>316</v>
      </c>
      <c r="F211" s="25" t="s">
        <v>314</v>
      </c>
      <c r="G211" s="25" t="s">
        <v>315</v>
      </c>
    </row>
    <row r="212" spans="1:7" s="23" customFormat="1" ht="64" x14ac:dyDescent="0.2">
      <c r="A212" s="23" t="s">
        <v>139</v>
      </c>
      <c r="B212" s="23" t="s">
        <v>153</v>
      </c>
      <c r="C212" s="23" t="s">
        <v>8</v>
      </c>
      <c r="D212" s="24">
        <v>5</v>
      </c>
      <c r="E212" s="2" t="s">
        <v>317</v>
      </c>
      <c r="F212" s="2" t="s">
        <v>318</v>
      </c>
      <c r="G212" s="2" t="s">
        <v>319</v>
      </c>
    </row>
    <row r="213" spans="1:7" x14ac:dyDescent="0.2">
      <c r="A213" s="3" t="s">
        <v>139</v>
      </c>
      <c r="B213" s="3" t="s">
        <v>153</v>
      </c>
      <c r="C213" s="3" t="s">
        <v>9</v>
      </c>
      <c r="D213" s="14">
        <v>3</v>
      </c>
    </row>
    <row r="214" spans="1:7" x14ac:dyDescent="0.2">
      <c r="A214" s="3" t="s">
        <v>139</v>
      </c>
      <c r="B214" s="3" t="s">
        <v>153</v>
      </c>
      <c r="C214" s="3" t="s">
        <v>10</v>
      </c>
      <c r="D214" s="14">
        <v>1</v>
      </c>
    </row>
    <row r="215" spans="1:7" x14ac:dyDescent="0.2">
      <c r="A215" s="3" t="s">
        <v>139</v>
      </c>
      <c r="B215" s="3" t="s">
        <v>153</v>
      </c>
      <c r="C215" s="3" t="s">
        <v>11</v>
      </c>
      <c r="D215" s="14">
        <v>3</v>
      </c>
    </row>
    <row r="216" spans="1:7" x14ac:dyDescent="0.2">
      <c r="A216" s="3" t="s">
        <v>139</v>
      </c>
      <c r="B216" s="3" t="s">
        <v>153</v>
      </c>
      <c r="C216" s="3" t="s">
        <v>80</v>
      </c>
      <c r="D216" s="14">
        <v>1</v>
      </c>
    </row>
    <row r="217" spans="1:7" x14ac:dyDescent="0.2">
      <c r="A217" s="3" t="s">
        <v>139</v>
      </c>
      <c r="B217" s="3" t="s">
        <v>153</v>
      </c>
      <c r="C217" s="3" t="s">
        <v>13</v>
      </c>
      <c r="D217" s="14">
        <v>1</v>
      </c>
    </row>
    <row r="218" spans="1:7" x14ac:dyDescent="0.2">
      <c r="A218" s="3" t="s">
        <v>139</v>
      </c>
      <c r="B218" s="3" t="s">
        <v>153</v>
      </c>
      <c r="C218" s="3" t="s">
        <v>14</v>
      </c>
      <c r="D218" s="14">
        <v>1</v>
      </c>
    </row>
    <row r="219" spans="1:7" s="23" customFormat="1" ht="64" x14ac:dyDescent="0.2">
      <c r="A219" s="23" t="s">
        <v>139</v>
      </c>
      <c r="B219" s="23" t="s">
        <v>320</v>
      </c>
      <c r="C219" s="23" t="s">
        <v>15</v>
      </c>
      <c r="D219" s="24">
        <v>5</v>
      </c>
      <c r="E219" s="25" t="s">
        <v>321</v>
      </c>
      <c r="F219" s="25" t="s">
        <v>322</v>
      </c>
      <c r="G219" s="25" t="s">
        <v>323</v>
      </c>
    </row>
    <row r="220" spans="1:7" x14ac:dyDescent="0.2">
      <c r="A220" s="3" t="s">
        <v>139</v>
      </c>
      <c r="B220" s="3" t="s">
        <v>153</v>
      </c>
      <c r="C220" s="3" t="s">
        <v>16</v>
      </c>
      <c r="D220" s="14">
        <v>3</v>
      </c>
    </row>
    <row r="221" spans="1:7" s="23" customFormat="1" ht="64" x14ac:dyDescent="0.2">
      <c r="A221" s="23" t="s">
        <v>139</v>
      </c>
      <c r="B221" s="23" t="s">
        <v>153</v>
      </c>
      <c r="C221" s="23" t="s">
        <v>17</v>
      </c>
      <c r="D221" s="24">
        <v>4</v>
      </c>
      <c r="E221" s="25" t="s">
        <v>345</v>
      </c>
      <c r="F221" s="25" t="s">
        <v>324</v>
      </c>
      <c r="G221" s="25" t="s">
        <v>325</v>
      </c>
    </row>
    <row r="222" spans="1:7" s="23" customFormat="1" ht="48" x14ac:dyDescent="0.2">
      <c r="A222" s="23" t="s">
        <v>139</v>
      </c>
      <c r="B222" s="23" t="s">
        <v>153</v>
      </c>
      <c r="C222" s="23" t="s">
        <v>18</v>
      </c>
      <c r="D222" s="24">
        <v>5</v>
      </c>
      <c r="E222" s="25" t="s">
        <v>326</v>
      </c>
      <c r="F222" s="25" t="s">
        <v>327</v>
      </c>
      <c r="G222" s="25" t="s">
        <v>328</v>
      </c>
    </row>
    <row r="223" spans="1:7" s="23" customFormat="1" ht="48" x14ac:dyDescent="0.2">
      <c r="A223" s="23" t="s">
        <v>139</v>
      </c>
      <c r="B223" s="23" t="s">
        <v>153</v>
      </c>
      <c r="C223" s="23" t="s">
        <v>19</v>
      </c>
      <c r="D223" s="24">
        <v>4</v>
      </c>
      <c r="E223" s="25" t="s">
        <v>329</v>
      </c>
      <c r="F223" s="25" t="s">
        <v>330</v>
      </c>
      <c r="G223" s="25" t="s">
        <v>331</v>
      </c>
    </row>
    <row r="224" spans="1:7" s="23" customFormat="1" ht="48" x14ac:dyDescent="0.2">
      <c r="A224" s="23" t="s">
        <v>139</v>
      </c>
      <c r="B224" s="23" t="s">
        <v>153</v>
      </c>
      <c r="C224" s="23" t="s">
        <v>20</v>
      </c>
      <c r="D224" s="24">
        <v>4</v>
      </c>
      <c r="E224" s="25" t="s">
        <v>332</v>
      </c>
      <c r="F224" s="25" t="s">
        <v>333</v>
      </c>
      <c r="G224" s="25" t="s">
        <v>346</v>
      </c>
    </row>
    <row r="225" spans="1:7" s="23" customFormat="1" ht="48" x14ac:dyDescent="0.2">
      <c r="A225" s="23" t="s">
        <v>139</v>
      </c>
      <c r="B225" s="23" t="s">
        <v>153</v>
      </c>
      <c r="C225" s="23" t="s">
        <v>21</v>
      </c>
      <c r="D225" s="24">
        <v>5</v>
      </c>
      <c r="E225" s="25" t="s">
        <v>347</v>
      </c>
      <c r="F225" s="25" t="s">
        <v>334</v>
      </c>
      <c r="G225" s="25" t="s">
        <v>335</v>
      </c>
    </row>
    <row r="226" spans="1:7" s="23" customFormat="1" ht="48" x14ac:dyDescent="0.2">
      <c r="A226" s="23" t="s">
        <v>139</v>
      </c>
      <c r="B226" s="23" t="s">
        <v>153</v>
      </c>
      <c r="C226" s="23" t="s">
        <v>103</v>
      </c>
      <c r="D226" s="24">
        <v>5</v>
      </c>
      <c r="E226" s="25" t="s">
        <v>336</v>
      </c>
      <c r="F226" s="25" t="s">
        <v>337</v>
      </c>
      <c r="G226" s="25" t="s">
        <v>338</v>
      </c>
    </row>
    <row r="227" spans="1:7" x14ac:dyDescent="0.2">
      <c r="A227" s="3" t="s">
        <v>139</v>
      </c>
      <c r="B227" s="3" t="s">
        <v>153</v>
      </c>
      <c r="C227" s="3" t="s">
        <v>23</v>
      </c>
      <c r="D227" s="14">
        <v>3</v>
      </c>
    </row>
    <row r="228" spans="1:7" s="23" customFormat="1" ht="48" x14ac:dyDescent="0.2">
      <c r="A228" s="23" t="s">
        <v>139</v>
      </c>
      <c r="B228" s="3" t="s">
        <v>153</v>
      </c>
      <c r="C228" s="23" t="s">
        <v>111</v>
      </c>
      <c r="D228" s="24">
        <v>4</v>
      </c>
      <c r="E228" s="25" t="s">
        <v>339</v>
      </c>
      <c r="F228" s="25" t="s">
        <v>340</v>
      </c>
      <c r="G228" s="25" t="s">
        <v>341</v>
      </c>
    </row>
    <row r="229" spans="1:7" s="23" customFormat="1" ht="48" x14ac:dyDescent="0.2">
      <c r="A229" s="23" t="s">
        <v>139</v>
      </c>
      <c r="B229" s="3" t="s">
        <v>153</v>
      </c>
      <c r="C229" s="23" t="s">
        <v>116</v>
      </c>
      <c r="D229" s="24">
        <v>5</v>
      </c>
      <c r="E229" s="25" t="s">
        <v>342</v>
      </c>
      <c r="F229" s="25" t="s">
        <v>343</v>
      </c>
      <c r="G229" s="25" t="s">
        <v>344</v>
      </c>
    </row>
    <row r="230" spans="1:7" x14ac:dyDescent="0.2">
      <c r="A230" s="3" t="s">
        <v>140</v>
      </c>
      <c r="B230" s="3" t="s">
        <v>153</v>
      </c>
      <c r="C230" s="3" t="s">
        <v>7</v>
      </c>
    </row>
    <row r="231" spans="1:7" s="23" customFormat="1" x14ac:dyDescent="0.2">
      <c r="A231" s="23" t="s">
        <v>140</v>
      </c>
      <c r="B231" s="23" t="s">
        <v>153</v>
      </c>
      <c r="C231" s="23" t="s">
        <v>8</v>
      </c>
      <c r="D231" s="24">
        <v>5</v>
      </c>
      <c r="E231" s="25" t="s">
        <v>348</v>
      </c>
      <c r="F231" s="25" t="s">
        <v>349</v>
      </c>
      <c r="G231" s="25" t="s">
        <v>350</v>
      </c>
    </row>
    <row r="232" spans="1:7" x14ac:dyDescent="0.2">
      <c r="A232" s="3" t="s">
        <v>140</v>
      </c>
      <c r="B232" s="3" t="s">
        <v>153</v>
      </c>
      <c r="C232" s="3" t="s">
        <v>9</v>
      </c>
      <c r="D232" s="14">
        <v>3</v>
      </c>
    </row>
    <row r="233" spans="1:7" x14ac:dyDescent="0.2">
      <c r="A233" s="3" t="s">
        <v>140</v>
      </c>
      <c r="B233" s="3" t="s">
        <v>153</v>
      </c>
      <c r="C233" s="3" t="s">
        <v>10</v>
      </c>
      <c r="D233" s="14">
        <v>1</v>
      </c>
    </row>
    <row r="234" spans="1:7" x14ac:dyDescent="0.2">
      <c r="A234" s="3" t="s">
        <v>140</v>
      </c>
      <c r="B234" s="3" t="s">
        <v>153</v>
      </c>
      <c r="C234" s="3" t="s">
        <v>11</v>
      </c>
      <c r="D234" s="14">
        <v>3</v>
      </c>
    </row>
    <row r="235" spans="1:7" x14ac:dyDescent="0.2">
      <c r="A235" s="3" t="s">
        <v>140</v>
      </c>
      <c r="B235" s="3" t="s">
        <v>153</v>
      </c>
      <c r="C235" s="3" t="s">
        <v>80</v>
      </c>
      <c r="D235" s="14">
        <v>1</v>
      </c>
    </row>
    <row r="236" spans="1:7" x14ac:dyDescent="0.2">
      <c r="A236" s="3" t="s">
        <v>140</v>
      </c>
      <c r="B236" s="3" t="s">
        <v>153</v>
      </c>
      <c r="C236" s="3" t="s">
        <v>13</v>
      </c>
      <c r="D236" s="14">
        <v>2</v>
      </c>
    </row>
    <row r="237" spans="1:7" x14ac:dyDescent="0.2">
      <c r="A237" s="3" t="s">
        <v>140</v>
      </c>
      <c r="B237" s="3" t="s">
        <v>153</v>
      </c>
      <c r="C237" s="3" t="s">
        <v>14</v>
      </c>
      <c r="D237" s="14">
        <v>2</v>
      </c>
    </row>
    <row r="238" spans="1:7" s="23" customFormat="1" ht="64" x14ac:dyDescent="0.2">
      <c r="A238" s="23" t="s">
        <v>140</v>
      </c>
      <c r="B238" s="23" t="s">
        <v>153</v>
      </c>
      <c r="C238" s="23" t="s">
        <v>15</v>
      </c>
      <c r="D238" s="24">
        <v>5</v>
      </c>
      <c r="E238" s="25" t="s">
        <v>351</v>
      </c>
      <c r="F238" s="25" t="s">
        <v>352</v>
      </c>
      <c r="G238" s="25" t="s">
        <v>353</v>
      </c>
    </row>
    <row r="239" spans="1:7" x14ac:dyDescent="0.2">
      <c r="A239" s="3" t="s">
        <v>140</v>
      </c>
      <c r="B239" s="3" t="s">
        <v>153</v>
      </c>
      <c r="C239" s="3" t="s">
        <v>16</v>
      </c>
      <c r="D239" s="14">
        <v>2</v>
      </c>
    </row>
    <row r="240" spans="1:7" s="23" customFormat="1" ht="48" x14ac:dyDescent="0.2">
      <c r="A240" s="23" t="s">
        <v>140</v>
      </c>
      <c r="B240" s="23" t="s">
        <v>153</v>
      </c>
      <c r="C240" s="23" t="s">
        <v>17</v>
      </c>
      <c r="D240" s="24">
        <v>4</v>
      </c>
      <c r="E240" s="25" t="s">
        <v>354</v>
      </c>
      <c r="F240" s="25" t="s">
        <v>355</v>
      </c>
      <c r="G240" s="25" t="s">
        <v>356</v>
      </c>
    </row>
    <row r="241" spans="1:7" s="23" customFormat="1" ht="48" x14ac:dyDescent="0.2">
      <c r="A241" s="23" t="s">
        <v>140</v>
      </c>
      <c r="B241" s="23" t="s">
        <v>153</v>
      </c>
      <c r="C241" s="23" t="s">
        <v>18</v>
      </c>
      <c r="D241" s="24">
        <v>5</v>
      </c>
      <c r="E241" s="25" t="s">
        <v>357</v>
      </c>
      <c r="F241" s="25" t="s">
        <v>358</v>
      </c>
      <c r="G241" s="25" t="s">
        <v>359</v>
      </c>
    </row>
    <row r="242" spans="1:7" s="23" customFormat="1" ht="48" x14ac:dyDescent="0.2">
      <c r="A242" s="23" t="s">
        <v>140</v>
      </c>
      <c r="B242" s="23" t="s">
        <v>153</v>
      </c>
      <c r="C242" s="23" t="s">
        <v>19</v>
      </c>
      <c r="D242" s="24">
        <v>5</v>
      </c>
      <c r="E242" s="25" t="s">
        <v>360</v>
      </c>
      <c r="F242" s="25" t="s">
        <v>361</v>
      </c>
      <c r="G242" s="25" t="s">
        <v>362</v>
      </c>
    </row>
    <row r="243" spans="1:7" x14ac:dyDescent="0.2">
      <c r="A243" s="3" t="s">
        <v>140</v>
      </c>
      <c r="B243" s="3" t="s">
        <v>153</v>
      </c>
      <c r="C243" s="3" t="s">
        <v>20</v>
      </c>
      <c r="D243" s="14">
        <v>3</v>
      </c>
    </row>
    <row r="244" spans="1:7" s="23" customFormat="1" ht="48" x14ac:dyDescent="0.2">
      <c r="A244" s="23" t="s">
        <v>140</v>
      </c>
      <c r="B244" s="23" t="s">
        <v>153</v>
      </c>
      <c r="C244" s="23" t="s">
        <v>21</v>
      </c>
      <c r="D244" s="24">
        <v>5</v>
      </c>
      <c r="E244" s="25" t="s">
        <v>363</v>
      </c>
      <c r="F244" s="25" t="s">
        <v>364</v>
      </c>
      <c r="G244" s="25" t="s">
        <v>365</v>
      </c>
    </row>
    <row r="245" spans="1:7" s="23" customFormat="1" ht="48" x14ac:dyDescent="0.2">
      <c r="A245" s="23" t="s">
        <v>140</v>
      </c>
      <c r="B245" s="23" t="s">
        <v>153</v>
      </c>
      <c r="C245" s="23" t="s">
        <v>103</v>
      </c>
      <c r="D245" s="24">
        <v>5</v>
      </c>
      <c r="E245" s="25" t="s">
        <v>366</v>
      </c>
      <c r="F245" s="25" t="s">
        <v>367</v>
      </c>
      <c r="G245" s="25" t="s">
        <v>368</v>
      </c>
    </row>
    <row r="246" spans="1:7" x14ac:dyDescent="0.2">
      <c r="A246" s="3" t="s">
        <v>140</v>
      </c>
      <c r="B246" s="3" t="s">
        <v>153</v>
      </c>
      <c r="C246" s="3" t="s">
        <v>23</v>
      </c>
      <c r="D246" s="14">
        <v>3</v>
      </c>
    </row>
    <row r="247" spans="1:7" x14ac:dyDescent="0.2">
      <c r="A247" s="3" t="s">
        <v>140</v>
      </c>
      <c r="B247" s="3" t="s">
        <v>153</v>
      </c>
      <c r="C247" s="3" t="s">
        <v>111</v>
      </c>
      <c r="D247" s="14">
        <v>3</v>
      </c>
    </row>
    <row r="248" spans="1:7" s="23" customFormat="1" ht="48" x14ac:dyDescent="0.2">
      <c r="A248" s="23" t="s">
        <v>140</v>
      </c>
      <c r="B248" s="23" t="s">
        <v>153</v>
      </c>
      <c r="C248" s="23" t="s">
        <v>116</v>
      </c>
      <c r="D248" s="24">
        <v>4</v>
      </c>
      <c r="E248" s="25" t="s">
        <v>369</v>
      </c>
      <c r="F248" s="25" t="s">
        <v>370</v>
      </c>
      <c r="G248" s="25" t="s">
        <v>371</v>
      </c>
    </row>
    <row r="249" spans="1:7" s="23" customFormat="1" x14ac:dyDescent="0.2">
      <c r="A249" s="23" t="s">
        <v>141</v>
      </c>
      <c r="B249" s="23" t="s">
        <v>153</v>
      </c>
      <c r="C249" s="23" t="s">
        <v>7</v>
      </c>
      <c r="D249" s="24">
        <v>4</v>
      </c>
      <c r="E249" s="25"/>
      <c r="F249" s="25"/>
      <c r="G249" s="25"/>
    </row>
    <row r="250" spans="1:7" s="23" customFormat="1" x14ac:dyDescent="0.2">
      <c r="A250" s="23" t="s">
        <v>141</v>
      </c>
      <c r="B250" s="23" t="s">
        <v>153</v>
      </c>
      <c r="C250" s="23" t="s">
        <v>8</v>
      </c>
      <c r="D250" s="24">
        <v>4</v>
      </c>
      <c r="E250" s="25"/>
      <c r="F250" s="25"/>
      <c r="G250" s="25"/>
    </row>
    <row r="251" spans="1:7" x14ac:dyDescent="0.2">
      <c r="A251" s="3" t="s">
        <v>141</v>
      </c>
      <c r="B251" s="3" t="s">
        <v>153</v>
      </c>
      <c r="C251" s="3" t="s">
        <v>9</v>
      </c>
      <c r="D251" s="14">
        <v>1</v>
      </c>
    </row>
    <row r="252" spans="1:7" s="23" customFormat="1" x14ac:dyDescent="0.2">
      <c r="A252" s="23" t="s">
        <v>141</v>
      </c>
      <c r="B252" s="23" t="s">
        <v>153</v>
      </c>
      <c r="C252" s="23" t="s">
        <v>10</v>
      </c>
      <c r="D252" s="24">
        <v>4</v>
      </c>
      <c r="E252" s="25"/>
      <c r="F252" s="25"/>
      <c r="G252" s="25"/>
    </row>
    <row r="253" spans="1:7" x14ac:dyDescent="0.2">
      <c r="A253" s="3" t="s">
        <v>141</v>
      </c>
      <c r="B253" s="3" t="s">
        <v>153</v>
      </c>
      <c r="C253" s="3" t="s">
        <v>11</v>
      </c>
      <c r="D253" s="14">
        <v>3</v>
      </c>
    </row>
    <row r="254" spans="1:7" x14ac:dyDescent="0.2">
      <c r="A254" s="3" t="s">
        <v>141</v>
      </c>
      <c r="B254" s="3" t="s">
        <v>153</v>
      </c>
      <c r="C254" s="3" t="s">
        <v>80</v>
      </c>
      <c r="D254" s="14">
        <v>1</v>
      </c>
    </row>
    <row r="255" spans="1:7" x14ac:dyDescent="0.2">
      <c r="A255" s="3" t="s">
        <v>141</v>
      </c>
      <c r="B255" s="3" t="s">
        <v>153</v>
      </c>
      <c r="C255" s="3" t="s">
        <v>13</v>
      </c>
      <c r="D255" s="14">
        <v>1</v>
      </c>
    </row>
    <row r="256" spans="1:7" x14ac:dyDescent="0.2">
      <c r="A256" s="3" t="s">
        <v>141</v>
      </c>
      <c r="B256" s="3" t="s">
        <v>153</v>
      </c>
      <c r="C256" s="3" t="s">
        <v>14</v>
      </c>
      <c r="D256" s="14">
        <v>1</v>
      </c>
    </row>
    <row r="257" spans="1:7" s="23" customFormat="1" x14ac:dyDescent="0.2">
      <c r="A257" s="23" t="s">
        <v>141</v>
      </c>
      <c r="B257" s="23" t="s">
        <v>153</v>
      </c>
      <c r="C257" s="23" t="s">
        <v>15</v>
      </c>
      <c r="D257" s="24">
        <v>5</v>
      </c>
      <c r="E257" s="25"/>
      <c r="F257" s="25"/>
      <c r="G257" s="25"/>
    </row>
    <row r="258" spans="1:7" x14ac:dyDescent="0.2">
      <c r="A258" s="3" t="s">
        <v>141</v>
      </c>
      <c r="B258" s="3" t="s">
        <v>153</v>
      </c>
      <c r="C258" s="3" t="s">
        <v>16</v>
      </c>
      <c r="D258" s="14">
        <v>2</v>
      </c>
    </row>
    <row r="259" spans="1:7" s="23" customFormat="1" x14ac:dyDescent="0.2">
      <c r="A259" s="23" t="s">
        <v>141</v>
      </c>
      <c r="B259" s="23" t="s">
        <v>153</v>
      </c>
      <c r="C259" s="23" t="s">
        <v>17</v>
      </c>
      <c r="D259" s="24">
        <v>5</v>
      </c>
      <c r="E259" s="25"/>
      <c r="F259" s="25"/>
      <c r="G259" s="25"/>
    </row>
    <row r="260" spans="1:7" s="23" customFormat="1" x14ac:dyDescent="0.2">
      <c r="A260" s="23" t="s">
        <v>141</v>
      </c>
      <c r="B260" s="23" t="s">
        <v>153</v>
      </c>
      <c r="C260" s="23" t="s">
        <v>18</v>
      </c>
      <c r="D260" s="24">
        <v>5</v>
      </c>
      <c r="E260" s="25"/>
      <c r="F260" s="25"/>
      <c r="G260" s="25"/>
    </row>
    <row r="261" spans="1:7" s="23" customFormat="1" x14ac:dyDescent="0.2">
      <c r="A261" s="23" t="s">
        <v>141</v>
      </c>
      <c r="B261" s="23" t="s">
        <v>153</v>
      </c>
      <c r="C261" s="23" t="s">
        <v>19</v>
      </c>
      <c r="D261" s="24">
        <v>5</v>
      </c>
      <c r="E261" s="25"/>
      <c r="F261" s="25"/>
      <c r="G261" s="25"/>
    </row>
    <row r="262" spans="1:7" s="23" customFormat="1" x14ac:dyDescent="0.2">
      <c r="A262" s="23" t="s">
        <v>141</v>
      </c>
      <c r="B262" s="23" t="s">
        <v>153</v>
      </c>
      <c r="C262" s="23" t="s">
        <v>20</v>
      </c>
      <c r="D262" s="24">
        <v>4</v>
      </c>
      <c r="E262" s="25"/>
      <c r="F262" s="25"/>
      <c r="G262" s="25"/>
    </row>
    <row r="263" spans="1:7" s="23" customFormat="1" x14ac:dyDescent="0.2">
      <c r="A263" s="23" t="s">
        <v>141</v>
      </c>
      <c r="B263" s="23" t="s">
        <v>153</v>
      </c>
      <c r="C263" s="23" t="s">
        <v>21</v>
      </c>
      <c r="D263" s="24">
        <v>5</v>
      </c>
      <c r="E263" s="25"/>
      <c r="F263" s="25"/>
      <c r="G263" s="25"/>
    </row>
    <row r="264" spans="1:7" x14ac:dyDescent="0.2">
      <c r="A264" s="3" t="s">
        <v>141</v>
      </c>
      <c r="B264" s="3" t="s">
        <v>153</v>
      </c>
      <c r="C264" s="3" t="s">
        <v>103</v>
      </c>
      <c r="D264" s="14">
        <v>4</v>
      </c>
    </row>
    <row r="265" spans="1:7" x14ac:dyDescent="0.2">
      <c r="A265" s="3" t="s">
        <v>141</v>
      </c>
      <c r="B265" s="3" t="s">
        <v>153</v>
      </c>
      <c r="C265" s="3" t="s">
        <v>23</v>
      </c>
      <c r="D265" s="14">
        <v>3</v>
      </c>
    </row>
    <row r="266" spans="1:7" s="23" customFormat="1" x14ac:dyDescent="0.2">
      <c r="A266" s="23" t="s">
        <v>141</v>
      </c>
      <c r="B266" s="23" t="s">
        <v>153</v>
      </c>
      <c r="C266" s="23" t="s">
        <v>111</v>
      </c>
      <c r="D266" s="24">
        <v>4</v>
      </c>
      <c r="E266" s="25"/>
      <c r="F266" s="25"/>
      <c r="G266" s="25"/>
    </row>
    <row r="267" spans="1:7" s="23" customFormat="1" x14ac:dyDescent="0.2">
      <c r="A267" s="23" t="s">
        <v>141</v>
      </c>
      <c r="B267" s="23" t="s">
        <v>153</v>
      </c>
      <c r="C267" s="23" t="s">
        <v>116</v>
      </c>
      <c r="D267" s="24">
        <v>5</v>
      </c>
      <c r="E267" s="25"/>
      <c r="F267" s="25"/>
      <c r="G267" s="25"/>
    </row>
    <row r="268" spans="1:7" x14ac:dyDescent="0.2">
      <c r="A268" s="3" t="s">
        <v>142</v>
      </c>
      <c r="B268" s="3" t="s">
        <v>153</v>
      </c>
      <c r="C268" s="3" t="s">
        <v>7</v>
      </c>
      <c r="D268" s="14">
        <v>3</v>
      </c>
    </row>
    <row r="269" spans="1:7" x14ac:dyDescent="0.2">
      <c r="A269" s="3" t="s">
        <v>142</v>
      </c>
      <c r="B269" s="3" t="s">
        <v>153</v>
      </c>
      <c r="C269" s="3" t="s">
        <v>8</v>
      </c>
      <c r="D269" s="14">
        <v>3</v>
      </c>
    </row>
    <row r="270" spans="1:7" x14ac:dyDescent="0.2">
      <c r="A270" s="3" t="s">
        <v>142</v>
      </c>
      <c r="B270" s="3" t="s">
        <v>153</v>
      </c>
      <c r="C270" s="3" t="s">
        <v>9</v>
      </c>
      <c r="D270" s="14">
        <v>1</v>
      </c>
    </row>
    <row r="271" spans="1:7" s="23" customFormat="1" x14ac:dyDescent="0.2">
      <c r="A271" s="23" t="s">
        <v>142</v>
      </c>
      <c r="B271" s="23" t="s">
        <v>153</v>
      </c>
      <c r="C271" s="23" t="s">
        <v>10</v>
      </c>
      <c r="D271" s="24">
        <v>4</v>
      </c>
      <c r="E271" s="25"/>
      <c r="F271" s="25"/>
      <c r="G271" s="25"/>
    </row>
    <row r="272" spans="1:7" s="23" customFormat="1" x14ac:dyDescent="0.2">
      <c r="A272" s="23" t="s">
        <v>142</v>
      </c>
      <c r="B272" s="23" t="s">
        <v>153</v>
      </c>
      <c r="C272" s="23" t="s">
        <v>11</v>
      </c>
      <c r="D272" s="24">
        <v>4</v>
      </c>
      <c r="E272" s="25"/>
      <c r="F272" s="25"/>
      <c r="G272" s="25"/>
    </row>
    <row r="273" spans="1:7" x14ac:dyDescent="0.2">
      <c r="A273" s="3" t="s">
        <v>142</v>
      </c>
      <c r="B273" s="3" t="s">
        <v>153</v>
      </c>
      <c r="C273" s="3" t="s">
        <v>80</v>
      </c>
      <c r="D273" s="14">
        <v>1</v>
      </c>
    </row>
    <row r="274" spans="1:7" x14ac:dyDescent="0.2">
      <c r="A274" s="3" t="s">
        <v>142</v>
      </c>
      <c r="B274" s="3" t="s">
        <v>153</v>
      </c>
      <c r="C274" s="3" t="s">
        <v>13</v>
      </c>
      <c r="D274" s="14">
        <v>1</v>
      </c>
    </row>
    <row r="275" spans="1:7" x14ac:dyDescent="0.2">
      <c r="A275" s="3" t="s">
        <v>142</v>
      </c>
      <c r="B275" s="3" t="s">
        <v>153</v>
      </c>
      <c r="C275" s="3" t="s">
        <v>14</v>
      </c>
      <c r="D275" s="14">
        <v>1</v>
      </c>
    </row>
    <row r="276" spans="1:7" s="23" customFormat="1" x14ac:dyDescent="0.2">
      <c r="A276" s="23" t="s">
        <v>142</v>
      </c>
      <c r="B276" s="23" t="s">
        <v>153</v>
      </c>
      <c r="C276" s="23" t="s">
        <v>15</v>
      </c>
      <c r="D276" s="24">
        <v>5</v>
      </c>
      <c r="E276" s="25"/>
      <c r="F276" s="25"/>
      <c r="G276" s="25"/>
    </row>
    <row r="277" spans="1:7" x14ac:dyDescent="0.2">
      <c r="A277" s="3" t="s">
        <v>142</v>
      </c>
      <c r="B277" s="3" t="s">
        <v>153</v>
      </c>
      <c r="C277" s="3" t="s">
        <v>16</v>
      </c>
      <c r="D277" s="14">
        <v>2</v>
      </c>
    </row>
    <row r="278" spans="1:7" s="23" customFormat="1" x14ac:dyDescent="0.2">
      <c r="A278" s="23" t="s">
        <v>142</v>
      </c>
      <c r="B278" s="23" t="s">
        <v>153</v>
      </c>
      <c r="C278" s="23" t="s">
        <v>17</v>
      </c>
      <c r="D278" s="24">
        <v>4</v>
      </c>
      <c r="E278" s="25"/>
      <c r="F278" s="25"/>
      <c r="G278" s="25"/>
    </row>
    <row r="279" spans="1:7" x14ac:dyDescent="0.2">
      <c r="A279" s="3" t="s">
        <v>142</v>
      </c>
      <c r="B279" s="3" t="s">
        <v>153</v>
      </c>
      <c r="C279" s="3" t="s">
        <v>18</v>
      </c>
      <c r="D279" s="14">
        <v>3</v>
      </c>
    </row>
    <row r="280" spans="1:7" s="23" customFormat="1" x14ac:dyDescent="0.2">
      <c r="A280" s="23" t="s">
        <v>142</v>
      </c>
      <c r="B280" s="23" t="s">
        <v>153</v>
      </c>
      <c r="C280" s="23" t="s">
        <v>19</v>
      </c>
      <c r="D280" s="24">
        <v>4</v>
      </c>
      <c r="E280" s="25"/>
      <c r="F280" s="25"/>
      <c r="G280" s="25"/>
    </row>
    <row r="281" spans="1:7" s="23" customFormat="1" x14ac:dyDescent="0.2">
      <c r="A281" s="23" t="s">
        <v>142</v>
      </c>
      <c r="B281" s="23" t="s">
        <v>153</v>
      </c>
      <c r="C281" s="23" t="s">
        <v>20</v>
      </c>
      <c r="D281" s="24">
        <v>4</v>
      </c>
      <c r="E281" s="25"/>
      <c r="F281" s="25"/>
      <c r="G281" s="25"/>
    </row>
    <row r="282" spans="1:7" s="23" customFormat="1" x14ac:dyDescent="0.2">
      <c r="A282" s="23" t="s">
        <v>142</v>
      </c>
      <c r="B282" s="23" t="s">
        <v>153</v>
      </c>
      <c r="C282" s="23" t="s">
        <v>21</v>
      </c>
      <c r="D282" s="24">
        <v>5</v>
      </c>
      <c r="E282" s="25"/>
      <c r="F282" s="25"/>
      <c r="G282" s="25"/>
    </row>
    <row r="283" spans="1:7" x14ac:dyDescent="0.2">
      <c r="A283" s="3" t="s">
        <v>142</v>
      </c>
      <c r="B283" s="3" t="s">
        <v>153</v>
      </c>
      <c r="C283" s="3" t="s">
        <v>103</v>
      </c>
      <c r="D283" s="14">
        <v>3</v>
      </c>
    </row>
    <row r="284" spans="1:7" x14ac:dyDescent="0.2">
      <c r="A284" s="3" t="s">
        <v>142</v>
      </c>
      <c r="B284" s="3" t="s">
        <v>153</v>
      </c>
      <c r="C284" s="3" t="s">
        <v>23</v>
      </c>
      <c r="D284" s="14">
        <v>3</v>
      </c>
    </row>
    <row r="285" spans="1:7" x14ac:dyDescent="0.2">
      <c r="A285" s="3" t="s">
        <v>142</v>
      </c>
      <c r="B285" s="3" t="s">
        <v>153</v>
      </c>
      <c r="C285" s="3" t="s">
        <v>111</v>
      </c>
      <c r="D285" s="14">
        <v>3</v>
      </c>
    </row>
    <row r="286" spans="1:7" s="23" customFormat="1" x14ac:dyDescent="0.2">
      <c r="A286" s="23" t="s">
        <v>142</v>
      </c>
      <c r="B286" s="23" t="s">
        <v>153</v>
      </c>
      <c r="C286" s="23" t="s">
        <v>116</v>
      </c>
      <c r="D286" s="24">
        <v>5</v>
      </c>
      <c r="E286" s="25"/>
      <c r="F286" s="25"/>
      <c r="G286" s="25"/>
    </row>
    <row r="287" spans="1:7" s="23" customFormat="1" x14ac:dyDescent="0.2">
      <c r="A287" s="23" t="s">
        <v>143</v>
      </c>
      <c r="B287" s="23" t="s">
        <v>154</v>
      </c>
      <c r="C287" s="23" t="s">
        <v>7</v>
      </c>
      <c r="D287" s="24">
        <v>4</v>
      </c>
      <c r="E287" s="25"/>
      <c r="F287" s="25"/>
      <c r="G287" s="25"/>
    </row>
    <row r="288" spans="1:7" s="23" customFormat="1" x14ac:dyDescent="0.2">
      <c r="A288" s="23" t="s">
        <v>143</v>
      </c>
      <c r="B288" s="23" t="s">
        <v>154</v>
      </c>
      <c r="C288" s="23" t="s">
        <v>8</v>
      </c>
      <c r="D288" s="24">
        <v>5</v>
      </c>
      <c r="E288" s="25"/>
      <c r="F288" s="25"/>
      <c r="G288" s="25"/>
    </row>
    <row r="289" spans="1:7" x14ac:dyDescent="0.2">
      <c r="A289" s="3" t="s">
        <v>143</v>
      </c>
      <c r="B289" s="3" t="s">
        <v>154</v>
      </c>
      <c r="C289" s="3" t="s">
        <v>9</v>
      </c>
      <c r="D289" s="14">
        <v>3</v>
      </c>
    </row>
    <row r="290" spans="1:7" x14ac:dyDescent="0.2">
      <c r="A290" s="3" t="s">
        <v>143</v>
      </c>
      <c r="B290" s="3" t="s">
        <v>154</v>
      </c>
      <c r="C290" s="3" t="s">
        <v>10</v>
      </c>
      <c r="D290" s="14">
        <v>3</v>
      </c>
    </row>
    <row r="291" spans="1:7" x14ac:dyDescent="0.2">
      <c r="A291" s="3" t="s">
        <v>143</v>
      </c>
      <c r="B291" s="3" t="s">
        <v>154</v>
      </c>
      <c r="C291" s="3" t="s">
        <v>11</v>
      </c>
      <c r="D291" s="14">
        <v>3</v>
      </c>
    </row>
    <row r="292" spans="1:7" s="23" customFormat="1" x14ac:dyDescent="0.2">
      <c r="A292" s="23" t="s">
        <v>143</v>
      </c>
      <c r="B292" s="23" t="s">
        <v>154</v>
      </c>
      <c r="C292" s="23" t="s">
        <v>80</v>
      </c>
      <c r="D292" s="24">
        <v>4</v>
      </c>
      <c r="E292" s="25"/>
      <c r="F292" s="25"/>
      <c r="G292" s="25"/>
    </row>
    <row r="293" spans="1:7" s="23" customFormat="1" x14ac:dyDescent="0.2">
      <c r="A293" s="23" t="s">
        <v>143</v>
      </c>
      <c r="B293" s="23" t="s">
        <v>154</v>
      </c>
      <c r="C293" s="23" t="s">
        <v>13</v>
      </c>
      <c r="D293" s="24">
        <v>5</v>
      </c>
      <c r="E293" s="25"/>
      <c r="F293" s="25"/>
      <c r="G293" s="25"/>
    </row>
    <row r="294" spans="1:7" s="23" customFormat="1" x14ac:dyDescent="0.2">
      <c r="A294" s="23" t="s">
        <v>143</v>
      </c>
      <c r="B294" s="23" t="s">
        <v>154</v>
      </c>
      <c r="C294" s="23" t="s">
        <v>14</v>
      </c>
      <c r="D294" s="24">
        <v>5</v>
      </c>
      <c r="E294" s="25"/>
      <c r="F294" s="25"/>
      <c r="G294" s="25"/>
    </row>
    <row r="295" spans="1:7" x14ac:dyDescent="0.2">
      <c r="A295" s="3" t="s">
        <v>143</v>
      </c>
      <c r="B295" s="3" t="s">
        <v>154</v>
      </c>
      <c r="C295" s="3" t="s">
        <v>15</v>
      </c>
      <c r="D295" s="14">
        <v>3</v>
      </c>
    </row>
    <row r="296" spans="1:7" s="23" customFormat="1" x14ac:dyDescent="0.2">
      <c r="A296" s="23" t="s">
        <v>143</v>
      </c>
      <c r="B296" s="23" t="s">
        <v>154</v>
      </c>
      <c r="C296" s="23" t="s">
        <v>16</v>
      </c>
      <c r="D296" s="24">
        <v>4</v>
      </c>
      <c r="E296" s="25"/>
      <c r="F296" s="25"/>
      <c r="G296" s="25"/>
    </row>
    <row r="297" spans="1:7" x14ac:dyDescent="0.2">
      <c r="A297" s="3" t="s">
        <v>143</v>
      </c>
      <c r="B297" s="3" t="s">
        <v>154</v>
      </c>
      <c r="C297" s="3" t="s">
        <v>17</v>
      </c>
      <c r="D297" s="14">
        <v>1</v>
      </c>
    </row>
    <row r="298" spans="1:7" x14ac:dyDescent="0.2">
      <c r="A298" s="3" t="s">
        <v>143</v>
      </c>
      <c r="B298" s="3" t="s">
        <v>154</v>
      </c>
      <c r="C298" s="3" t="s">
        <v>18</v>
      </c>
      <c r="D298" s="14">
        <v>3</v>
      </c>
    </row>
    <row r="299" spans="1:7" x14ac:dyDescent="0.2">
      <c r="A299" s="3" t="s">
        <v>143</v>
      </c>
      <c r="B299" s="3" t="s">
        <v>154</v>
      </c>
      <c r="C299" s="3" t="s">
        <v>19</v>
      </c>
      <c r="D299" s="14">
        <v>1</v>
      </c>
    </row>
    <row r="300" spans="1:7" x14ac:dyDescent="0.2">
      <c r="A300" s="3" t="s">
        <v>143</v>
      </c>
      <c r="B300" s="3" t="s">
        <v>154</v>
      </c>
      <c r="C300" s="3" t="s">
        <v>20</v>
      </c>
      <c r="D300" s="14">
        <v>2</v>
      </c>
    </row>
    <row r="301" spans="1:7" x14ac:dyDescent="0.2">
      <c r="A301" s="3" t="s">
        <v>143</v>
      </c>
      <c r="B301" s="3" t="s">
        <v>154</v>
      </c>
      <c r="C301" s="3" t="s">
        <v>21</v>
      </c>
      <c r="D301" s="14">
        <v>1</v>
      </c>
    </row>
    <row r="302" spans="1:7" x14ac:dyDescent="0.2">
      <c r="A302" s="3" t="s">
        <v>143</v>
      </c>
      <c r="B302" s="3" t="s">
        <v>154</v>
      </c>
      <c r="C302" s="3" t="s">
        <v>103</v>
      </c>
      <c r="D302" s="14">
        <v>1</v>
      </c>
    </row>
    <row r="303" spans="1:7" x14ac:dyDescent="0.2">
      <c r="A303" s="3" t="s">
        <v>143</v>
      </c>
      <c r="B303" s="3" t="s">
        <v>154</v>
      </c>
      <c r="C303" s="3" t="s">
        <v>23</v>
      </c>
      <c r="D303" s="14">
        <v>3</v>
      </c>
    </row>
    <row r="304" spans="1:7" s="23" customFormat="1" x14ac:dyDescent="0.2">
      <c r="A304" s="23" t="s">
        <v>143</v>
      </c>
      <c r="B304" s="23" t="s">
        <v>154</v>
      </c>
      <c r="C304" s="23" t="s">
        <v>111</v>
      </c>
      <c r="D304" s="24">
        <v>4</v>
      </c>
      <c r="E304" s="25"/>
      <c r="F304" s="25"/>
      <c r="G304" s="25"/>
    </row>
    <row r="305" spans="1:7" x14ac:dyDescent="0.2">
      <c r="A305" s="3" t="s">
        <v>143</v>
      </c>
      <c r="B305" s="3" t="s">
        <v>154</v>
      </c>
      <c r="C305" s="3" t="s">
        <v>116</v>
      </c>
      <c r="D305" s="14">
        <v>3</v>
      </c>
    </row>
    <row r="306" spans="1:7" s="23" customFormat="1" x14ac:dyDescent="0.2">
      <c r="A306" s="23" t="s">
        <v>42</v>
      </c>
      <c r="B306" s="23" t="s">
        <v>154</v>
      </c>
      <c r="C306" s="23" t="s">
        <v>7</v>
      </c>
      <c r="D306" s="24">
        <v>4</v>
      </c>
      <c r="E306" s="25"/>
      <c r="F306" s="25"/>
      <c r="G306" s="25"/>
    </row>
    <row r="307" spans="1:7" s="23" customFormat="1" x14ac:dyDescent="0.2">
      <c r="A307" s="23" t="s">
        <v>42</v>
      </c>
      <c r="B307" s="23" t="s">
        <v>154</v>
      </c>
      <c r="C307" s="23" t="s">
        <v>8</v>
      </c>
      <c r="D307" s="24">
        <v>5</v>
      </c>
      <c r="E307" s="25"/>
      <c r="F307" s="25"/>
      <c r="G307" s="25"/>
    </row>
    <row r="308" spans="1:7" x14ac:dyDescent="0.2">
      <c r="A308" s="3" t="s">
        <v>42</v>
      </c>
      <c r="B308" s="3" t="s">
        <v>154</v>
      </c>
      <c r="C308" s="3" t="s">
        <v>9</v>
      </c>
      <c r="D308" s="14">
        <v>3</v>
      </c>
    </row>
    <row r="309" spans="1:7" x14ac:dyDescent="0.2">
      <c r="A309" s="3" t="s">
        <v>42</v>
      </c>
      <c r="B309" s="3" t="s">
        <v>154</v>
      </c>
      <c r="C309" s="3" t="s">
        <v>10</v>
      </c>
      <c r="D309" s="14">
        <v>3</v>
      </c>
    </row>
    <row r="310" spans="1:7" x14ac:dyDescent="0.2">
      <c r="A310" s="3" t="s">
        <v>42</v>
      </c>
      <c r="B310" s="3" t="s">
        <v>154</v>
      </c>
      <c r="C310" s="3" t="s">
        <v>11</v>
      </c>
      <c r="D310" s="14">
        <v>3</v>
      </c>
    </row>
    <row r="311" spans="1:7" s="23" customFormat="1" x14ac:dyDescent="0.2">
      <c r="A311" s="23" t="s">
        <v>42</v>
      </c>
      <c r="B311" s="23" t="s">
        <v>154</v>
      </c>
      <c r="C311" s="23" t="s">
        <v>80</v>
      </c>
      <c r="D311" s="24">
        <v>4</v>
      </c>
      <c r="E311" s="25"/>
      <c r="F311" s="25"/>
      <c r="G311" s="25"/>
    </row>
    <row r="312" spans="1:7" s="23" customFormat="1" x14ac:dyDescent="0.2">
      <c r="A312" s="23" t="s">
        <v>42</v>
      </c>
      <c r="B312" s="23" t="s">
        <v>154</v>
      </c>
      <c r="C312" s="23" t="s">
        <v>13</v>
      </c>
      <c r="D312" s="24">
        <v>5</v>
      </c>
      <c r="E312" s="25"/>
      <c r="F312" s="25"/>
      <c r="G312" s="25"/>
    </row>
    <row r="313" spans="1:7" s="23" customFormat="1" x14ac:dyDescent="0.2">
      <c r="A313" s="23" t="s">
        <v>42</v>
      </c>
      <c r="B313" s="23" t="s">
        <v>154</v>
      </c>
      <c r="C313" s="23" t="s">
        <v>14</v>
      </c>
      <c r="D313" s="24">
        <v>5</v>
      </c>
      <c r="E313" s="25"/>
      <c r="F313" s="25"/>
      <c r="G313" s="25"/>
    </row>
    <row r="314" spans="1:7" s="23" customFormat="1" x14ac:dyDescent="0.2">
      <c r="A314" s="23" t="s">
        <v>42</v>
      </c>
      <c r="B314" s="23" t="s">
        <v>154</v>
      </c>
      <c r="C314" s="23" t="s">
        <v>15</v>
      </c>
      <c r="D314" s="24">
        <v>4</v>
      </c>
      <c r="E314" s="25"/>
      <c r="F314" s="25"/>
      <c r="G314" s="25"/>
    </row>
    <row r="315" spans="1:7" x14ac:dyDescent="0.2">
      <c r="A315" s="3" t="s">
        <v>42</v>
      </c>
      <c r="B315" s="3" t="s">
        <v>154</v>
      </c>
      <c r="C315" s="3" t="s">
        <v>16</v>
      </c>
      <c r="D315" s="14">
        <v>2</v>
      </c>
    </row>
    <row r="316" spans="1:7" x14ac:dyDescent="0.2">
      <c r="A316" s="3" t="s">
        <v>42</v>
      </c>
      <c r="B316" s="3" t="s">
        <v>154</v>
      </c>
      <c r="C316" s="3" t="s">
        <v>17</v>
      </c>
      <c r="D316" s="14">
        <v>3</v>
      </c>
    </row>
    <row r="317" spans="1:7" x14ac:dyDescent="0.2">
      <c r="A317" s="3" t="s">
        <v>42</v>
      </c>
      <c r="B317" s="3" t="s">
        <v>154</v>
      </c>
      <c r="C317" s="3" t="s">
        <v>18</v>
      </c>
      <c r="D317" s="14">
        <v>3</v>
      </c>
    </row>
    <row r="318" spans="1:7" x14ac:dyDescent="0.2">
      <c r="A318" s="3" t="s">
        <v>42</v>
      </c>
      <c r="B318" s="3" t="s">
        <v>154</v>
      </c>
      <c r="C318" s="3" t="s">
        <v>19</v>
      </c>
      <c r="D318" s="14">
        <v>1</v>
      </c>
    </row>
    <row r="319" spans="1:7" x14ac:dyDescent="0.2">
      <c r="A319" s="3" t="s">
        <v>42</v>
      </c>
      <c r="B319" s="3" t="s">
        <v>154</v>
      </c>
      <c r="C319" s="3" t="s">
        <v>20</v>
      </c>
      <c r="D319" s="14">
        <v>2</v>
      </c>
    </row>
    <row r="320" spans="1:7" s="23" customFormat="1" x14ac:dyDescent="0.2">
      <c r="A320" s="23" t="s">
        <v>42</v>
      </c>
      <c r="B320" s="23" t="s">
        <v>154</v>
      </c>
      <c r="C320" s="23" t="s">
        <v>21</v>
      </c>
      <c r="D320" s="24">
        <v>5</v>
      </c>
      <c r="E320" s="25"/>
      <c r="F320" s="25"/>
      <c r="G320" s="25"/>
    </row>
    <row r="321" spans="1:7" x14ac:dyDescent="0.2">
      <c r="A321" s="3" t="s">
        <v>42</v>
      </c>
      <c r="B321" s="3" t="s">
        <v>154</v>
      </c>
      <c r="C321" s="3" t="s">
        <v>103</v>
      </c>
      <c r="D321" s="14">
        <v>1</v>
      </c>
    </row>
    <row r="322" spans="1:7" s="23" customFormat="1" x14ac:dyDescent="0.2">
      <c r="A322" s="23" t="s">
        <v>42</v>
      </c>
      <c r="B322" s="23" t="s">
        <v>154</v>
      </c>
      <c r="C322" s="23" t="s">
        <v>23</v>
      </c>
      <c r="D322" s="24">
        <v>5</v>
      </c>
      <c r="E322" s="25"/>
      <c r="F322" s="25"/>
      <c r="G322" s="25"/>
    </row>
    <row r="323" spans="1:7" s="23" customFormat="1" x14ac:dyDescent="0.2">
      <c r="A323" s="23" t="s">
        <v>42</v>
      </c>
      <c r="B323" s="23" t="s">
        <v>154</v>
      </c>
      <c r="C323" s="23" t="s">
        <v>111</v>
      </c>
      <c r="D323" s="24">
        <v>4</v>
      </c>
      <c r="E323" s="25"/>
      <c r="F323" s="25"/>
      <c r="G323" s="25"/>
    </row>
    <row r="324" spans="1:7" x14ac:dyDescent="0.2">
      <c r="A324" s="3" t="s">
        <v>42</v>
      </c>
      <c r="B324" s="3" t="s">
        <v>154</v>
      </c>
      <c r="C324" s="3" t="s">
        <v>116</v>
      </c>
      <c r="D324" s="14">
        <v>3</v>
      </c>
    </row>
    <row r="325" spans="1:7" x14ac:dyDescent="0.2">
      <c r="A325" s="3" t="s">
        <v>144</v>
      </c>
      <c r="B325" s="3" t="s">
        <v>154</v>
      </c>
      <c r="C325" s="3" t="s">
        <v>7</v>
      </c>
      <c r="D325" s="14">
        <v>2</v>
      </c>
    </row>
    <row r="326" spans="1:7" x14ac:dyDescent="0.2">
      <c r="A326" s="3" t="s">
        <v>144</v>
      </c>
      <c r="B326" s="3" t="s">
        <v>154</v>
      </c>
      <c r="C326" s="3" t="s">
        <v>8</v>
      </c>
      <c r="D326" s="14">
        <v>5</v>
      </c>
    </row>
    <row r="327" spans="1:7" x14ac:dyDescent="0.2">
      <c r="A327" s="3" t="s">
        <v>144</v>
      </c>
      <c r="B327" s="3" t="s">
        <v>154</v>
      </c>
      <c r="C327" s="3" t="s">
        <v>9</v>
      </c>
      <c r="D327" s="14">
        <v>3</v>
      </c>
    </row>
    <row r="328" spans="1:7" x14ac:dyDescent="0.2">
      <c r="A328" s="3" t="s">
        <v>144</v>
      </c>
      <c r="B328" s="3" t="s">
        <v>154</v>
      </c>
      <c r="C328" s="3" t="s">
        <v>10</v>
      </c>
      <c r="D328" s="14">
        <v>2</v>
      </c>
    </row>
    <row r="329" spans="1:7" s="23" customFormat="1" x14ac:dyDescent="0.2">
      <c r="A329" s="23" t="s">
        <v>144</v>
      </c>
      <c r="B329" s="23" t="s">
        <v>154</v>
      </c>
      <c r="C329" s="23" t="s">
        <v>11</v>
      </c>
      <c r="D329" s="24">
        <v>4</v>
      </c>
      <c r="E329" s="25"/>
      <c r="F329" s="25"/>
      <c r="G329" s="25"/>
    </row>
    <row r="330" spans="1:7" s="23" customFormat="1" x14ac:dyDescent="0.2">
      <c r="A330" s="23" t="s">
        <v>144</v>
      </c>
      <c r="B330" s="23" t="s">
        <v>154</v>
      </c>
      <c r="C330" s="23" t="s">
        <v>80</v>
      </c>
      <c r="D330" s="24">
        <v>5</v>
      </c>
      <c r="E330" s="25"/>
      <c r="F330" s="25"/>
      <c r="G330" s="25"/>
    </row>
    <row r="331" spans="1:7" s="23" customFormat="1" x14ac:dyDescent="0.2">
      <c r="A331" s="23" t="s">
        <v>144</v>
      </c>
      <c r="B331" s="23" t="s">
        <v>154</v>
      </c>
      <c r="C331" s="23" t="s">
        <v>13</v>
      </c>
      <c r="D331" s="24">
        <v>4</v>
      </c>
      <c r="E331" s="25"/>
      <c r="F331" s="25"/>
      <c r="G331" s="25"/>
    </row>
    <row r="332" spans="1:7" x14ac:dyDescent="0.2">
      <c r="A332" s="3" t="s">
        <v>144</v>
      </c>
      <c r="B332" s="3" t="s">
        <v>154</v>
      </c>
      <c r="C332" s="3" t="s">
        <v>14</v>
      </c>
      <c r="D332" s="14">
        <v>3</v>
      </c>
    </row>
    <row r="333" spans="1:7" x14ac:dyDescent="0.2">
      <c r="A333" s="3" t="s">
        <v>144</v>
      </c>
      <c r="B333" s="3" t="s">
        <v>154</v>
      </c>
      <c r="C333" s="3" t="s">
        <v>15</v>
      </c>
      <c r="D333" s="14">
        <v>3</v>
      </c>
    </row>
    <row r="334" spans="1:7" s="26" customFormat="1" x14ac:dyDescent="0.2">
      <c r="A334" s="26" t="s">
        <v>144</v>
      </c>
      <c r="B334" s="26" t="s">
        <v>154</v>
      </c>
      <c r="C334" s="26" t="s">
        <v>16</v>
      </c>
      <c r="D334" s="27">
        <v>3</v>
      </c>
      <c r="E334" s="28"/>
      <c r="F334" s="28"/>
      <c r="G334" s="28"/>
    </row>
    <row r="335" spans="1:7" x14ac:dyDescent="0.2">
      <c r="A335" s="3" t="s">
        <v>144</v>
      </c>
      <c r="B335" s="3" t="s">
        <v>154</v>
      </c>
      <c r="C335" s="3" t="s">
        <v>17</v>
      </c>
      <c r="D335" s="14">
        <v>1</v>
      </c>
    </row>
    <row r="336" spans="1:7" x14ac:dyDescent="0.2">
      <c r="A336" s="3" t="s">
        <v>144</v>
      </c>
      <c r="B336" s="3" t="s">
        <v>154</v>
      </c>
      <c r="C336" s="3" t="s">
        <v>18</v>
      </c>
      <c r="D336" s="14">
        <v>1</v>
      </c>
    </row>
    <row r="337" spans="1:7" x14ac:dyDescent="0.2">
      <c r="A337" s="3" t="s">
        <v>144</v>
      </c>
      <c r="B337" s="3" t="s">
        <v>154</v>
      </c>
      <c r="C337" s="3" t="s">
        <v>19</v>
      </c>
      <c r="D337" s="14">
        <v>1</v>
      </c>
    </row>
    <row r="338" spans="1:7" x14ac:dyDescent="0.2">
      <c r="A338" s="3" t="s">
        <v>144</v>
      </c>
      <c r="B338" s="3" t="s">
        <v>154</v>
      </c>
      <c r="C338" s="3" t="s">
        <v>20</v>
      </c>
      <c r="D338" s="14">
        <v>1</v>
      </c>
    </row>
    <row r="339" spans="1:7" x14ac:dyDescent="0.2">
      <c r="A339" s="3" t="s">
        <v>144</v>
      </c>
      <c r="B339" s="3" t="s">
        <v>154</v>
      </c>
      <c r="C339" s="3" t="s">
        <v>21</v>
      </c>
      <c r="D339" s="14">
        <v>1</v>
      </c>
    </row>
    <row r="340" spans="1:7" x14ac:dyDescent="0.2">
      <c r="A340" s="3" t="s">
        <v>144</v>
      </c>
      <c r="B340" s="3" t="s">
        <v>154</v>
      </c>
      <c r="C340" s="3" t="s">
        <v>103</v>
      </c>
      <c r="D340" s="14">
        <v>1</v>
      </c>
    </row>
    <row r="341" spans="1:7" x14ac:dyDescent="0.2">
      <c r="A341" s="3" t="s">
        <v>144</v>
      </c>
      <c r="B341" s="3" t="s">
        <v>154</v>
      </c>
      <c r="C341" s="3" t="s">
        <v>23</v>
      </c>
      <c r="D341" s="14">
        <v>1</v>
      </c>
    </row>
    <row r="342" spans="1:7" s="23" customFormat="1" x14ac:dyDescent="0.2">
      <c r="A342" s="23" t="s">
        <v>144</v>
      </c>
      <c r="B342" s="23" t="s">
        <v>154</v>
      </c>
      <c r="C342" s="23" t="s">
        <v>111</v>
      </c>
      <c r="D342" s="24">
        <v>4</v>
      </c>
      <c r="E342" s="25"/>
      <c r="F342" s="25"/>
      <c r="G342" s="25"/>
    </row>
    <row r="343" spans="1:7" x14ac:dyDescent="0.2">
      <c r="A343" s="3" t="s">
        <v>144</v>
      </c>
      <c r="B343" s="3" t="s">
        <v>154</v>
      </c>
      <c r="C343" s="3" t="s">
        <v>116</v>
      </c>
      <c r="D343" s="1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Inputs</vt:lpstr>
      <vt:lpstr>Weights</vt:lpstr>
      <vt:lpstr>Scoring</vt:lpstr>
      <vt:lpstr>Categories</vt:lpstr>
      <vt:lpstr>Factors</vt:lpstr>
      <vt:lpstr>Snippets</vt:lpstr>
      <vt:lpstr>Results</vt:lpstr>
      <vt:lpstr>Narratives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Sweet Piedmont</cp:lastModifiedBy>
  <dcterms:created xsi:type="dcterms:W3CDTF">2025-08-23T23:29:36Z</dcterms:created>
  <dcterms:modified xsi:type="dcterms:W3CDTF">2025-09-11T15:49:12Z</dcterms:modified>
</cp:coreProperties>
</file>