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na Reddy Battula\Downloads\"/>
    </mc:Choice>
  </mc:AlternateContent>
  <xr:revisionPtr revIDLastSave="0" documentId="13_ncr:1_{1A779611-2040-43CC-95E4-E4F4C2D573A2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heet1" sheetId="1" state="hidden" r:id="rId1"/>
    <sheet name="Answer Report 1" sheetId="8" r:id="rId2"/>
    <sheet name="Sensitivity Report 1" sheetId="9" r:id="rId3"/>
    <sheet name="Problem 2.24" sheetId="10" r:id="rId4"/>
    <sheet name="Problem 4.9 (c)" sheetId="11" r:id="rId5"/>
  </sheets>
  <definedNames>
    <definedName name="solver_adj" localSheetId="3" hidden="1">'Problem 2.24'!$C$17:$D$17</definedName>
    <definedName name="solver_adj" localSheetId="4" hidden="1">'Problem 4.9 (c)'!$C$17:$D$17</definedName>
    <definedName name="solver_adj_ob" localSheetId="3" hidden="1">1</definedName>
    <definedName name="solver_adj_ob" localSheetId="4" hidden="1">1</definedName>
    <definedName name="solver_cha" localSheetId="3" hidden="1">0</definedName>
    <definedName name="solver_cha" localSheetId="4" hidden="1">0</definedName>
    <definedName name="solver_chc1" localSheetId="3" hidden="1">0</definedName>
    <definedName name="solver_chc1" localSheetId="4" hidden="1">0</definedName>
    <definedName name="solver_chc2" localSheetId="3" hidden="1">0</definedName>
    <definedName name="solver_chc2" localSheetId="4" hidden="1">0</definedName>
    <definedName name="solver_chc3" localSheetId="3" hidden="1">0</definedName>
    <definedName name="solver_chc3" localSheetId="4" hidden="1">0</definedName>
    <definedName name="solver_chc4" localSheetId="3" hidden="1">0</definedName>
    <definedName name="solver_chc4" localSheetId="4" hidden="1">0</definedName>
    <definedName name="solver_chn" localSheetId="3" hidden="1">4</definedName>
    <definedName name="solver_chn" localSheetId="4" hidden="1">4</definedName>
    <definedName name="solver_chp1" localSheetId="3" hidden="1">0</definedName>
    <definedName name="solver_chp1" localSheetId="4" hidden="1">0</definedName>
    <definedName name="solver_chp2" localSheetId="3" hidden="1">0</definedName>
    <definedName name="solver_chp2" localSheetId="4" hidden="1">0</definedName>
    <definedName name="solver_chp3" localSheetId="3" hidden="1">0</definedName>
    <definedName name="solver_chp3" localSheetId="4" hidden="1">0</definedName>
    <definedName name="solver_chp4" localSheetId="3" hidden="1">0</definedName>
    <definedName name="solver_chp4" localSheetId="4" hidden="1">0</definedName>
    <definedName name="solver_cht" localSheetId="3" hidden="1">0</definedName>
    <definedName name="solver_cht" localSheetId="4" hidden="1">0</definedName>
    <definedName name="solver_cir1" localSheetId="3" hidden="1">1</definedName>
    <definedName name="solver_cir1" localSheetId="4" hidden="1">1</definedName>
    <definedName name="solver_cir2" localSheetId="3" hidden="1">1</definedName>
    <definedName name="solver_cir2" localSheetId="4" hidden="1">1</definedName>
    <definedName name="solver_cir3" localSheetId="3" hidden="1">1</definedName>
    <definedName name="solver_cir3" localSheetId="4" hidden="1">1</definedName>
    <definedName name="solver_cir4" localSheetId="3" hidden="1">1</definedName>
    <definedName name="solver_cir4" localSheetId="4" hidden="1">1</definedName>
    <definedName name="solver_con" localSheetId="3" hidden="1">" "</definedName>
    <definedName name="solver_con" localSheetId="4" hidden="1">" "</definedName>
    <definedName name="solver_con1" localSheetId="3" hidden="1">" "</definedName>
    <definedName name="solver_con1" localSheetId="4" hidden="1">" "</definedName>
    <definedName name="solver_con2" localSheetId="3" hidden="1">" "</definedName>
    <definedName name="solver_con2" localSheetId="4" hidden="1">" "</definedName>
    <definedName name="solver_con3" localSheetId="3" hidden="1">" "</definedName>
    <definedName name="solver_con3" localSheetId="4" hidden="1">" "</definedName>
    <definedName name="solver_con4" localSheetId="3" hidden="1">" "</definedName>
    <definedName name="solver_con4" localSheetId="4" hidden="1">" "</definedName>
    <definedName name="solver_dia" localSheetId="3" hidden="1">5</definedName>
    <definedName name="solver_dia" localSheetId="4" hidden="1">5</definedName>
    <definedName name="solver_iao" localSheetId="3" hidden="1">0</definedName>
    <definedName name="solver_iao" localSheetId="4" hidden="1">0</definedName>
    <definedName name="solver_int" localSheetId="3" hidden="1">0</definedName>
    <definedName name="solver_int" localSheetId="4" hidden="1">0</definedName>
    <definedName name="solver_irs" localSheetId="3" hidden="1">0</definedName>
    <definedName name="solver_irs" localSheetId="4" hidden="1">0</definedName>
    <definedName name="solver_ism" localSheetId="3" hidden="1">0</definedName>
    <definedName name="solver_ism" localSheetId="4" hidden="1">0</definedName>
    <definedName name="solver_lhs_ob1" localSheetId="3" hidden="1">0</definedName>
    <definedName name="solver_lhs_ob1" localSheetId="4" hidden="1">0</definedName>
    <definedName name="solver_lhs_ob2" localSheetId="3" hidden="1">0</definedName>
    <definedName name="solver_lhs_ob2" localSheetId="4" hidden="1">0</definedName>
    <definedName name="solver_lhs_ob3" localSheetId="3" hidden="1">0</definedName>
    <definedName name="solver_lhs_ob3" localSheetId="4" hidden="1">0</definedName>
    <definedName name="solver_lhs_ob4" localSheetId="3" hidden="1">0</definedName>
    <definedName name="solver_lhs_ob4" localSheetId="4" hidden="1">0</definedName>
    <definedName name="solver_lhs1" localSheetId="3" hidden="1">'Problem 2.24'!$C$17</definedName>
    <definedName name="solver_lhs1" localSheetId="4" hidden="1">'Problem 4.9 (c)'!$C$17</definedName>
    <definedName name="solver_lhs2" localSheetId="3" hidden="1">'Problem 2.24'!$D$17</definedName>
    <definedName name="solver_lhs2" localSheetId="4" hidden="1">'Problem 4.9 (c)'!$D$17</definedName>
    <definedName name="solver_lhs3" localSheetId="3" hidden="1">'Problem 2.24'!$C$19</definedName>
    <definedName name="solver_lhs3" localSheetId="4" hidden="1">'Problem 4.9 (c)'!$C$19</definedName>
    <definedName name="solver_lhs4" localSheetId="3" hidden="1">'Problem 2.24'!$C$18</definedName>
    <definedName name="solver_lhs4" localSheetId="4" hidden="1">'Problem 4.9 (c)'!$C$18</definedName>
    <definedName name="solver_mda" localSheetId="3" hidden="1">4</definedName>
    <definedName name="solver_mda" localSheetId="4" hidden="1">4</definedName>
    <definedName name="solver_mod" localSheetId="3" hidden="1">3</definedName>
    <definedName name="solver_mod" localSheetId="4" hidden="1">3</definedName>
    <definedName name="solver_ntr" localSheetId="3" hidden="1">0</definedName>
    <definedName name="solver_ntr" localSheetId="4" hidden="1">0</definedName>
    <definedName name="solver_ntri" hidden="1">1000</definedName>
    <definedName name="solver_num" localSheetId="3" hidden="1">4</definedName>
    <definedName name="solver_num" localSheetId="4" hidden="1">4</definedName>
    <definedName name="solver_obc" localSheetId="3" hidden="1">0</definedName>
    <definedName name="solver_obc" localSheetId="4" hidden="1">0</definedName>
    <definedName name="solver_obp" localSheetId="3" hidden="1">0</definedName>
    <definedName name="solver_obp" localSheetId="4" hidden="1">0</definedName>
    <definedName name="solver_opt" localSheetId="3" hidden="1">'Problem 2.24'!$F$17</definedName>
    <definedName name="solver_opt" localSheetId="4" hidden="1">'Problem 4.9 (c)'!$F$17</definedName>
    <definedName name="solver_opt_ob" localSheetId="3" hidden="1">1</definedName>
    <definedName name="solver_opt_ob" localSheetId="4" hidden="1">1</definedName>
    <definedName name="solver_psi" localSheetId="3" hidden="1">0</definedName>
    <definedName name="solver_psi" localSheetId="4" hidden="1">0</definedName>
    <definedName name="solver_rdp" localSheetId="3" hidden="1">0</definedName>
    <definedName name="solver_rdp" localSheetId="4" hidden="1">0</definedName>
    <definedName name="solver_reco1" localSheetId="3" hidden="1">0</definedName>
    <definedName name="solver_reco1" localSheetId="4" hidden="1">0</definedName>
    <definedName name="solver_reco2" localSheetId="3" hidden="1">0</definedName>
    <definedName name="solver_reco2" localSheetId="4" hidden="1">0</definedName>
    <definedName name="solver_reco3" localSheetId="3" hidden="1">0</definedName>
    <definedName name="solver_reco3" localSheetId="4" hidden="1">0</definedName>
    <definedName name="solver_reco4" localSheetId="3" hidden="1">0</definedName>
    <definedName name="solver_reco4" localSheetId="4" hidden="1">0</definedName>
    <definedName name="solver_rel1" localSheetId="3" hidden="1">3</definedName>
    <definedName name="solver_rel1" localSheetId="4" hidden="1">3</definedName>
    <definedName name="solver_rel2" localSheetId="3" hidden="1">3</definedName>
    <definedName name="solver_rel2" localSheetId="4" hidden="1">3</definedName>
    <definedName name="solver_rel3" localSheetId="3" hidden="1">1</definedName>
    <definedName name="solver_rel3" localSheetId="4" hidden="1">1</definedName>
    <definedName name="solver_rel4" localSheetId="3" hidden="1">1</definedName>
    <definedName name="solver_rel4" localSheetId="4" hidden="1">1</definedName>
    <definedName name="solver_rhs1" localSheetId="3" hidden="1">0</definedName>
    <definedName name="solver_rhs1" localSheetId="4" hidden="1">0</definedName>
    <definedName name="solver_rhs2" localSheetId="3" hidden="1">0</definedName>
    <definedName name="solver_rhs2" localSheetId="4" hidden="1">0</definedName>
    <definedName name="solver_rhs3" localSheetId="3" hidden="1">'Problem 2.24'!$G$19</definedName>
    <definedName name="solver_rhs3" localSheetId="4" hidden="1">'Problem 4.9 (c)'!$G$19</definedName>
    <definedName name="solver_rhs4" localSheetId="3" hidden="1">'Problem 2.24'!$G$18</definedName>
    <definedName name="solver_rhs4" localSheetId="4" hidden="1">'Problem 4.9 (c)'!$G$18</definedName>
    <definedName name="solver_rlx" localSheetId="3" hidden="1">0</definedName>
    <definedName name="solver_rlx" localSheetId="4" hidden="1">0</definedName>
    <definedName name="solver_rsmp" hidden="1">2</definedName>
    <definedName name="solver_rtr" localSheetId="3" hidden="1">0</definedName>
    <definedName name="solver_rtr" localSheetId="4" hidden="1">0</definedName>
    <definedName name="solver_rxc1" localSheetId="3" hidden="1">1</definedName>
    <definedName name="solver_rxc1" localSheetId="4" hidden="1">1</definedName>
    <definedName name="solver_rxc2" localSheetId="3" hidden="1">1</definedName>
    <definedName name="solver_rxc2" localSheetId="4" hidden="1">1</definedName>
    <definedName name="solver_rxc3" localSheetId="3" hidden="1">1</definedName>
    <definedName name="solver_rxc3" localSheetId="4" hidden="1">1</definedName>
    <definedName name="solver_rxc4" localSheetId="3" hidden="1">1</definedName>
    <definedName name="solver_rxc4" localSheetId="4" hidden="1">1</definedName>
    <definedName name="solver_rxv" localSheetId="3" hidden="1">1</definedName>
    <definedName name="solver_rxv" localSheetId="4" hidden="1">1</definedName>
    <definedName name="solver_seed" hidden="1">0</definedName>
    <definedName name="solver_sel" localSheetId="3" hidden="1">1</definedName>
    <definedName name="solver_sel" localSheetId="4" hidden="1">1</definedName>
    <definedName name="solver_slv" localSheetId="3" hidden="1">0</definedName>
    <definedName name="solver_slv" localSheetId="4" hidden="1">0</definedName>
    <definedName name="solver_slvu" localSheetId="3" hidden="1">0</definedName>
    <definedName name="solver_slvu" localSheetId="4" hidden="1">0</definedName>
    <definedName name="solver_spid" localSheetId="3" hidden="1">" "</definedName>
    <definedName name="solver_spid" localSheetId="4" hidden="1">" "</definedName>
    <definedName name="solver_srvr" localSheetId="3" hidden="1">" "</definedName>
    <definedName name="solver_srvr" localSheetId="4" hidden="1">" "</definedName>
    <definedName name="solver_typ" localSheetId="3" hidden="1">1</definedName>
    <definedName name="solver_typ" localSheetId="4" hidden="1">1</definedName>
    <definedName name="solver_umod" localSheetId="3" hidden="1">1</definedName>
    <definedName name="solver_umod" localSheetId="4" hidden="1">1</definedName>
    <definedName name="solver_urs" localSheetId="3" hidden="1">0</definedName>
    <definedName name="solver_urs" localSheetId="4" hidden="1">0</definedName>
    <definedName name="solver_userid" localSheetId="3" hidden="1">547616</definedName>
    <definedName name="solver_userid" localSheetId="4" hidden="1">547616</definedName>
    <definedName name="solver_val" localSheetId="3" hidden="1">0</definedName>
    <definedName name="solver_val" localSheetId="4" hidden="1">0</definedName>
    <definedName name="solver_var" localSheetId="3" hidden="1">" "</definedName>
    <definedName name="solver_var" localSheetId="4" hidden="1">" "</definedName>
    <definedName name="solver_ver" localSheetId="3" hidden="1">17</definedName>
    <definedName name="solver_ver" localSheetId="4" hidden="1">17</definedName>
    <definedName name="solver_vir" localSheetId="3" hidden="1">1</definedName>
    <definedName name="solver_vir" localSheetId="4" hidden="1">1</definedName>
    <definedName name="solver_vol" localSheetId="3" hidden="1">0</definedName>
    <definedName name="solver_vol" localSheetId="4" hidden="1">0</definedName>
    <definedName name="solver_vst" localSheetId="3" hidden="1">0</definedName>
    <definedName name="solver_vst" localSheetId="4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1" l="1"/>
  <c r="C18" i="11"/>
  <c r="D16" i="11"/>
  <c r="D15" i="11"/>
  <c r="C15" i="11"/>
  <c r="D14" i="11"/>
  <c r="C14" i="11"/>
  <c r="D13" i="11"/>
  <c r="C13" i="11"/>
  <c r="C16" i="11" s="1"/>
  <c r="F17" i="10"/>
  <c r="C19" i="10"/>
  <c r="C18" i="10"/>
  <c r="D15" i="10"/>
  <c r="C15" i="10"/>
  <c r="D14" i="10"/>
  <c r="C14" i="10"/>
  <c r="D13" i="10"/>
  <c r="D16" i="10" s="1"/>
  <c r="C13" i="10"/>
  <c r="C16" i="10" s="1"/>
  <c r="F17" i="11" l="1"/>
  <c r="D5" i="1"/>
  <c r="D10" i="1"/>
  <c r="D9" i="1"/>
  <c r="D11" i="1"/>
</calcChain>
</file>

<file path=xl/sharedStrings.xml><?xml version="1.0" encoding="utf-8"?>
<sst xmlns="http://schemas.openxmlformats.org/spreadsheetml/2006/main" count="160" uniqueCount="88">
  <si>
    <t>Blacktop Refining Ores</t>
  </si>
  <si>
    <t>Type 1</t>
  </si>
  <si>
    <t>Type 2</t>
  </si>
  <si>
    <t>Ores to buy</t>
  </si>
  <si>
    <t>Optimization</t>
  </si>
  <si>
    <t>Cost of Ores per ton</t>
  </si>
  <si>
    <t>Constraints</t>
  </si>
  <si>
    <t>Lower limit of Ores</t>
  </si>
  <si>
    <t>Copper</t>
  </si>
  <si>
    <t>Zinc</t>
  </si>
  <si>
    <t>Magnesium</t>
  </si>
  <si>
    <t>Data</t>
  </si>
  <si>
    <t>Decision Variables</t>
  </si>
  <si>
    <t>Formulae</t>
  </si>
  <si>
    <t>Objective function</t>
  </si>
  <si>
    <t>Given data</t>
  </si>
  <si>
    <t>Watermelons</t>
  </si>
  <si>
    <t>Cantaloupes</t>
  </si>
  <si>
    <t>Bounds</t>
  </si>
  <si>
    <t>Gallons of water per day per acre</t>
  </si>
  <si>
    <t>Fertilizer cost per 50 pound bag</t>
  </si>
  <si>
    <t>Time (in hours) for labour to plant per acre</t>
  </si>
  <si>
    <t xml:space="preserve">Labour wage per hour </t>
  </si>
  <si>
    <t>Selling price for each</t>
  </si>
  <si>
    <t>Expected yield</t>
  </si>
  <si>
    <t>Computed data</t>
  </si>
  <si>
    <t>Acres to plant</t>
  </si>
  <si>
    <t xml:space="preserve">Total required gallons of water </t>
  </si>
  <si>
    <t>Total Acres of land</t>
  </si>
  <si>
    <t>Maximize</t>
  </si>
  <si>
    <t>Microsoft Excel 16.0 Answer Report</t>
  </si>
  <si>
    <t>Worksheet: [Problem 4.9.xlsx]Sheet2</t>
  </si>
  <si>
    <t>Result: Solver found a solution.  All constraints and optimality conditions are satisfied.</t>
  </si>
  <si>
    <t>Engine: Gurobi Solver</t>
  </si>
  <si>
    <t>Solution Time: 00 Seconds</t>
  </si>
  <si>
    <t>Iterations: 2</t>
  </si>
  <si>
    <t>Subproblems: 0</t>
  </si>
  <si>
    <t>Incumbent Solutions: 0</t>
  </si>
  <si>
    <t>Objective Cell (Max)</t>
  </si>
  <si>
    <t>Cell</t>
  </si>
  <si>
    <t>Name</t>
  </si>
  <si>
    <t>Original Value</t>
  </si>
  <si>
    <t>Final Value</t>
  </si>
  <si>
    <t>Decision Variable Cells</t>
  </si>
  <si>
    <t>Type</t>
  </si>
  <si>
    <t>$C$17</t>
  </si>
  <si>
    <t>Acres to plant Watermelons</t>
  </si>
  <si>
    <t>Normal</t>
  </si>
  <si>
    <t>$D$17</t>
  </si>
  <si>
    <t>Acres to plant Cantaloupes</t>
  </si>
  <si>
    <t>Cell Value</t>
  </si>
  <si>
    <t>Formula</t>
  </si>
  <si>
    <t>Status</t>
  </si>
  <si>
    <t>Slack</t>
  </si>
  <si>
    <t>Binding</t>
  </si>
  <si>
    <t>$C$17&gt;=0</t>
  </si>
  <si>
    <t>Not Binding</t>
  </si>
  <si>
    <t>$D$17&gt;=0</t>
  </si>
  <si>
    <t>Microsoft Excel 16.0 Sensitivity Report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</si>
  <si>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</si>
  <si>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</si>
  <si>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</si>
  <si>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</si>
  <si>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</si>
  <si>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</si>
  <si>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</si>
  <si>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</si>
  <si>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</si>
  <si>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</si>
  <si>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</si>
  <si>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</si>
  <si>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</si>
  <si>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$C$19</t>
  </si>
  <si>
    <t>Total required gallons of water  Watermelons</t>
  </si>
  <si>
    <t>$C$18</t>
  </si>
  <si>
    <t>Total Acres of land Watermelons</t>
  </si>
  <si>
    <t>Fertilizer required per acre</t>
  </si>
  <si>
    <t>Profit per acre</t>
  </si>
  <si>
    <t>Selling price for expected yield (Revenue)</t>
  </si>
  <si>
    <t>Fertilizer cost per pound (Cost)</t>
  </si>
  <si>
    <t>Price for labors (Cost)</t>
  </si>
  <si>
    <t>Total Profit:</t>
  </si>
  <si>
    <t>$F$17</t>
  </si>
  <si>
    <t>Total Profit: Maximize</t>
  </si>
  <si>
    <t>$C$19&lt;=$G$19</t>
  </si>
  <si>
    <t>$C$18&lt;=$G$18</t>
  </si>
  <si>
    <t>Report Created: 2/8/2022 3:13:22 PM</t>
  </si>
  <si>
    <t>Report Created: 2/8/2022 3:13:38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</si>
</sst>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6" fontId="0" fillId="2" borderId="0" xfId="0" applyNumberFormat="1" applyFill="1" applyAlignment="1">
      <alignment wrapText="1"/>
    </xf>
    <xf numFmtId="0" fontId="0" fillId="6" borderId="0" xfId="0" applyFill="1"/>
    <xf numFmtId="0" fontId="0" fillId="0" borderId="0" xfId="0" applyFill="1"/>
    <xf numFmtId="0" fontId="1" fillId="0" borderId="0" xfId="0" applyFont="1"/>
    <xf numFmtId="0" fontId="0" fillId="7" borderId="0" xfId="0" applyFill="1"/>
    <xf numFmtId="0" fontId="0" fillId="0" borderId="0" xfId="0" applyNumberForma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B4" sqref="B4"/>
    </sheetView>
  </sheetViews>
  <sheetFormatPr defaultRowHeight="14.4" x14ac:dyDescent="0.3"/>
  <cols>
    <col min="1" max="1" width="21.109375" bestFit="1" customWidth="1"/>
    <col min="2" max="2" width="17.33203125" customWidth="1"/>
  </cols>
  <sheetData>
    <row r="1" spans="1:5" x14ac:dyDescent="0.3">
      <c r="A1" t="s">
        <v>0</v>
      </c>
    </row>
    <row r="3" spans="1:5" x14ac:dyDescent="0.3">
      <c r="B3" t="s">
        <v>1</v>
      </c>
      <c r="C3" t="s">
        <v>2</v>
      </c>
    </row>
    <row r="4" spans="1:5" x14ac:dyDescent="0.3">
      <c r="A4" t="s">
        <v>3</v>
      </c>
      <c r="B4" s="2"/>
      <c r="C4" s="2"/>
      <c r="D4" t="s">
        <v>4</v>
      </c>
    </row>
    <row r="5" spans="1:5" x14ac:dyDescent="0.3">
      <c r="A5" t="s">
        <v>5</v>
      </c>
      <c r="B5" s="5">
        <v>90</v>
      </c>
      <c r="C5" s="5">
        <v>120</v>
      </c>
      <c r="D5" s="6">
        <f>SUMPRODUCT(B4:C4,B5:C5)</f>
        <v>0</v>
      </c>
    </row>
    <row r="8" spans="1:5" x14ac:dyDescent="0.3">
      <c r="A8" t="s">
        <v>6</v>
      </c>
      <c r="E8" t="s">
        <v>7</v>
      </c>
    </row>
    <row r="9" spans="1:5" x14ac:dyDescent="0.3">
      <c r="A9" t="s">
        <v>8</v>
      </c>
      <c r="B9" s="1">
        <v>0.2</v>
      </c>
      <c r="C9" s="1">
        <v>0.3</v>
      </c>
      <c r="D9" s="3">
        <f>SUMPRODUCT(B9:C9,B4:C4)</f>
        <v>0</v>
      </c>
      <c r="E9" s="1">
        <v>8</v>
      </c>
    </row>
    <row r="10" spans="1:5" x14ac:dyDescent="0.3">
      <c r="A10" t="s">
        <v>9</v>
      </c>
      <c r="B10" s="1">
        <v>0.2</v>
      </c>
      <c r="C10" s="1">
        <v>0.25</v>
      </c>
      <c r="D10" s="3">
        <f>SUMPRODUCT(B10:C10,B4:C4)</f>
        <v>0</v>
      </c>
      <c r="E10" s="1">
        <v>6</v>
      </c>
    </row>
    <row r="11" spans="1:5" x14ac:dyDescent="0.3">
      <c r="A11" t="s">
        <v>10</v>
      </c>
      <c r="B11" s="1">
        <v>0.15</v>
      </c>
      <c r="C11" s="1">
        <v>0.1</v>
      </c>
      <c r="D11" s="3">
        <f>SUMPRODUCT(B11:C11,B4:C4)</f>
        <v>0</v>
      </c>
      <c r="E11" s="1">
        <v>5</v>
      </c>
    </row>
    <row r="14" spans="1:5" x14ac:dyDescent="0.3">
      <c r="A14" t="s">
        <v>11</v>
      </c>
      <c r="B14" s="1"/>
    </row>
    <row r="15" spans="1:5" x14ac:dyDescent="0.3">
      <c r="A15" t="s">
        <v>12</v>
      </c>
      <c r="B15" s="2"/>
    </row>
    <row r="16" spans="1:5" x14ac:dyDescent="0.3">
      <c r="A16" t="s">
        <v>13</v>
      </c>
      <c r="B16" s="3"/>
    </row>
    <row r="17" spans="1:2" x14ac:dyDescent="0.3">
      <c r="A17" t="s">
        <v>14</v>
      </c>
      <c r="B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EDDE-920C-4CD1-9268-6201EA4E1504}">
  <dimension ref="A1:G27"/>
  <sheetViews>
    <sheetView showGridLines="0" topLeftCell="A5" workbookViewId="0">
      <selection activeCell="C31" sqref="C31"/>
    </sheetView>
  </sheetViews>
  <sheetFormatPr defaultRowHeight="14.4" x14ac:dyDescent="0.3"/>
  <cols>
    <col min="1" max="1" width="2.33203125" customWidth="1"/>
    <col min="2" max="2" width="6.21875" bestFit="1" customWidth="1"/>
    <col min="3" max="3" width="38.6640625" bestFit="1" customWidth="1"/>
    <col min="4" max="4" width="12.6640625" bestFit="1" customWidth="1"/>
    <col min="5" max="5" width="13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8" t="s">
        <v>30</v>
      </c>
    </row>
    <row r="2" spans="1:5" x14ac:dyDescent="0.3">
      <c r="A2" s="8" t="s">
        <v>31</v>
      </c>
    </row>
    <row r="3" spans="1:5" x14ac:dyDescent="0.3">
      <c r="A3" s="8" t="s">
        <v>86</v>
      </c>
    </row>
    <row r="4" spans="1:5" x14ac:dyDescent="0.3">
      <c r="A4" s="8" t="s">
        <v>32</v>
      </c>
    </row>
    <row r="5" spans="1:5" x14ac:dyDescent="0.3">
      <c r="A5" s="8" t="s">
        <v>33</v>
      </c>
    </row>
    <row r="6" spans="1:5" x14ac:dyDescent="0.3">
      <c r="A6" s="8" t="s">
        <v>34</v>
      </c>
    </row>
    <row r="7" spans="1:5" x14ac:dyDescent="0.3">
      <c r="A7" s="8" t="s">
        <v>35</v>
      </c>
    </row>
    <row r="8" spans="1:5" x14ac:dyDescent="0.3">
      <c r="A8" s="8" t="s">
        <v>36</v>
      </c>
    </row>
    <row r="9" spans="1:5" x14ac:dyDescent="0.3">
      <c r="A9" s="8" t="s">
        <v>37</v>
      </c>
    </row>
    <row r="10" spans="1:5" x14ac:dyDescent="0.3">
      <c r="D10" s="10"/>
      <c r="E10" s="10"/>
    </row>
    <row r="12" spans="1:5" ht="15" thickBot="1" x14ac:dyDescent="0.35">
      <c r="A12" t="s">
        <v>38</v>
      </c>
    </row>
    <row r="13" spans="1:5" ht="15" thickBot="1" x14ac:dyDescent="0.35">
      <c r="B13" s="12" t="s">
        <v>39</v>
      </c>
      <c r="C13" s="12" t="s">
        <v>40</v>
      </c>
      <c r="D13" s="12" t="s">
        <v>41</v>
      </c>
      <c r="E13" s="12" t="s">
        <v>42</v>
      </c>
    </row>
    <row r="14" spans="1:5" ht="15" thickBot="1" x14ac:dyDescent="0.35">
      <c r="B14" s="11" t="s">
        <v>82</v>
      </c>
      <c r="C14" s="11" t="s">
        <v>83</v>
      </c>
      <c r="D14" s="11">
        <v>0</v>
      </c>
      <c r="E14" s="11">
        <v>26740</v>
      </c>
    </row>
    <row r="17" spans="1:7" ht="15" thickBot="1" x14ac:dyDescent="0.35">
      <c r="A17" t="s">
        <v>43</v>
      </c>
    </row>
    <row r="18" spans="1:7" ht="15" thickBot="1" x14ac:dyDescent="0.35">
      <c r="B18" s="12" t="s">
        <v>39</v>
      </c>
      <c r="C18" s="12" t="s">
        <v>40</v>
      </c>
      <c r="D18" s="12" t="s">
        <v>41</v>
      </c>
      <c r="E18" s="12" t="s">
        <v>42</v>
      </c>
      <c r="F18" s="12" t="s">
        <v>44</v>
      </c>
    </row>
    <row r="19" spans="1:7" x14ac:dyDescent="0.3">
      <c r="B19" s="13" t="s">
        <v>45</v>
      </c>
      <c r="C19" s="13" t="s">
        <v>46</v>
      </c>
      <c r="D19" s="14">
        <v>0</v>
      </c>
      <c r="E19" s="14">
        <v>60</v>
      </c>
      <c r="F19" s="13" t="s">
        <v>47</v>
      </c>
    </row>
    <row r="20" spans="1:7" ht="15" thickBot="1" x14ac:dyDescent="0.35">
      <c r="B20" s="11" t="s">
        <v>48</v>
      </c>
      <c r="C20" s="11" t="s">
        <v>49</v>
      </c>
      <c r="D20" s="15">
        <v>0</v>
      </c>
      <c r="E20" s="15">
        <v>40</v>
      </c>
      <c r="F20" s="11" t="s">
        <v>47</v>
      </c>
    </row>
    <row r="22" spans="1:7" ht="15" thickBot="1" x14ac:dyDescent="0.35">
      <c r="A22" t="s">
        <v>6</v>
      </c>
    </row>
    <row r="23" spans="1:7" ht="15" thickBot="1" x14ac:dyDescent="0.35">
      <c r="B23" s="12" t="s">
        <v>39</v>
      </c>
      <c r="C23" s="12" t="s">
        <v>40</v>
      </c>
      <c r="D23" s="12" t="s">
        <v>50</v>
      </c>
      <c r="E23" s="12" t="s">
        <v>51</v>
      </c>
      <c r="F23" s="12" t="s">
        <v>52</v>
      </c>
      <c r="G23" s="12" t="s">
        <v>53</v>
      </c>
    </row>
    <row r="24" spans="1:7" x14ac:dyDescent="0.3">
      <c r="B24" s="13" t="s">
        <v>72</v>
      </c>
      <c r="C24" s="13" t="s">
        <v>73</v>
      </c>
      <c r="D24" s="14">
        <v>6000</v>
      </c>
      <c r="E24" s="13" t="s">
        <v>84</v>
      </c>
      <c r="F24" s="13" t="s">
        <v>54</v>
      </c>
      <c r="G24" s="13">
        <v>0</v>
      </c>
    </row>
    <row r="25" spans="1:7" x14ac:dyDescent="0.3">
      <c r="B25" s="13" t="s">
        <v>74</v>
      </c>
      <c r="C25" s="13" t="s">
        <v>75</v>
      </c>
      <c r="D25" s="14">
        <v>100</v>
      </c>
      <c r="E25" s="13" t="s">
        <v>85</v>
      </c>
      <c r="F25" s="13" t="s">
        <v>54</v>
      </c>
      <c r="G25" s="13">
        <v>0</v>
      </c>
    </row>
    <row r="26" spans="1:7" x14ac:dyDescent="0.3">
      <c r="B26" s="13" t="s">
        <v>45</v>
      </c>
      <c r="C26" s="13" t="s">
        <v>46</v>
      </c>
      <c r="D26" s="14">
        <v>60</v>
      </c>
      <c r="E26" s="13" t="s">
        <v>55</v>
      </c>
      <c r="F26" s="13" t="s">
        <v>56</v>
      </c>
      <c r="G26" s="13">
        <v>60</v>
      </c>
    </row>
    <row r="27" spans="1:7" ht="15" thickBot="1" x14ac:dyDescent="0.35">
      <c r="B27" s="11" t="s">
        <v>48</v>
      </c>
      <c r="C27" s="11" t="s">
        <v>49</v>
      </c>
      <c r="D27" s="15">
        <v>40</v>
      </c>
      <c r="E27" s="11" t="s">
        <v>57</v>
      </c>
      <c r="F27" s="11" t="s">
        <v>56</v>
      </c>
      <c r="G27" s="11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FCF0-2B33-4191-A70B-34DA8CC5F317}">
  <dimension ref="A1:H20"/>
  <sheetViews>
    <sheetView showGridLines="0" workbookViewId="0">
      <selection activeCell="G19" sqref="G19"/>
    </sheetView>
  </sheetViews>
  <sheetFormatPr defaultRowHeight="14.4" x14ac:dyDescent="0.3"/>
  <cols>
    <col min="1" max="1" width="2.33203125" customWidth="1"/>
    <col min="2" max="2" width="6.21875" bestFit="1" customWidth="1"/>
    <col min="3" max="3" width="38.6640625" bestFit="1" customWidth="1"/>
    <col min="4" max="4" width="10.109375" bestFit="1" customWidth="1"/>
    <col min="5" max="5" width="8.33203125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8" t="s">
        <v>58</v>
      </c>
    </row>
    <row r="2" spans="1:8" x14ac:dyDescent="0.3">
      <c r="A2" s="8" t="s">
        <v>31</v>
      </c>
    </row>
    <row r="3" spans="1:8" x14ac:dyDescent="0.3">
      <c r="A3" s="8" t="s">
        <v>87</v>
      </c>
    </row>
    <row r="4" spans="1:8" x14ac:dyDescent="0.3">
      <c r="A4" s="8" t="s">
        <v>33</v>
      </c>
    </row>
    <row r="6" spans="1:8" ht="15" thickBot="1" x14ac:dyDescent="0.35">
      <c r="A6" t="s">
        <v>38</v>
      </c>
    </row>
    <row r="7" spans="1:8" ht="15" thickBot="1" x14ac:dyDescent="0.35">
      <c r="B7" s="12" t="s">
        <v>39</v>
      </c>
      <c r="C7" s="12" t="s">
        <v>40</v>
      </c>
      <c r="D7" s="12" t="s">
        <v>42</v>
      </c>
      <c r="E7" s="12"/>
    </row>
    <row r="8" spans="1:8" ht="15" thickBot="1" x14ac:dyDescent="0.35">
      <c r="B8" s="11" t="s">
        <v>82</v>
      </c>
      <c r="C8" s="11" t="s">
        <v>83</v>
      </c>
      <c r="D8" s="11">
        <v>26740</v>
      </c>
      <c r="E8" s="11"/>
    </row>
    <row r="10" spans="1:8" ht="15" thickBot="1" x14ac:dyDescent="0.35">
      <c r="A10" t="s">
        <v>43</v>
      </c>
    </row>
    <row r="11" spans="1:8" x14ac:dyDescent="0.3">
      <c r="B11" s="16"/>
      <c r="C11" s="16"/>
      <c r="D11" s="18" t="s">
        <v>59</v>
      </c>
      <c r="E11" s="18" t="s">
        <v>60</v>
      </c>
      <c r="F11" s="16" t="s">
        <v>61</v>
      </c>
      <c r="G11" s="16" t="s">
        <v>62</v>
      </c>
      <c r="H11" s="16" t="s">
        <v>62</v>
      </c>
    </row>
    <row r="12" spans="1:8" ht="15" thickBot="1" x14ac:dyDescent="0.35">
      <c r="B12" s="17" t="s">
        <v>39</v>
      </c>
      <c r="C12" s="17" t="s">
        <v>40</v>
      </c>
      <c r="D12" s="17" t="s">
        <v>63</v>
      </c>
      <c r="E12" s="17" t="s">
        <v>64</v>
      </c>
      <c r="F12" s="17" t="s">
        <v>65</v>
      </c>
      <c r="G12" s="17" t="s">
        <v>66</v>
      </c>
      <c r="H12" s="17" t="s">
        <v>67</v>
      </c>
    </row>
    <row r="13" spans="1:8" x14ac:dyDescent="0.3">
      <c r="B13" s="13" t="s">
        <v>45</v>
      </c>
      <c r="C13" s="13" t="s">
        <v>46</v>
      </c>
      <c r="D13" s="14">
        <v>60</v>
      </c>
      <c r="E13" s="14">
        <v>0</v>
      </c>
      <c r="F13" s="13">
        <v>256</v>
      </c>
      <c r="G13" s="13">
        <v>28.5</v>
      </c>
      <c r="H13" s="13">
        <v>66.333333333333314</v>
      </c>
    </row>
    <row r="14" spans="1:8" ht="15" thickBot="1" x14ac:dyDescent="0.35">
      <c r="B14" s="11" t="s">
        <v>48</v>
      </c>
      <c r="C14" s="11" t="s">
        <v>49</v>
      </c>
      <c r="D14" s="15">
        <v>40</v>
      </c>
      <c r="E14" s="15">
        <v>0</v>
      </c>
      <c r="F14" s="11">
        <v>284.5</v>
      </c>
      <c r="G14" s="11">
        <v>99.5</v>
      </c>
      <c r="H14" s="11">
        <v>28.5</v>
      </c>
    </row>
    <row r="16" spans="1:8" ht="15" thickBot="1" x14ac:dyDescent="0.35">
      <c r="A16" t="s">
        <v>6</v>
      </c>
    </row>
    <row r="17" spans="2:8" x14ac:dyDescent="0.3">
      <c r="B17" s="16"/>
      <c r="C17" s="16"/>
      <c r="D17" s="16" t="s">
        <v>59</v>
      </c>
      <c r="E17" s="16" t="s">
        <v>68</v>
      </c>
      <c r="F17" s="16" t="s">
        <v>69</v>
      </c>
      <c r="G17" s="16" t="s">
        <v>62</v>
      </c>
      <c r="H17" s="16" t="s">
        <v>62</v>
      </c>
    </row>
    <row r="18" spans="2:8" ht="15" thickBot="1" x14ac:dyDescent="0.35">
      <c r="B18" s="17" t="s">
        <v>39</v>
      </c>
      <c r="C18" s="17" t="s">
        <v>40</v>
      </c>
      <c r="D18" s="17" t="s">
        <v>63</v>
      </c>
      <c r="E18" s="17" t="s">
        <v>70</v>
      </c>
      <c r="F18" s="17" t="s">
        <v>71</v>
      </c>
      <c r="G18" s="17" t="s">
        <v>66</v>
      </c>
      <c r="H18" s="17" t="s">
        <v>67</v>
      </c>
    </row>
    <row r="19" spans="2:8" x14ac:dyDescent="0.3">
      <c r="B19" s="13" t="s">
        <v>72</v>
      </c>
      <c r="C19" s="13" t="s">
        <v>73</v>
      </c>
      <c r="D19" s="14">
        <v>6000</v>
      </c>
      <c r="E19" s="14">
        <v>1.1399999999999999</v>
      </c>
      <c r="F19" s="13">
        <v>6000</v>
      </c>
      <c r="G19" s="13">
        <v>1500</v>
      </c>
      <c r="H19" s="13">
        <v>1000</v>
      </c>
    </row>
    <row r="20" spans="2:8" ht="15" thickBot="1" x14ac:dyDescent="0.35">
      <c r="B20" s="11" t="s">
        <v>74</v>
      </c>
      <c r="C20" s="11" t="s">
        <v>75</v>
      </c>
      <c r="D20" s="15">
        <v>100</v>
      </c>
      <c r="E20" s="15">
        <v>199</v>
      </c>
      <c r="F20" s="11">
        <v>100</v>
      </c>
      <c r="G20" s="11">
        <v>20</v>
      </c>
      <c r="H20" s="1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EF41-DF85-4D32-BA50-9047F03A0995}">
  <dimension ref="A2:G24"/>
  <sheetViews>
    <sheetView workbookViewId="0">
      <selection activeCell="F17" sqref="F17"/>
    </sheetView>
  </sheetViews>
  <sheetFormatPr defaultRowHeight="14.4" x14ac:dyDescent="0.3"/>
  <cols>
    <col min="1" max="1" width="17.44140625" bestFit="1" customWidth="1"/>
    <col min="2" max="2" width="39.44140625" bestFit="1" customWidth="1"/>
    <col min="3" max="3" width="12" bestFit="1" customWidth="1"/>
    <col min="4" max="4" width="11.109375" bestFit="1" customWidth="1"/>
    <col min="5" max="5" width="11.109375" customWidth="1"/>
    <col min="6" max="6" width="8.88671875" style="7"/>
  </cols>
  <sheetData>
    <row r="2" spans="2:7" x14ac:dyDescent="0.3">
      <c r="B2" s="8" t="s">
        <v>15</v>
      </c>
      <c r="C2" t="s">
        <v>16</v>
      </c>
      <c r="D2" t="s">
        <v>17</v>
      </c>
    </row>
    <row r="3" spans="2:7" x14ac:dyDescent="0.3">
      <c r="B3" s="7" t="s">
        <v>19</v>
      </c>
      <c r="C3" s="1">
        <v>50</v>
      </c>
      <c r="D3" s="1">
        <v>75</v>
      </c>
      <c r="E3" s="1"/>
    </row>
    <row r="4" spans="2:7" x14ac:dyDescent="0.3">
      <c r="B4" s="7" t="s">
        <v>76</v>
      </c>
      <c r="C4" s="1">
        <v>20</v>
      </c>
      <c r="D4" s="1">
        <v>15</v>
      </c>
      <c r="E4" s="1"/>
    </row>
    <row r="5" spans="2:7" x14ac:dyDescent="0.3">
      <c r="B5" s="7" t="s">
        <v>20</v>
      </c>
      <c r="C5" s="1">
        <v>10</v>
      </c>
      <c r="D5" s="1">
        <v>10</v>
      </c>
      <c r="E5" s="1"/>
    </row>
    <row r="6" spans="2:7" x14ac:dyDescent="0.3">
      <c r="B6" s="7" t="s">
        <v>21</v>
      </c>
      <c r="C6" s="1">
        <v>2</v>
      </c>
      <c r="D6" s="1">
        <v>2.5</v>
      </c>
      <c r="E6" s="1"/>
    </row>
    <row r="7" spans="2:7" x14ac:dyDescent="0.3">
      <c r="B7" s="7" t="s">
        <v>22</v>
      </c>
      <c r="C7" s="1">
        <v>5</v>
      </c>
      <c r="D7" s="1">
        <v>5</v>
      </c>
      <c r="E7" s="1"/>
    </row>
    <row r="8" spans="2:7" x14ac:dyDescent="0.3">
      <c r="B8" s="7" t="s">
        <v>23</v>
      </c>
      <c r="C8" s="1">
        <v>3</v>
      </c>
      <c r="D8" s="1">
        <v>1</v>
      </c>
      <c r="E8" s="1"/>
    </row>
    <row r="9" spans="2:7" x14ac:dyDescent="0.3">
      <c r="B9" s="7" t="s">
        <v>24</v>
      </c>
      <c r="C9" s="1">
        <v>90</v>
      </c>
      <c r="D9" s="1">
        <v>300</v>
      </c>
      <c r="E9" s="1"/>
    </row>
    <row r="12" spans="2:7" x14ac:dyDescent="0.3">
      <c r="B12" s="8" t="s">
        <v>25</v>
      </c>
      <c r="F12" s="7" t="s">
        <v>29</v>
      </c>
      <c r="G12" t="s">
        <v>18</v>
      </c>
    </row>
    <row r="13" spans="2:7" x14ac:dyDescent="0.3">
      <c r="B13" t="s">
        <v>78</v>
      </c>
      <c r="C13" s="3">
        <f>C9*C8</f>
        <v>270</v>
      </c>
      <c r="D13" s="3">
        <f>D9*D8</f>
        <v>300</v>
      </c>
      <c r="E13" s="3"/>
    </row>
    <row r="14" spans="2:7" x14ac:dyDescent="0.3">
      <c r="B14" t="s">
        <v>79</v>
      </c>
      <c r="C14" s="3">
        <f>10/50*C4</f>
        <v>4</v>
      </c>
      <c r="D14" s="3">
        <f>10/50*D4</f>
        <v>3</v>
      </c>
      <c r="E14" s="3"/>
    </row>
    <row r="15" spans="2:7" x14ac:dyDescent="0.3">
      <c r="B15" t="s">
        <v>80</v>
      </c>
      <c r="C15" s="3">
        <f>C6*C7</f>
        <v>10</v>
      </c>
      <c r="D15" s="3">
        <f>D6*D7</f>
        <v>12.5</v>
      </c>
      <c r="E15" s="3"/>
    </row>
    <row r="16" spans="2:7" x14ac:dyDescent="0.3">
      <c r="B16" t="s">
        <v>77</v>
      </c>
      <c r="C16" s="3">
        <f>C13-C14-C15</f>
        <v>256</v>
      </c>
      <c r="D16" s="3">
        <f>D13-D14-D15</f>
        <v>284.5</v>
      </c>
      <c r="E16" s="3"/>
    </row>
    <row r="17" spans="1:7" x14ac:dyDescent="0.3">
      <c r="B17" t="s">
        <v>26</v>
      </c>
      <c r="C17" s="2">
        <v>60</v>
      </c>
      <c r="D17" s="2">
        <v>40</v>
      </c>
      <c r="E17" t="s">
        <v>81</v>
      </c>
      <c r="F17" s="4">
        <f>SUMPRODUCT(C16:D16,C17:D17)</f>
        <v>26740</v>
      </c>
    </row>
    <row r="18" spans="1:7" s="7" customFormat="1" x14ac:dyDescent="0.3">
      <c r="B18" s="7" t="s">
        <v>28</v>
      </c>
      <c r="C18" s="9">
        <f>C17+D17</f>
        <v>100</v>
      </c>
      <c r="G18" s="1">
        <v>100</v>
      </c>
    </row>
    <row r="19" spans="1:7" x14ac:dyDescent="0.3">
      <c r="B19" t="s">
        <v>27</v>
      </c>
      <c r="C19" s="9">
        <f>SUMPRODUCT(C17:D17,C3:D3)</f>
        <v>6000</v>
      </c>
      <c r="G19" s="1">
        <v>6000</v>
      </c>
    </row>
    <row r="21" spans="1:7" x14ac:dyDescent="0.3">
      <c r="A21" t="s">
        <v>11</v>
      </c>
      <c r="B21" s="1"/>
    </row>
    <row r="22" spans="1:7" x14ac:dyDescent="0.3">
      <c r="A22" t="s">
        <v>12</v>
      </c>
      <c r="B22" s="2"/>
    </row>
    <row r="23" spans="1:7" x14ac:dyDescent="0.3">
      <c r="A23" t="s">
        <v>13</v>
      </c>
      <c r="B23" s="3"/>
    </row>
    <row r="24" spans="1:7" x14ac:dyDescent="0.3">
      <c r="A24" t="s">
        <v>14</v>
      </c>
      <c r="B2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79F7-2701-47B4-93D1-03363518A784}">
  <dimension ref="A2:G24"/>
  <sheetViews>
    <sheetView tabSelected="1" workbookViewId="0">
      <selection activeCell="E22" sqref="E22"/>
    </sheetView>
  </sheetViews>
  <sheetFormatPr defaultRowHeight="14.4" x14ac:dyDescent="0.3"/>
  <cols>
    <col min="1" max="1" width="17.44140625" bestFit="1" customWidth="1"/>
    <col min="2" max="2" width="39.44140625" bestFit="1" customWidth="1"/>
    <col min="3" max="3" width="12" bestFit="1" customWidth="1"/>
    <col min="4" max="4" width="11.109375" bestFit="1" customWidth="1"/>
    <col min="5" max="5" width="11.109375" customWidth="1"/>
    <col min="6" max="6" width="8.88671875" style="7"/>
  </cols>
  <sheetData>
    <row r="2" spans="2:7" x14ac:dyDescent="0.3">
      <c r="B2" s="8" t="s">
        <v>15</v>
      </c>
      <c r="C2" t="s">
        <v>16</v>
      </c>
      <c r="D2" t="s">
        <v>17</v>
      </c>
    </row>
    <row r="3" spans="2:7" x14ac:dyDescent="0.3">
      <c r="B3" s="7" t="s">
        <v>19</v>
      </c>
      <c r="C3" s="1">
        <v>50</v>
      </c>
      <c r="D3" s="1">
        <v>75</v>
      </c>
      <c r="E3" s="1"/>
    </row>
    <row r="4" spans="2:7" x14ac:dyDescent="0.3">
      <c r="B4" s="7" t="s">
        <v>76</v>
      </c>
      <c r="C4" s="1">
        <v>20</v>
      </c>
      <c r="D4" s="1">
        <v>15</v>
      </c>
      <c r="E4" s="1"/>
    </row>
    <row r="5" spans="2:7" x14ac:dyDescent="0.3">
      <c r="B5" s="7" t="s">
        <v>20</v>
      </c>
      <c r="C5" s="1">
        <v>10</v>
      </c>
      <c r="D5" s="1">
        <v>10</v>
      </c>
      <c r="E5" s="1"/>
    </row>
    <row r="6" spans="2:7" x14ac:dyDescent="0.3">
      <c r="B6" s="7" t="s">
        <v>21</v>
      </c>
      <c r="C6" s="1">
        <v>2</v>
      </c>
      <c r="D6" s="1">
        <v>2.5</v>
      </c>
      <c r="E6" s="1"/>
    </row>
    <row r="7" spans="2:7" x14ac:dyDescent="0.3">
      <c r="B7" s="7" t="s">
        <v>22</v>
      </c>
      <c r="C7" s="1">
        <v>5</v>
      </c>
      <c r="D7" s="1">
        <v>5</v>
      </c>
      <c r="E7" s="1"/>
    </row>
    <row r="8" spans="2:7" x14ac:dyDescent="0.3">
      <c r="B8" s="7" t="s">
        <v>23</v>
      </c>
      <c r="C8" s="1">
        <v>3</v>
      </c>
      <c r="D8" s="1">
        <v>1</v>
      </c>
      <c r="E8" s="1"/>
    </row>
    <row r="9" spans="2:7" x14ac:dyDescent="0.3">
      <c r="B9" s="7" t="s">
        <v>24</v>
      </c>
      <c r="C9" s="1">
        <v>70</v>
      </c>
      <c r="D9" s="1">
        <v>250</v>
      </c>
      <c r="E9" s="1"/>
    </row>
    <row r="12" spans="2:7" x14ac:dyDescent="0.3">
      <c r="B12" s="8" t="s">
        <v>25</v>
      </c>
      <c r="F12" s="7" t="s">
        <v>29</v>
      </c>
      <c r="G12" t="s">
        <v>18</v>
      </c>
    </row>
    <row r="13" spans="2:7" x14ac:dyDescent="0.3">
      <c r="B13" t="s">
        <v>78</v>
      </c>
      <c r="C13" s="3">
        <f>C9*C8</f>
        <v>210</v>
      </c>
      <c r="D13" s="3">
        <f>D9*D8</f>
        <v>250</v>
      </c>
      <c r="E13" s="3"/>
    </row>
    <row r="14" spans="2:7" x14ac:dyDescent="0.3">
      <c r="B14" t="s">
        <v>79</v>
      </c>
      <c r="C14" s="3">
        <f>10/50*C4</f>
        <v>4</v>
      </c>
      <c r="D14" s="3">
        <f>10/50*D4</f>
        <v>3</v>
      </c>
      <c r="E14" s="3"/>
    </row>
    <row r="15" spans="2:7" x14ac:dyDescent="0.3">
      <c r="B15" t="s">
        <v>80</v>
      </c>
      <c r="C15" s="3">
        <f>C6*C7</f>
        <v>10</v>
      </c>
      <c r="D15" s="3">
        <f>D6*D7</f>
        <v>12.5</v>
      </c>
      <c r="E15" s="3"/>
    </row>
    <row r="16" spans="2:7" x14ac:dyDescent="0.3">
      <c r="B16" t="s">
        <v>77</v>
      </c>
      <c r="C16" s="3">
        <f>C13-C14-C15</f>
        <v>196</v>
      </c>
      <c r="D16" s="3">
        <f>D13-D14-D15</f>
        <v>234.5</v>
      </c>
      <c r="E16" s="3"/>
    </row>
    <row r="17" spans="1:7" x14ac:dyDescent="0.3">
      <c r="B17" t="s">
        <v>26</v>
      </c>
      <c r="C17" s="2">
        <v>60</v>
      </c>
      <c r="D17" s="2">
        <v>40</v>
      </c>
      <c r="E17" t="s">
        <v>81</v>
      </c>
      <c r="F17" s="4">
        <f>SUMPRODUCT(C16:D16,C17:D17)</f>
        <v>21140</v>
      </c>
    </row>
    <row r="18" spans="1:7" s="7" customFormat="1" x14ac:dyDescent="0.3">
      <c r="B18" s="7" t="s">
        <v>28</v>
      </c>
      <c r="C18" s="9">
        <f>C17+D17</f>
        <v>100</v>
      </c>
      <c r="G18" s="1">
        <v>100</v>
      </c>
    </row>
    <row r="19" spans="1:7" x14ac:dyDescent="0.3">
      <c r="B19" t="s">
        <v>27</v>
      </c>
      <c r="C19" s="9">
        <f>SUMPRODUCT(C17:D17,C3:D3)</f>
        <v>6000</v>
      </c>
      <c r="G19" s="1">
        <v>6000</v>
      </c>
    </row>
    <row r="21" spans="1:7" x14ac:dyDescent="0.3">
      <c r="A21" t="s">
        <v>11</v>
      </c>
      <c r="B21" s="1"/>
    </row>
    <row r="22" spans="1:7" x14ac:dyDescent="0.3">
      <c r="A22" t="s">
        <v>12</v>
      </c>
      <c r="B22" s="2"/>
    </row>
    <row r="23" spans="1:7" x14ac:dyDescent="0.3">
      <c r="A23" t="s">
        <v>13</v>
      </c>
      <c r="B23" s="3"/>
    </row>
    <row r="24" spans="1:7" x14ac:dyDescent="0.3">
      <c r="A24" t="s">
        <v>14</v>
      </c>
      <c r="B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Answer Report 1</vt:lpstr>
      <vt:lpstr>Sensitivity Report 1</vt:lpstr>
      <vt:lpstr>Problem 2.24</vt:lpstr>
      <vt:lpstr>Problem 4.9 (c)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Ramana Reddy Battula</cp:lastModifiedBy>
  <cp:revision/>
  <dcterms:created xsi:type="dcterms:W3CDTF">2022-01-31T04:32:33Z</dcterms:created>
  <dcterms:modified xsi:type="dcterms:W3CDTF">2022-02-09T03:07:09Z</dcterms:modified>
  <cp:category/>
  <cp:contentStatus/>
</cp:coreProperties>
</file>