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th\OneDrive\Desktop\Subjects-2nd sem\Dss\Week 7\DSS-06-Assignment\"/>
    </mc:Choice>
  </mc:AlternateContent>
  <xr:revisionPtr revIDLastSave="34" documentId="13_ncr:1_{322239B0-D1F0-4CA3-ABB4-A4A3125B52FA}" xr6:coauthVersionLast="36" xr6:coauthVersionMax="47" xr10:uidLastSave="{B9F80EB5-BE53-4D76-ACA6-B6FA5C62D6F2}"/>
  <bookViews>
    <workbookView xWindow="-108" yWindow="-108" windowWidth="23256" windowHeight="12576" xr2:uid="{AF953843-90C6-4C5B-8B40-298381F1085B}"/>
  </bookViews>
  <sheets>
    <sheet name="Sheet1" sheetId="1" r:id="rId1"/>
  </sheets>
  <definedNames>
    <definedName name="solver_bigm" localSheetId="0" hidden="1">1000000</definedName>
    <definedName name="solver_bnd" localSheetId="0" hidden="1">1</definedName>
    <definedName name="solver_cha" localSheetId="0" hidden="1">0</definedName>
    <definedName name="solver_chn" localSheetId="0" hidden="1">4</definedName>
    <definedName name="solver_cht" localSheetId="0" hidden="1">0</definedName>
    <definedName name="solver_corr" hidden="1">1</definedName>
    <definedName name="solver_ctp1" hidden="1">0</definedName>
    <definedName name="solver_ctp2" hidden="1">0</definedName>
    <definedName name="solver_dimcalc" localSheetId="0" hidden="1">0</definedName>
    <definedName name="solver_disp" hidden="1">0</definedName>
    <definedName name="solver_eval" hidden="1">0</definedName>
    <definedName name="solver_glb" localSheetId="0" hidden="1">-1E+30</definedName>
    <definedName name="solver_gub" localSheetId="0" hidden="1">1E+30</definedName>
    <definedName name="solver_iao" localSheetId="0" hidden="1">0</definedName>
    <definedName name="solver_inc" localSheetId="0" hidden="1">0</definedName>
    <definedName name="solver_int" localSheetId="0" hidden="1">0</definedName>
    <definedName name="solver_ism" localSheetId="0" hidden="1">0</definedName>
    <definedName name="solver_lcens" hidden="1">-1E+30</definedName>
    <definedName name="solver_lcut" hidden="1">-1E+30</definedName>
    <definedName name="solver_log" localSheetId="0" hidden="1">1</definedName>
    <definedName name="solver_mda" localSheetId="0" hidden="1">4</definedName>
    <definedName name="solver_mod" localSheetId="0" hidden="1">3</definedName>
    <definedName name="solver_nopt" localSheetId="0" hidden="1">1</definedName>
    <definedName name="solver_nsim" hidden="1">1</definedName>
    <definedName name="solver_nsopt" localSheetId="0" hidden="1">-1</definedName>
    <definedName name="solver_nssim" hidden="1">-1</definedName>
    <definedName name="solver_ntr" localSheetId="0" hidden="1">0</definedName>
    <definedName name="solver_ntri" hidden="1">1000</definedName>
    <definedName name="solver_psi" localSheetId="0" hidden="1">0</definedName>
    <definedName name="solver_rgen" hidden="1">1</definedName>
    <definedName name="solver_rsmp" hidden="1">2</definedName>
    <definedName name="solver_sclt" hidden="1">100</definedName>
    <definedName name="solver_scs" localSheetId="0" hidden="1">0</definedName>
    <definedName name="solver_seed" hidden="1">0</definedName>
    <definedName name="solver_slv" localSheetId="0" hidden="1">0</definedName>
    <definedName name="solver_slvu" localSheetId="0" hidden="1">0</definedName>
    <definedName name="solver_strm" hidden="1">0</definedName>
    <definedName name="solver_tree_a" localSheetId="0" hidden="1">1</definedName>
    <definedName name="solver_tree_b" localSheetId="0" hidden="1">1</definedName>
    <definedName name="solver_tree_ce" localSheetId="0" hidden="1">1</definedName>
    <definedName name="solver_tree_dn" localSheetId="0" hidden="1">1</definedName>
    <definedName name="solver_tree_rt" localSheetId="0" hidden="1">1000000000000</definedName>
    <definedName name="solver_typ" localSheetId="0" hidden="1">2</definedName>
    <definedName name="solver_ucens" hidden="1">1E+30</definedName>
    <definedName name="solver_ucut" hidden="1">1E+30</definedName>
    <definedName name="solver_umod" localSheetId="0" hidden="1">1</definedName>
    <definedName name="solver_ver" localSheetId="0" hidden="1">17</definedName>
    <definedName name="solver_vol" localSheetId="0" hidden="1">0</definedName>
    <definedName name="solveri_ISpPars_D15" localSheetId="0" hidden="1">"RiskSolver.UI.Charts.InputDlgPars:-1000001;1;1;27;22;49;52;0;90;90;0;0;0;0;1;"</definedName>
    <definedName name="solvero_CRMax_G15" localSheetId="0" hidden="1">"System.Double:74.7872943221991"</definedName>
    <definedName name="solvero_CRMin_G15" localSheetId="0" hidden="1">"System.Double:41.1946031135289"</definedName>
    <definedName name="solvero_OSpPars_G15" localSheetId="0" hidden="1">"RiskSolver.UI.Charts.OutDlgPars:-1000001;0;-1;101;97;0;1;90;80;0;0;0;0;1;"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0" i="1" l="1"/>
  <c r="K18" i="1" a="1"/>
  <c r="K16" i="1" a="1"/>
  <c r="J19" i="1"/>
  <c r="J22" i="1"/>
  <c r="D20" i="1"/>
  <c r="J16" i="1"/>
  <c r="L17" i="1" a="1"/>
  <c r="L15" i="1" a="1"/>
  <c r="J17" i="1"/>
  <c r="K20" i="1" a="1"/>
  <c r="J18" i="1"/>
  <c r="D21" i="1"/>
  <c r="L19" i="1" a="1"/>
  <c r="J21" i="1"/>
  <c r="K17" i="1" a="1"/>
  <c r="L21" i="1" a="1"/>
  <c r="D15" i="1"/>
  <c r="D17" i="1"/>
  <c r="J20" i="1"/>
  <c r="D16" i="1"/>
  <c r="D19" i="1"/>
  <c r="J15" i="1"/>
  <c r="K22" i="1" a="1"/>
  <c r="L16" i="1" a="1"/>
  <c r="K21" i="1" a="1"/>
  <c r="L22" i="1" a="1"/>
  <c r="L18" i="1" a="1"/>
  <c r="K15" i="1" a="1"/>
  <c r="L20" i="1" a="1"/>
  <c r="K19" i="1" a="1"/>
  <c r="D18" i="1"/>
  <c r="D22" i="1"/>
  <c r="L18" i="1" l="1"/>
  <c r="L15" i="1"/>
  <c r="L22" i="1"/>
  <c r="L19" i="1"/>
  <c r="L20" i="1"/>
  <c r="L17" i="1"/>
  <c r="L16" i="1"/>
  <c r="L21" i="1"/>
  <c r="K18" i="1"/>
  <c r="K17" i="1"/>
  <c r="K21" i="1"/>
  <c r="K22" i="1"/>
  <c r="K19" i="1"/>
  <c r="K16" i="1"/>
  <c r="K20" i="1"/>
  <c r="K15" i="1"/>
  <c r="E19" i="1"/>
  <c r="G19" i="1" s="1"/>
  <c r="E20" i="1"/>
  <c r="G20" i="1" s="1"/>
  <c r="E18" i="1"/>
  <c r="G18" i="1" s="1"/>
  <c r="E21" i="1"/>
  <c r="G21" i="1" s="1"/>
  <c r="E16" i="1"/>
  <c r="G16" i="1" s="1"/>
  <c r="E17" i="1"/>
  <c r="G17" i="1" s="1"/>
  <c r="E22" i="1"/>
  <c r="G22" i="1" s="1"/>
  <c r="E15" i="1"/>
  <c r="G15" i="1" s="1"/>
  <c r="I22" i="1"/>
  <c r="I21" i="1"/>
  <c r="I19" i="1"/>
  <c r="I16" i="1"/>
  <c r="I20" i="1"/>
  <c r="I18" i="1"/>
  <c r="I17" i="1"/>
  <c r="I15" i="1"/>
  <c r="M20" i="1" l="1"/>
  <c r="M22" i="1"/>
  <c r="M15" i="1"/>
  <c r="M16" i="1"/>
  <c r="N19" i="1"/>
  <c r="M19" i="1"/>
  <c r="M21" i="1"/>
  <c r="M17" i="1"/>
  <c r="N18" i="1"/>
  <c r="M18" i="1"/>
  <c r="N15" i="1"/>
  <c r="N20" i="1"/>
  <c r="N16" i="1"/>
  <c r="N22" i="1"/>
  <c r="N21" i="1"/>
  <c r="N17" i="1"/>
  <c r="K25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<sst xmlns="http://schemas.openxmlformats.org/spreadsheetml/2006/main" count="32" uniqueCount="32">
  <si>
    <t>Total slots</t>
  </si>
  <si>
    <t>Price for slots sold in advance in thousands</t>
  </si>
  <si>
    <t>Price for slots sold at last minute in thousands</t>
  </si>
  <si>
    <t>Reduced price for left over slots in thousands</t>
  </si>
  <si>
    <t>Demand</t>
  </si>
  <si>
    <t>Probability</t>
  </si>
  <si>
    <t>Total</t>
  </si>
  <si>
    <t>Last minute slots Probability Distribution</t>
  </si>
  <si>
    <t>No. of slots sold in advance</t>
  </si>
  <si>
    <t>No.of slots sold at last minute</t>
  </si>
  <si>
    <t>Total Revenue</t>
  </si>
  <si>
    <t>No. of slots sold for reduced price</t>
  </si>
  <si>
    <t>Sample Size</t>
  </si>
  <si>
    <t>Samples with no. of slots sold in advance predetermined</t>
  </si>
  <si>
    <t>Samples with 1 slot</t>
  </si>
  <si>
    <t>Samples with 2 slots</t>
  </si>
  <si>
    <t>Samples with 3 slots</t>
  </si>
  <si>
    <t>Samples with 4 slots</t>
  </si>
  <si>
    <t>Samples with 5 slots</t>
  </si>
  <si>
    <t>Samples with 6 slots</t>
  </si>
  <si>
    <t>Samples with 7 slots</t>
  </si>
  <si>
    <t>Samples with 0 slots</t>
  </si>
  <si>
    <t>Output Cell to Monitor</t>
  </si>
  <si>
    <t>Maximum Sample Mean</t>
  </si>
  <si>
    <t>Average Revenue</t>
  </si>
  <si>
    <t>Standard Deviation</t>
  </si>
  <si>
    <t>Low</t>
  </si>
  <si>
    <t>High</t>
  </si>
  <si>
    <t>95% Confidence Interval</t>
  </si>
  <si>
    <t>a) Revenue = 4 * 10 = $ 40 million</t>
  </si>
  <si>
    <t>b) Based on the simulations, we get maximum average revenue when we sell 3 slots in advance, remaining 7 slots are divided between last minute sales and reduces price sales (slots with reduced price being between 0 to 2</t>
  </si>
  <si>
    <t>c) Confidence interval for the average revenue is (58138, 59202)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</si>
</sst>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2" fillId="0" borderId="0" xfId="0" applyFont="1" applyAlignment="1">
      <alignment wrapText="1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3D62B-CE9A-45CF-A867-7B55A7B093CC}">
  <dimension ref="A2:O29"/>
  <sheetViews>
    <sheetView tabSelected="1" topLeftCell="A11" workbookViewId="0">
      <selection activeCell="B28" sqref="B28:N28"/>
    </sheetView>
  </sheetViews>
  <sheetFormatPr defaultRowHeight="14.4" x14ac:dyDescent="0.3"/>
  <cols>
    <col min="1" max="1" width="18.44140625" customWidth="1"/>
    <col min="3" max="3" width="12.5546875" customWidth="1"/>
    <col min="4" max="4" width="11.88671875" customWidth="1"/>
    <col min="5" max="5" width="13.6640625" customWidth="1"/>
    <col min="9" max="9" width="12" customWidth="1"/>
    <col min="13" max="13" width="13.77734375" customWidth="1"/>
    <col min="14" max="14" width="12.77734375" customWidth="1"/>
  </cols>
  <sheetData>
    <row r="2" spans="1:15" x14ac:dyDescent="0.3">
      <c r="A2" t="s">
        <v>0</v>
      </c>
      <c r="C2" s="6">
        <v>10</v>
      </c>
    </row>
    <row r="3" spans="1:15" x14ac:dyDescent="0.3">
      <c r="C3" s="6"/>
    </row>
    <row r="4" spans="1:15" ht="43.2" x14ac:dyDescent="0.3">
      <c r="A4" s="2" t="s">
        <v>1</v>
      </c>
      <c r="C4" s="7">
        <v>4000</v>
      </c>
    </row>
    <row r="5" spans="1:15" ht="43.2" x14ac:dyDescent="0.3">
      <c r="A5" s="1" t="s">
        <v>2</v>
      </c>
      <c r="C5" s="7">
        <v>8000</v>
      </c>
    </row>
    <row r="6" spans="1:15" ht="43.2" x14ac:dyDescent="0.3">
      <c r="A6" s="1" t="s">
        <v>3</v>
      </c>
      <c r="C6" s="7">
        <v>500</v>
      </c>
    </row>
    <row r="7" spans="1:15" x14ac:dyDescent="0.3">
      <c r="C7" s="6"/>
    </row>
    <row r="8" spans="1:15" ht="43.2" x14ac:dyDescent="0.3">
      <c r="A8" s="5" t="s">
        <v>7</v>
      </c>
      <c r="M8" t="s">
        <v>6</v>
      </c>
    </row>
    <row r="9" spans="1:15" x14ac:dyDescent="0.3">
      <c r="A9" t="s">
        <v>4</v>
      </c>
      <c r="B9" s="3">
        <v>1</v>
      </c>
      <c r="C9" s="4">
        <v>2</v>
      </c>
      <c r="D9" s="3">
        <v>3</v>
      </c>
      <c r="E9" s="3">
        <v>4</v>
      </c>
      <c r="F9" s="3">
        <v>5</v>
      </c>
      <c r="G9" s="3">
        <v>6</v>
      </c>
      <c r="H9" s="3">
        <v>7</v>
      </c>
      <c r="I9" s="3">
        <v>8</v>
      </c>
      <c r="J9" s="3">
        <v>9</v>
      </c>
      <c r="K9" s="3">
        <v>10</v>
      </c>
    </row>
    <row r="10" spans="1:15" x14ac:dyDescent="0.3">
      <c r="A10" t="s">
        <v>5</v>
      </c>
      <c r="B10" s="3">
        <v>0</v>
      </c>
      <c r="C10" s="3">
        <v>0</v>
      </c>
      <c r="D10" s="3">
        <v>0.03</v>
      </c>
      <c r="E10" s="3">
        <v>0.1</v>
      </c>
      <c r="F10" s="3">
        <v>0.15</v>
      </c>
      <c r="G10" s="3">
        <v>0.25</v>
      </c>
      <c r="H10" s="3">
        <v>0.25</v>
      </c>
      <c r="I10" s="3">
        <v>0.1</v>
      </c>
      <c r="J10" s="3">
        <v>0.1</v>
      </c>
      <c r="K10" s="3">
        <v>0.02</v>
      </c>
      <c r="L10" s="3"/>
      <c r="M10" s="3">
        <f>SUM(B10:K10)</f>
        <v>1</v>
      </c>
    </row>
    <row r="12" spans="1:15" x14ac:dyDescent="0.3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spans="1:15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18" t="s">
        <v>28</v>
      </c>
      <c r="N13" s="18"/>
      <c r="O13" s="8"/>
    </row>
    <row r="14" spans="1:15" ht="43.2" x14ac:dyDescent="0.3">
      <c r="A14" s="9" t="s">
        <v>13</v>
      </c>
      <c r="B14" s="8"/>
      <c r="C14" s="9" t="s">
        <v>8</v>
      </c>
      <c r="D14" s="9" t="s">
        <v>9</v>
      </c>
      <c r="E14" s="9" t="s">
        <v>11</v>
      </c>
      <c r="F14" s="8"/>
      <c r="G14" s="9" t="s">
        <v>10</v>
      </c>
      <c r="H14" s="8"/>
      <c r="I14" s="9" t="s">
        <v>22</v>
      </c>
      <c r="J14" s="9" t="s">
        <v>12</v>
      </c>
      <c r="K14" s="9" t="s">
        <v>24</v>
      </c>
      <c r="L14" s="9" t="s">
        <v>25</v>
      </c>
      <c r="M14" s="9" t="s">
        <v>26</v>
      </c>
      <c r="N14" s="9" t="s">
        <v>27</v>
      </c>
      <c r="O14" s="8"/>
    </row>
    <row r="15" spans="1:15" x14ac:dyDescent="0.3">
      <c r="A15" s="8" t="s">
        <v>14</v>
      </c>
      <c r="B15" s="8"/>
      <c r="C15" s="10">
        <v>1</v>
      </c>
      <c r="D15" s="8">
        <f ca="1">_xll.PsiDiscrete($B$9:J9,$B$10:J10)</f>
        <v>9</v>
      </c>
      <c r="E15" s="10">
        <f ca="1">MAX(0,10-C15-D15)</f>
        <v>0</v>
      </c>
      <c r="F15" s="8"/>
      <c r="G15" s="11">
        <f ca="1">($C$4*C15)+($C$5*D15)+($C$6*E15)</f>
        <v>76000</v>
      </c>
      <c r="H15" s="8"/>
      <c r="I15" s="8">
        <f ca="1">_xll.PsiOutput(G15)</f>
        <v>76000</v>
      </c>
      <c r="J15" s="8">
        <f ca="1">_xll.PsiCount(G15)</f>
        <v>1000</v>
      </c>
      <c r="K15" s="11" cm="1">
        <f t="array" aca="1" ref="K15" ca="1">_xll.PsiMean(G15)</f>
        <v>55870</v>
      </c>
      <c r="L15" s="11" cm="1">
        <f t="array" aca="1" ref="L15" ca="1">_xll.PsiStdDev(G15)</f>
        <v>11419.873620733004</v>
      </c>
      <c r="M15" s="11">
        <f ca="1">K15-(1.96*L15/SQRT(J15))</f>
        <v>55162.188899837311</v>
      </c>
      <c r="N15" s="11">
        <f ca="1">K15+1.96*L15/SQRT(J15)</f>
        <v>56577.811100162689</v>
      </c>
      <c r="O15" s="8"/>
    </row>
    <row r="16" spans="1:15" x14ac:dyDescent="0.3">
      <c r="A16" s="8" t="s">
        <v>15</v>
      </c>
      <c r="B16" s="8"/>
      <c r="C16" s="8">
        <v>2</v>
      </c>
      <c r="D16" s="8">
        <f ca="1">_xll.PsiDiscrete($B$9:I9,$B$10:I10)</f>
        <v>6</v>
      </c>
      <c r="E16" s="10">
        <f t="shared" ref="E16:E22" ca="1" si="0">MAX(0,10-C16-D16)</f>
        <v>2</v>
      </c>
      <c r="F16" s="8"/>
      <c r="G16" s="11">
        <f t="shared" ref="G16:G22" ca="1" si="1">($C$4*C16)+($C$5*D16)+($C$6*E16)</f>
        <v>57000</v>
      </c>
      <c r="H16" s="8"/>
      <c r="I16" s="8">
        <f ca="1">_xll.PsiOutput(G16)</f>
        <v>57000</v>
      </c>
      <c r="J16" s="8">
        <f ca="1">_xll.PsiCount(G16)</f>
        <v>1000</v>
      </c>
      <c r="K16" s="11" cm="1">
        <f t="array" aca="1" ref="K16" ca="1">_xll.PsiMean(G16)</f>
        <v>57082.5</v>
      </c>
      <c r="L16" s="11" cm="1">
        <f t="array" aca="1" ref="L16" ca="1">_xll.PsiStdDev(G16)</f>
        <v>9699.5373484911524</v>
      </c>
      <c r="M16" s="11">
        <f t="shared" ref="M16:M22" ca="1" si="2">K16-(1.96*L16/SQRT(J16))</f>
        <v>56481.316446686396</v>
      </c>
      <c r="N16" s="11">
        <f t="shared" ref="N16:N22" ca="1" si="3">K16+1.96*L16/SQRT(J16)</f>
        <v>57683.683553313604</v>
      </c>
      <c r="O16" s="8"/>
    </row>
    <row r="17" spans="1:15" x14ac:dyDescent="0.3">
      <c r="A17" s="12" t="s">
        <v>16</v>
      </c>
      <c r="B17" s="12"/>
      <c r="C17" s="12">
        <v>3</v>
      </c>
      <c r="D17" s="12">
        <f ca="1">_xll.PsiDiscrete($B$9:H9,$B$10:H10)</f>
        <v>6</v>
      </c>
      <c r="E17" s="13">
        <f t="shared" ca="1" si="0"/>
        <v>1</v>
      </c>
      <c r="F17" s="12"/>
      <c r="G17" s="14">
        <f t="shared" ca="1" si="1"/>
        <v>60500</v>
      </c>
      <c r="H17" s="12"/>
      <c r="I17" s="12">
        <f ca="1">_xll.PsiOutput(G17)</f>
        <v>60500</v>
      </c>
      <c r="J17" s="12">
        <f ca="1">_xll.PsiCount(G17)</f>
        <v>1000</v>
      </c>
      <c r="K17" s="14" cm="1">
        <f t="array" aca="1" ref="K17" ca="1">_xll.PsiMean(G17)</f>
        <v>58670</v>
      </c>
      <c r="L17" s="14" cm="1">
        <f t="array" aca="1" ref="L17" ca="1">_xll.PsiStdDev(G17)</f>
        <v>8589.9585207023774</v>
      </c>
      <c r="M17" s="14">
        <f t="shared" ca="1" si="2"/>
        <v>58137.588854936912</v>
      </c>
      <c r="N17" s="14">
        <f t="shared" ca="1" si="3"/>
        <v>59202.411145063088</v>
      </c>
      <c r="O17" s="8"/>
    </row>
    <row r="18" spans="1:15" x14ac:dyDescent="0.3">
      <c r="A18" s="8" t="s">
        <v>17</v>
      </c>
      <c r="B18" s="8"/>
      <c r="C18" s="8">
        <v>4</v>
      </c>
      <c r="D18" s="8">
        <f ca="1">_xll.PsiDiscrete($B$9:G9,$B$10:G10)</f>
        <v>6</v>
      </c>
      <c r="E18" s="10">
        <f t="shared" ca="1" si="0"/>
        <v>0</v>
      </c>
      <c r="F18" s="8"/>
      <c r="G18" s="11">
        <f t="shared" ca="1" si="1"/>
        <v>64000</v>
      </c>
      <c r="H18" s="8"/>
      <c r="I18" s="8">
        <f ca="1">_xll.PsiOutput(G18)</f>
        <v>64000</v>
      </c>
      <c r="J18" s="8">
        <f ca="1">_xll.PsiCount(G18)</f>
        <v>1000</v>
      </c>
      <c r="K18" s="11" cm="1">
        <f t="array" aca="1" ref="K18" ca="1">_xll.PsiMean(G18)</f>
        <v>57775</v>
      </c>
      <c r="L18" s="11" cm="1">
        <f t="array" aca="1" ref="L18" ca="1">_xll.PsiStdDev(G18)</f>
        <v>6955.0519586662867</v>
      </c>
      <c r="M18" s="11">
        <f t="shared" ca="1" si="2"/>
        <v>57343.921413489668</v>
      </c>
      <c r="N18" s="11">
        <f t="shared" ca="1" si="3"/>
        <v>58206.078586510332</v>
      </c>
      <c r="O18" s="8"/>
    </row>
    <row r="19" spans="1:15" x14ac:dyDescent="0.3">
      <c r="A19" s="8" t="s">
        <v>18</v>
      </c>
      <c r="B19" s="8"/>
      <c r="C19" s="8">
        <v>5</v>
      </c>
      <c r="D19" s="8">
        <f ca="1">_xll.PsiDiscrete($B$9:F9,$B$10:F10)</f>
        <v>4</v>
      </c>
      <c r="E19" s="10">
        <f t="shared" ca="1" si="0"/>
        <v>1</v>
      </c>
      <c r="F19" s="8"/>
      <c r="G19" s="11">
        <f t="shared" ca="1" si="1"/>
        <v>52500</v>
      </c>
      <c r="H19" s="8"/>
      <c r="I19" s="8">
        <f ca="1">_xll.PsiOutput(G19)</f>
        <v>52500</v>
      </c>
      <c r="J19" s="8">
        <f ca="1">_xll.PsiCount(G19)</f>
        <v>1000</v>
      </c>
      <c r="K19" s="11" cm="1">
        <f t="array" aca="1" ref="K19" ca="1">_xll.PsiMean(G19)</f>
        <v>55717.5</v>
      </c>
      <c r="L19" s="11" cm="1">
        <f t="array" aca="1" ref="L19" ca="1">_xll.PsiStdDev(G19)</f>
        <v>5083.5308630946693</v>
      </c>
      <c r="M19" s="11">
        <f t="shared" ca="1" si="2"/>
        <v>55402.419492770445</v>
      </c>
      <c r="N19" s="11">
        <f t="shared" ca="1" si="3"/>
        <v>56032.580507229555</v>
      </c>
      <c r="O19" s="8"/>
    </row>
    <row r="20" spans="1:15" x14ac:dyDescent="0.3">
      <c r="A20" s="8" t="s">
        <v>19</v>
      </c>
      <c r="B20" s="8"/>
      <c r="C20" s="8">
        <v>6</v>
      </c>
      <c r="D20" s="8">
        <f ca="1">_xll.PsiDiscrete($B$9:E9,$B$10:E10)</f>
        <v>4</v>
      </c>
      <c r="E20" s="10">
        <f t="shared" ca="1" si="0"/>
        <v>0</v>
      </c>
      <c r="F20" s="8"/>
      <c r="G20" s="11">
        <f t="shared" ca="1" si="1"/>
        <v>56000</v>
      </c>
      <c r="H20" s="8"/>
      <c r="I20" s="8">
        <f ca="1">_xll.PsiOutput(G20)</f>
        <v>56000</v>
      </c>
      <c r="J20" s="8">
        <f ca="1">_xll.PsiCount(G20)</f>
        <v>1000</v>
      </c>
      <c r="K20" s="11" cm="1">
        <f t="array" aca="1" ref="K20" ca="1">_xll.PsiMean(G20)</f>
        <v>54267.5</v>
      </c>
      <c r="L20" s="11" cm="1">
        <f t="array" aca="1" ref="L20" ca="1">_xll.PsiStdDev(G20)</f>
        <v>3162.6248506495276</v>
      </c>
      <c r="M20" s="11">
        <f t="shared" ca="1" si="2"/>
        <v>54071.478480911035</v>
      </c>
      <c r="N20" s="11">
        <f t="shared" ca="1" si="3"/>
        <v>54463.521519088965</v>
      </c>
      <c r="O20" s="8"/>
    </row>
    <row r="21" spans="1:15" x14ac:dyDescent="0.3">
      <c r="A21" s="8" t="s">
        <v>20</v>
      </c>
      <c r="B21" s="8"/>
      <c r="C21" s="8">
        <v>7</v>
      </c>
      <c r="D21" s="8">
        <f ca="1">_xll.PsiDiscrete($B$9:D9,$B$10:D10)</f>
        <v>3</v>
      </c>
      <c r="E21" s="10">
        <f t="shared" ca="1" si="0"/>
        <v>0</v>
      </c>
      <c r="F21" s="8"/>
      <c r="G21" s="11">
        <f t="shared" ca="1" si="1"/>
        <v>52000</v>
      </c>
      <c r="H21" s="8"/>
      <c r="I21" s="8">
        <f ca="1">_xll.PsiOutput(G21)</f>
        <v>52000</v>
      </c>
      <c r="J21" s="8">
        <f ca="1">_xll.PsiCount(G21)</f>
        <v>1000</v>
      </c>
      <c r="K21" s="11" cm="1">
        <f t="array" aca="1" ref="K21" ca="1">_xll.PsiMean(G21)</f>
        <v>52000</v>
      </c>
      <c r="L21" s="11" cm="1">
        <f t="array" aca="1" ref="L21" ca="1">_xll.PsiStdDev(G21)</f>
        <v>0</v>
      </c>
      <c r="M21" s="11">
        <f t="shared" ca="1" si="2"/>
        <v>52000</v>
      </c>
      <c r="N21" s="11">
        <f t="shared" ca="1" si="3"/>
        <v>52000</v>
      </c>
      <c r="O21" s="8"/>
    </row>
    <row r="22" spans="1:15" x14ac:dyDescent="0.3">
      <c r="A22" s="8" t="s">
        <v>21</v>
      </c>
      <c r="B22" s="8"/>
      <c r="C22" s="8">
        <v>0</v>
      </c>
      <c r="D22" s="8">
        <f ca="1">_xll.PsiDiscrete($B$9:$K$9,$B$10:$K$10)</f>
        <v>6</v>
      </c>
      <c r="E22" s="10">
        <f t="shared" ca="1" si="0"/>
        <v>4</v>
      </c>
      <c r="F22" s="8"/>
      <c r="G22" s="11">
        <f t="shared" ca="1" si="1"/>
        <v>50000</v>
      </c>
      <c r="H22" s="8"/>
      <c r="I22" s="8">
        <f ca="1">_xll.PsiOutput(G22)</f>
        <v>50000</v>
      </c>
      <c r="J22" s="8">
        <f ca="1">_xll.PsiCount(G22)</f>
        <v>1000</v>
      </c>
      <c r="K22" s="11" cm="1">
        <f t="array" aca="1" ref="K22" ca="1">_xll.PsiMean(G22)</f>
        <v>52925</v>
      </c>
      <c r="L22" s="11" cm="1">
        <f t="array" aca="1" ref="L22" ca="1">_xll.PsiStdDev(G22)</f>
        <v>11954.069381376987</v>
      </c>
      <c r="M22" s="11">
        <f t="shared" ca="1" si="2"/>
        <v>52184.079103564509</v>
      </c>
      <c r="N22" s="11">
        <f t="shared" ca="1" si="3"/>
        <v>53665.920896435491</v>
      </c>
      <c r="O22" s="8"/>
    </row>
    <row r="23" spans="1:15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</row>
    <row r="24" spans="1:15" x14ac:dyDescent="0.3">
      <c r="A24" s="8"/>
      <c r="B24" s="8"/>
      <c r="C24" s="11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ht="43.2" x14ac:dyDescent="0.3">
      <c r="A25" s="8"/>
      <c r="B25" s="8"/>
      <c r="C25" s="8"/>
      <c r="D25" s="8"/>
      <c r="E25" s="8"/>
      <c r="F25" s="8"/>
      <c r="G25" s="8"/>
      <c r="H25" s="8"/>
      <c r="I25" s="8"/>
      <c r="J25" s="15" t="s">
        <v>23</v>
      </c>
      <c r="K25" s="14">
        <f ca="1">MAX(K15:K22)</f>
        <v>58670</v>
      </c>
      <c r="L25" s="8"/>
      <c r="M25" s="8"/>
      <c r="N25" s="8"/>
      <c r="O25" s="8"/>
    </row>
    <row r="26" spans="1:15" x14ac:dyDescent="0.3">
      <c r="A26" s="8"/>
      <c r="B26" s="8"/>
      <c r="C26" s="11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</row>
    <row r="27" spans="1:15" x14ac:dyDescent="0.3">
      <c r="B27" s="16" t="s">
        <v>29</v>
      </c>
      <c r="C27" s="11"/>
      <c r="D27" s="8"/>
      <c r="E27" s="8"/>
      <c r="F27" s="8"/>
      <c r="G27" s="8"/>
      <c r="H27" s="8"/>
      <c r="I27" s="8"/>
      <c r="J27" s="9"/>
      <c r="K27" s="8"/>
      <c r="L27" s="8"/>
      <c r="M27" s="8"/>
      <c r="N27" s="8"/>
      <c r="O27" s="8"/>
    </row>
    <row r="28" spans="1:15" ht="27.6" customHeight="1" x14ac:dyDescent="0.3">
      <c r="B28" s="19" t="s">
        <v>30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8"/>
    </row>
    <row r="29" spans="1:15" x14ac:dyDescent="0.3">
      <c r="A29" s="17"/>
      <c r="B29" s="16" t="s">
        <v>31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</row>
  </sheetData>
  <mergeCells count="2">
    <mergeCell ref="M13:N13"/>
    <mergeCell ref="B28:N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Ramana Reddy Battula</dc:creator>
  <cp:lastModifiedBy>Swetha Adike</cp:lastModifiedBy>
  <dcterms:created xsi:type="dcterms:W3CDTF">2022-03-08T19:51:10Z</dcterms:created>
  <dcterms:modified xsi:type="dcterms:W3CDTF">2022-03-09T02:37:52Z</dcterms:modified>
</cp:coreProperties>
</file>