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Mid term\"/>
    </mc:Choice>
  </mc:AlternateContent>
  <xr:revisionPtr revIDLastSave="119" documentId="8_{46BC0149-AD87-487A-9CC2-E53530D8AB63}" xr6:coauthVersionLast="36" xr6:coauthVersionMax="36" xr10:uidLastSave="{18E8D784-8F33-475F-8093-DAAB9971E845}"/>
  <bookViews>
    <workbookView xWindow="0" yWindow="0" windowWidth="23040" windowHeight="10116" xr2:uid="{0D9A9631-3680-47A2-8C2B-9A42A5C3157E}"/>
  </bookViews>
  <sheets>
    <sheet name="Part B, 3" sheetId="3" r:id="rId1"/>
    <sheet name="Part B, 4" sheetId="4" r:id="rId2"/>
  </sheets>
  <definedNames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n" localSheetId="0" hidden="1">4</definedName>
    <definedName name="solver_chn" localSheetId="1" hidden="1">4</definedName>
    <definedName name="solver_cht" localSheetId="0" hidden="1">0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mcalc" localSheetId="1" hidden="1">0</definedName>
    <definedName name="solver_disp" hidden="1">0</definedName>
    <definedName name="solver_eval" hidden="1">0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sm" localSheetId="0" hidden="1">0</definedName>
    <definedName name="solver_ism" localSheetId="1" hidden="1">0</definedName>
    <definedName name="solver_lcens" hidden="1">-1E+30</definedName>
    <definedName name="solver_lcut" hidden="1">-1E+30</definedName>
    <definedName name="solver_log" localSheetId="0" hidden="1">1</definedName>
    <definedName name="solver_log" localSheetId="1" hidden="1">1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psi" localSheetId="0" hidden="1">0</definedName>
    <definedName name="solver_psi" localSheetId="1" hidden="1">0</definedName>
    <definedName name="solver_rgen" hidden="1">1</definedName>
    <definedName name="solver_rsmp" hidden="1">1</definedName>
    <definedName name="solver_sclt" hidden="1">100</definedName>
    <definedName name="solver_scs" localSheetId="0" hidden="1">0</definedName>
    <definedName name="solver_scs" localSheetId="1" hidden="1">0</definedName>
    <definedName name="solver_seed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trm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1000000000000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ver" localSheetId="0" hidden="1">17</definedName>
    <definedName name="solver_ver" localSheetId="1" hidden="1">17</definedName>
    <definedName name="solver_vol" localSheetId="0" hidden="1">0</definedName>
    <definedName name="solver_vo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  <c r="C16" i="4"/>
  <c r="C23" i="4"/>
  <c r="D20" i="3"/>
  <c r="C15" i="4"/>
  <c r="C16" i="3"/>
  <c r="C7" i="3"/>
  <c r="C9" i="3"/>
  <c r="C17" i="3"/>
  <c r="C14" i="4"/>
  <c r="C14" i="3"/>
  <c r="B12" i="4"/>
  <c r="C19" i="4"/>
  <c r="C17" i="4"/>
  <c r="C10" i="3"/>
  <c r="C12" i="4"/>
  <c r="C18" i="4"/>
  <c r="C12" i="3"/>
  <c r="C11" i="3"/>
  <c r="C13" i="3"/>
  <c r="D21" i="3"/>
  <c r="C8" i="3"/>
  <c r="D28" i="4"/>
  <c r="C21" i="4"/>
  <c r="B7" i="3"/>
  <c r="C20" i="4"/>
  <c r="C22" i="4"/>
  <c r="C18" i="3"/>
  <c r="C13" i="4"/>
  <c r="C15" i="3"/>
  <c r="D7" i="3" l="1"/>
  <c r="D12" i="4"/>
  <c r="B13" i="4"/>
  <c r="B8" i="3"/>
  <c r="D8" i="3" l="1"/>
  <c r="D13" i="4"/>
  <c r="B9" i="3"/>
  <c r="B14" i="4"/>
  <c r="D14" i="4" l="1"/>
  <c r="D9" i="3"/>
  <c r="B15" i="4"/>
  <c r="B10" i="3"/>
  <c r="D10" i="3" l="1"/>
  <c r="D15" i="4"/>
  <c r="B11" i="3"/>
  <c r="B16" i="4"/>
  <c r="D16" i="4" l="1"/>
  <c r="D11" i="3"/>
  <c r="B17" i="4"/>
  <c r="B12" i="3"/>
  <c r="D12" i="3" l="1"/>
  <c r="D17" i="4"/>
  <c r="B18" i="4"/>
  <c r="B13" i="3"/>
  <c r="D13" i="3" l="1"/>
  <c r="D18" i="4"/>
  <c r="B14" i="3"/>
  <c r="B19" i="4"/>
  <c r="D19" i="4" l="1"/>
  <c r="D14" i="3"/>
  <c r="B15" i="3"/>
  <c r="B20" i="4"/>
  <c r="D20" i="4" l="1"/>
  <c r="D15" i="3"/>
  <c r="B21" i="4"/>
  <c r="B16" i="3"/>
  <c r="D16" i="3" l="1"/>
  <c r="D21" i="4"/>
  <c r="B22" i="4"/>
  <c r="B17" i="3"/>
  <c r="D17" i="3" l="1"/>
  <c r="D22" i="4"/>
  <c r="B18" i="3"/>
  <c r="B23" i="4"/>
  <c r="D23" i="4" l="1"/>
  <c r="D18" i="3"/>
  <c r="D19" i="3" s="1"/>
  <c r="D26" i="4" l="1"/>
  <c r="D24" i="4"/>
  <c r="D27" i="4"/>
</calcChain>
</file>

<file path=xl/sharedStrings.xml><?xml version="1.0" encoding="utf-8"?>
<sst xmlns="http://schemas.openxmlformats.org/spreadsheetml/2006/main" count="27" uniqueCount="26">
  <si>
    <t>Number of customer</t>
  </si>
  <si>
    <t>Max decrease</t>
  </si>
  <si>
    <t>Max increase</t>
  </si>
  <si>
    <t>Uniform</t>
  </si>
  <si>
    <t>Mean of bill</t>
  </si>
  <si>
    <t>Std dev</t>
  </si>
  <si>
    <t>Normal</t>
  </si>
  <si>
    <t>Month</t>
  </si>
  <si>
    <t>Customers Served</t>
  </si>
  <si>
    <t>Average Bill</t>
  </si>
  <si>
    <t>Monthly Increase</t>
  </si>
  <si>
    <t>Starting balance for current month (say1)</t>
  </si>
  <si>
    <t>Monthly Expenses</t>
  </si>
  <si>
    <t>Monthly Income</t>
  </si>
  <si>
    <t xml:space="preserve">Monthly income </t>
  </si>
  <si>
    <t>Monthly expenses</t>
  </si>
  <si>
    <t>Total monthly balance</t>
  </si>
  <si>
    <t>Monthly Revenue</t>
  </si>
  <si>
    <t xml:space="preserve">Total Revenue </t>
  </si>
  <si>
    <t>Mean of Rotal Revenue</t>
  </si>
  <si>
    <t>Std Dev of Total Revenue</t>
  </si>
  <si>
    <t>Month with running out of funds</t>
  </si>
  <si>
    <t xml:space="preserve">Total balance </t>
  </si>
  <si>
    <t>Average balance after one year</t>
  </si>
  <si>
    <t>Probability of negative month</t>
  </si>
  <si>
    <t>Mean of end of year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</si>
</sst>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C4B0-8E53-46F3-8498-FEE0F1668DEE}">
  <dimension ref="A3:K21"/>
  <sheetViews>
    <sheetView tabSelected="1" workbookViewId="0">
      <selection activeCell="C7" sqref="C7"/>
    </sheetView>
  </sheetViews>
  <sheetFormatPr defaultRowHeight="14.4" x14ac:dyDescent="0.3"/>
  <cols>
    <col min="2" max="2" width="18.109375" bestFit="1" customWidth="1"/>
    <col min="3" max="3" width="12" bestFit="1" customWidth="1"/>
    <col min="4" max="4" width="15.33203125" bestFit="1" customWidth="1"/>
    <col min="5" max="5" width="21.77734375" bestFit="1" customWidth="1"/>
    <col min="7" max="7" width="15.21875" bestFit="1" customWidth="1"/>
    <col min="9" max="9" width="11.77734375" bestFit="1" customWidth="1"/>
  </cols>
  <sheetData>
    <row r="3" spans="1:11" x14ac:dyDescent="0.3">
      <c r="B3" t="s">
        <v>0</v>
      </c>
      <c r="D3">
        <v>800</v>
      </c>
      <c r="G3" t="s">
        <v>1</v>
      </c>
      <c r="H3" s="1">
        <v>0.05</v>
      </c>
      <c r="I3" t="s">
        <v>2</v>
      </c>
      <c r="J3" s="1">
        <v>0.08</v>
      </c>
      <c r="K3" t="s">
        <v>3</v>
      </c>
    </row>
    <row r="4" spans="1:11" x14ac:dyDescent="0.3">
      <c r="B4" t="s">
        <v>4</v>
      </c>
      <c r="D4" s="2">
        <v>50</v>
      </c>
      <c r="G4" t="s">
        <v>10</v>
      </c>
      <c r="H4" s="1">
        <v>0.01</v>
      </c>
      <c r="I4" t="s">
        <v>5</v>
      </c>
      <c r="J4" s="2">
        <v>15</v>
      </c>
      <c r="K4" t="s">
        <v>6</v>
      </c>
    </row>
    <row r="6" spans="1:11" x14ac:dyDescent="0.3">
      <c r="A6" t="s">
        <v>7</v>
      </c>
      <c r="B6" t="s">
        <v>8</v>
      </c>
      <c r="C6" t="s">
        <v>9</v>
      </c>
      <c r="D6" t="s">
        <v>17</v>
      </c>
    </row>
    <row r="7" spans="1:11" x14ac:dyDescent="0.3">
      <c r="A7">
        <v>1</v>
      </c>
      <c r="B7">
        <f ca="1">ROUND(D3*_xll.PsiUniform(1-H3, 1+J3), 0)</f>
        <v>859</v>
      </c>
      <c r="C7" s="3">
        <f ca="1">_xll.PsiNormal($D$4*(1+$H$4)^A7,$J$4)</f>
        <v>76.618861736621156</v>
      </c>
      <c r="D7" s="3">
        <f ca="1">B7*C7</f>
        <v>65815.60223175757</v>
      </c>
    </row>
    <row r="8" spans="1:11" x14ac:dyDescent="0.3">
      <c r="A8">
        <v>2</v>
      </c>
      <c r="B8">
        <f ca="1">ROUND(B7*_xll.PsiUniform(1-$H$3, 1+$J$3),0)</f>
        <v>852</v>
      </c>
      <c r="C8" s="3">
        <f ca="1">_xll.PsiNormal($D$4*(1+$H$4)^A8,$J$4)</f>
        <v>61.814326600369149</v>
      </c>
      <c r="D8" s="3">
        <f t="shared" ref="D8:D18" ca="1" si="0">B8*C8</f>
        <v>52665.806263514518</v>
      </c>
    </row>
    <row r="9" spans="1:11" x14ac:dyDescent="0.3">
      <c r="A9">
        <v>3</v>
      </c>
      <c r="B9">
        <f ca="1">ROUND(B8*_xll.PsiUniform(1-$H$3, 1+$J$3),0)</f>
        <v>842</v>
      </c>
      <c r="C9" s="3">
        <f ca="1">_xll.PsiNormal($D$4*(1+$H$4)^A9,$J$4)</f>
        <v>59.337336001492105</v>
      </c>
      <c r="D9" s="3">
        <f t="shared" ca="1" si="0"/>
        <v>49962.03691325635</v>
      </c>
    </row>
    <row r="10" spans="1:11" x14ac:dyDescent="0.3">
      <c r="A10">
        <v>4</v>
      </c>
      <c r="B10">
        <f ca="1">ROUND(B9*_xll.PsiUniform(1-$H$3, 1+$J$3),0)</f>
        <v>902</v>
      </c>
      <c r="C10" s="3">
        <f ca="1">_xll.PsiNormal($D$4*(1+$H$4)^A10,$J$4)</f>
        <v>65.324184216128288</v>
      </c>
      <c r="D10" s="3">
        <f t="shared" ca="1" si="0"/>
        <v>58922.414162947716</v>
      </c>
    </row>
    <row r="11" spans="1:11" x14ac:dyDescent="0.3">
      <c r="A11">
        <v>5</v>
      </c>
      <c r="B11">
        <f ca="1">ROUND(B10*_xll.PsiUniform(1-$H$3, 1+$J$3),0)</f>
        <v>929</v>
      </c>
      <c r="C11" s="3">
        <f ca="1">_xll.PsiNormal($D$4*(1+$H$4)^A11,$J$4)</f>
        <v>77.274673448571065</v>
      </c>
      <c r="D11" s="3">
        <f t="shared" ca="1" si="0"/>
        <v>71788.171633722523</v>
      </c>
    </row>
    <row r="12" spans="1:11" x14ac:dyDescent="0.3">
      <c r="A12">
        <v>6</v>
      </c>
      <c r="B12">
        <f ca="1">ROUND(B11*_xll.PsiUniform(1-$H$3, 1+$J$3),0)</f>
        <v>884</v>
      </c>
      <c r="C12" s="3">
        <f ca="1">_xll.PsiNormal($D$4*(1+$H$4)^A12,$J$4)</f>
        <v>33.309708100895705</v>
      </c>
      <c r="D12" s="3">
        <f t="shared" ca="1" si="0"/>
        <v>29445.781961191802</v>
      </c>
    </row>
    <row r="13" spans="1:11" x14ac:dyDescent="0.3">
      <c r="A13">
        <v>7</v>
      </c>
      <c r="B13">
        <f ca="1">ROUND(B12*_xll.PsiUniform(1-$H$3, 1+$J$3),0)</f>
        <v>840</v>
      </c>
      <c r="C13" s="3">
        <f ca="1">_xll.PsiNormal($D$4*(1+$H$4)^A13,$J$4)</f>
        <v>46.090008730238097</v>
      </c>
      <c r="D13" s="3">
        <f t="shared" ca="1" si="0"/>
        <v>38715.607333400003</v>
      </c>
    </row>
    <row r="14" spans="1:11" x14ac:dyDescent="0.3">
      <c r="A14">
        <v>8</v>
      </c>
      <c r="B14">
        <f ca="1">ROUND(B13*_xll.PsiUniform(1-$H$3, 1+$J$3),0)</f>
        <v>888</v>
      </c>
      <c r="C14" s="3">
        <f ca="1">_xll.PsiNormal($D$4*(1+$H$4)^A14,$J$4)</f>
        <v>71.508070980110872</v>
      </c>
      <c r="D14" s="3">
        <f t="shared" ca="1" si="0"/>
        <v>63499.167030338453</v>
      </c>
    </row>
    <row r="15" spans="1:11" x14ac:dyDescent="0.3">
      <c r="A15">
        <v>9</v>
      </c>
      <c r="B15">
        <f ca="1">ROUND(B14*_xll.PsiUniform(1-$H$3, 1+$J$3),0)</f>
        <v>950</v>
      </c>
      <c r="C15" s="3">
        <f ca="1">_xll.PsiNormal($D$4*(1+$H$4)^A15,$J$4)</f>
        <v>44.875500005239971</v>
      </c>
      <c r="D15" s="3">
        <f t="shared" ca="1" si="0"/>
        <v>42631.725004977976</v>
      </c>
    </row>
    <row r="16" spans="1:11" x14ac:dyDescent="0.3">
      <c r="A16">
        <v>10</v>
      </c>
      <c r="B16">
        <f ca="1">ROUND(B15*_xll.PsiUniform(1-$H$3, 1+$J$3),0)</f>
        <v>908</v>
      </c>
      <c r="C16" s="3">
        <f ca="1">_xll.PsiNormal($D$4*(1+$H$4)^A16,$J$4)</f>
        <v>39.864950225726766</v>
      </c>
      <c r="D16" s="3">
        <f t="shared" ca="1" si="0"/>
        <v>36197.374804959902</v>
      </c>
    </row>
    <row r="17" spans="1:5" x14ac:dyDescent="0.3">
      <c r="A17">
        <v>11</v>
      </c>
      <c r="B17">
        <f ca="1">ROUND(B16*_xll.PsiUniform(1-$H$3, 1+$J$3),0)</f>
        <v>910</v>
      </c>
      <c r="C17" s="3">
        <f ca="1">_xll.PsiNormal($D$4*(1+$H$4)^A17,$J$4)</f>
        <v>53.609905831075096</v>
      </c>
      <c r="D17" s="3">
        <f t="shared" ca="1" si="0"/>
        <v>48785.014306278339</v>
      </c>
    </row>
    <row r="18" spans="1:5" x14ac:dyDescent="0.3">
      <c r="A18">
        <v>12</v>
      </c>
      <c r="B18">
        <f ca="1">ROUND(B17*_xll.PsiUniform(1-$H$3, 1+$J$3),0)</f>
        <v>932</v>
      </c>
      <c r="C18" s="3">
        <f ca="1">_xll.PsiNormal($D$4*(1+$H$4)^A18,$J$4)</f>
        <v>54.35978952709327</v>
      </c>
      <c r="D18" s="3">
        <f t="shared" ca="1" si="0"/>
        <v>50663.32383925093</v>
      </c>
    </row>
    <row r="19" spans="1:5" x14ac:dyDescent="0.3">
      <c r="C19" s="3"/>
      <c r="D19" s="3">
        <f ca="1">SUM(D7:D18)</f>
        <v>609092.02548559604</v>
      </c>
      <c r="E19" t="s">
        <v>18</v>
      </c>
    </row>
    <row r="20" spans="1:5" x14ac:dyDescent="0.3">
      <c r="C20" s="3"/>
      <c r="D20" s="3">
        <f ca="1">_xll.PsiMean(D19)</f>
        <v>565700.49650270422</v>
      </c>
      <c r="E20" t="s">
        <v>19</v>
      </c>
    </row>
    <row r="21" spans="1:5" x14ac:dyDescent="0.3">
      <c r="C21" s="3"/>
      <c r="D21" s="3">
        <f ca="1">_xll.PsiStdDev(D19)</f>
        <v>65257.636589117283</v>
      </c>
      <c r="E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0685-BEC3-4DC5-8A52-995A9C8CFE50}">
  <dimension ref="A4:O28"/>
  <sheetViews>
    <sheetView workbookViewId="0">
      <selection activeCell="E29" sqref="E29"/>
    </sheetView>
  </sheetViews>
  <sheetFormatPr defaultRowHeight="14.4" x14ac:dyDescent="0.3"/>
  <sheetData>
    <row r="4" spans="1:15" x14ac:dyDescent="0.3">
      <c r="B4" t="s">
        <v>11</v>
      </c>
      <c r="F4" s="2">
        <v>800</v>
      </c>
      <c r="J4" t="s">
        <v>13</v>
      </c>
      <c r="N4" t="s">
        <v>12</v>
      </c>
    </row>
    <row r="5" spans="1:15" x14ac:dyDescent="0.3">
      <c r="J5" s="4">
        <v>600</v>
      </c>
      <c r="K5">
        <v>0.4</v>
      </c>
      <c r="N5" s="4">
        <v>550</v>
      </c>
      <c r="O5">
        <v>0.1</v>
      </c>
    </row>
    <row r="6" spans="1:15" x14ac:dyDescent="0.3">
      <c r="J6" s="4">
        <v>650</v>
      </c>
      <c r="K6">
        <v>0.3</v>
      </c>
      <c r="N6" s="4">
        <v>600</v>
      </c>
      <c r="O6">
        <v>0.3</v>
      </c>
    </row>
    <row r="7" spans="1:15" x14ac:dyDescent="0.3">
      <c r="J7" s="4">
        <v>700</v>
      </c>
      <c r="K7">
        <v>0.2</v>
      </c>
      <c r="N7" s="4">
        <v>700</v>
      </c>
      <c r="O7">
        <v>0.3</v>
      </c>
    </row>
    <row r="8" spans="1:15" x14ac:dyDescent="0.3">
      <c r="J8" s="4">
        <v>750</v>
      </c>
      <c r="K8">
        <v>0.1</v>
      </c>
      <c r="N8" s="4">
        <v>800</v>
      </c>
      <c r="O8">
        <v>0.3</v>
      </c>
    </row>
    <row r="11" spans="1:15" s="5" customFormat="1" ht="43.2" x14ac:dyDescent="0.3">
      <c r="A11" s="5" t="s">
        <v>7</v>
      </c>
      <c r="B11" s="5" t="s">
        <v>14</v>
      </c>
      <c r="C11" s="5" t="s">
        <v>15</v>
      </c>
      <c r="D11" s="5" t="s">
        <v>16</v>
      </c>
    </row>
    <row r="12" spans="1:15" x14ac:dyDescent="0.3">
      <c r="A12">
        <v>1</v>
      </c>
      <c r="B12" s="2">
        <f ca="1">F4+_xll.PsiDiscrete(J5:K8,N5:O8)</f>
        <v>1450</v>
      </c>
      <c r="C12">
        <f ca="1">_xll.PsiDiscrete($N$6:$N$9,$O$6:$O$9)</f>
        <v>600</v>
      </c>
      <c r="D12" s="2">
        <f ca="1">B12-C12</f>
        <v>850</v>
      </c>
    </row>
    <row r="13" spans="1:15" x14ac:dyDescent="0.3">
      <c r="A13">
        <v>2</v>
      </c>
      <c r="B13" s="2">
        <f ca="1">B12-C12+_xll.PsiDiscrete($J$5:$J$8,$K$5:$K$8)</f>
        <v>1450</v>
      </c>
      <c r="C13">
        <f ca="1">_xll.PsiDiscrete($N$6:$N$9,$O$6:$O$9)</f>
        <v>600</v>
      </c>
      <c r="D13" s="2">
        <f t="shared" ref="D13:D23" ca="1" si="0">B13-C13</f>
        <v>850</v>
      </c>
    </row>
    <row r="14" spans="1:15" x14ac:dyDescent="0.3">
      <c r="A14">
        <v>3</v>
      </c>
      <c r="B14" s="2">
        <f ca="1">B13-C13+_xll.PsiDiscrete($J$5:$J$8,$K$5:$K$8)</f>
        <v>1600</v>
      </c>
      <c r="C14">
        <f ca="1">_xll.PsiDiscrete($N$6:$N$9,$O$6:$O$9)</f>
        <v>700</v>
      </c>
      <c r="D14" s="2">
        <f t="shared" ca="1" si="0"/>
        <v>900</v>
      </c>
    </row>
    <row r="15" spans="1:15" x14ac:dyDescent="0.3">
      <c r="A15">
        <v>4</v>
      </c>
      <c r="B15" s="2">
        <f ca="1">B14-C14+_xll.PsiDiscrete($J$5:$J$8,$K$5:$K$8)</f>
        <v>1500</v>
      </c>
      <c r="C15">
        <f ca="1">_xll.PsiDiscrete($N$6:$N$9,$O$6:$O$9)</f>
        <v>600</v>
      </c>
      <c r="D15" s="2">
        <f t="shared" ca="1" si="0"/>
        <v>900</v>
      </c>
    </row>
    <row r="16" spans="1:15" x14ac:dyDescent="0.3">
      <c r="A16">
        <v>5</v>
      </c>
      <c r="B16" s="2">
        <f ca="1">B15-C15+_xll.PsiDiscrete($J$5:$J$8,$K$5:$K$8)</f>
        <v>1500</v>
      </c>
      <c r="C16">
        <f ca="1">_xll.PsiDiscrete($N$6:$N$9,$O$6:$O$9)</f>
        <v>800</v>
      </c>
      <c r="D16" s="2">
        <f t="shared" ca="1" si="0"/>
        <v>700</v>
      </c>
    </row>
    <row r="17" spans="1:5" x14ac:dyDescent="0.3">
      <c r="A17">
        <v>6</v>
      </c>
      <c r="B17" s="2">
        <f ca="1">B16-C16+_xll.PsiDiscrete($J$5:$J$8,$K$5:$K$8)</f>
        <v>1400</v>
      </c>
      <c r="C17">
        <f ca="1">_xll.PsiDiscrete($N$6:$N$9,$O$6:$O$9)</f>
        <v>700</v>
      </c>
      <c r="D17" s="2">
        <f t="shared" ca="1" si="0"/>
        <v>700</v>
      </c>
    </row>
    <row r="18" spans="1:5" x14ac:dyDescent="0.3">
      <c r="A18">
        <v>7</v>
      </c>
      <c r="B18" s="2">
        <f ca="1">B17-C17+_xll.PsiDiscrete($J$5:$J$8,$K$5:$K$8)</f>
        <v>1350</v>
      </c>
      <c r="C18">
        <f ca="1">_xll.PsiDiscrete($N$6:$N$9,$O$6:$O$9)</f>
        <v>700</v>
      </c>
      <c r="D18" s="2">
        <f t="shared" ca="1" si="0"/>
        <v>650</v>
      </c>
    </row>
    <row r="19" spans="1:5" x14ac:dyDescent="0.3">
      <c r="A19">
        <v>8</v>
      </c>
      <c r="B19" s="2">
        <f ca="1">B18-C18+_xll.PsiDiscrete($J$5:$J$8,$K$5:$K$8)</f>
        <v>1350</v>
      </c>
      <c r="C19">
        <f ca="1">_xll.PsiDiscrete($N$6:$N$9,$O$6:$O$9)</f>
        <v>700</v>
      </c>
      <c r="D19" s="2">
        <f t="shared" ca="1" si="0"/>
        <v>650</v>
      </c>
    </row>
    <row r="20" spans="1:5" x14ac:dyDescent="0.3">
      <c r="A20">
        <v>9</v>
      </c>
      <c r="B20" s="2">
        <f ca="1">B19-C19+_xll.PsiDiscrete($J$5:$J$8,$K$5:$K$8)</f>
        <v>1250</v>
      </c>
      <c r="C20">
        <f ca="1">_xll.PsiDiscrete($N$6:$N$9,$O$6:$O$9)</f>
        <v>800</v>
      </c>
      <c r="D20" s="2">
        <f t="shared" ca="1" si="0"/>
        <v>450</v>
      </c>
    </row>
    <row r="21" spans="1:5" x14ac:dyDescent="0.3">
      <c r="A21">
        <v>10</v>
      </c>
      <c r="B21" s="2">
        <f ca="1">B20-C20+_xll.PsiDiscrete($J$5:$J$8,$K$5:$K$8)</f>
        <v>1100</v>
      </c>
      <c r="C21">
        <f ca="1">_xll.PsiDiscrete($N$6:$N$9,$O$6:$O$9)</f>
        <v>800</v>
      </c>
      <c r="D21" s="2">
        <f t="shared" ca="1" si="0"/>
        <v>300</v>
      </c>
    </row>
    <row r="22" spans="1:5" x14ac:dyDescent="0.3">
      <c r="A22">
        <v>11</v>
      </c>
      <c r="B22" s="2">
        <f ca="1">B21-C21+_xll.PsiDiscrete($J$5:$J$8,$K$5:$K$8)</f>
        <v>1000</v>
      </c>
      <c r="C22">
        <f ca="1">_xll.PsiDiscrete($N$6:$N$9,$O$6:$O$9)</f>
        <v>700</v>
      </c>
      <c r="D22" s="2">
        <f t="shared" ca="1" si="0"/>
        <v>300</v>
      </c>
    </row>
    <row r="23" spans="1:5" x14ac:dyDescent="0.3">
      <c r="A23">
        <v>12</v>
      </c>
      <c r="B23" s="2">
        <f ca="1">B22-C22+_xll.PsiDiscrete($J$5:$J$8,$K$5:$K$8)</f>
        <v>900</v>
      </c>
      <c r="C23">
        <f ca="1">_xll.PsiDiscrete($N$6:$N$9,$O$6:$O$9)</f>
        <v>600</v>
      </c>
      <c r="D23" s="2">
        <f t="shared" ca="1" si="0"/>
        <v>300</v>
      </c>
    </row>
    <row r="24" spans="1:5" x14ac:dyDescent="0.3">
      <c r="D24" s="2">
        <f ca="1">SUM(D12:D23)</f>
        <v>7550</v>
      </c>
      <c r="E24" t="s">
        <v>22</v>
      </c>
    </row>
    <row r="25" spans="1:5" x14ac:dyDescent="0.3">
      <c r="D25" s="2">
        <f ca="1">_xll.PsiMean(D24)</f>
        <v>6181.3</v>
      </c>
      <c r="E25" t="s">
        <v>23</v>
      </c>
    </row>
    <row r="26" spans="1:5" x14ac:dyDescent="0.3">
      <c r="D26" s="2">
        <f ca="1">COUNTIF(D12:D23,"&lt;0")</f>
        <v>0</v>
      </c>
      <c r="E26" t="s">
        <v>21</v>
      </c>
    </row>
    <row r="27" spans="1:5" x14ac:dyDescent="0.3">
      <c r="D27" s="2">
        <f ca="1" xml:space="preserve"> _xll.PsiOutput()+MIN(D26,1)</f>
        <v>0</v>
      </c>
      <c r="E27" t="s">
        <v>24</v>
      </c>
    </row>
    <row r="28" spans="1:5" x14ac:dyDescent="0.3">
      <c r="D28">
        <f ca="1">_xll.PsiMean(D27)</f>
        <v>0.22900000000000001</v>
      </c>
      <c r="E2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B, 3</vt:lpstr>
      <vt:lpstr>Part B,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cp:lastPrinted>2022-02-26T01:17:48Z</cp:lastPrinted>
  <dcterms:created xsi:type="dcterms:W3CDTF">2022-02-26T00:55:58Z</dcterms:created>
  <dcterms:modified xsi:type="dcterms:W3CDTF">2022-02-28T04:09:52Z</dcterms:modified>
</cp:coreProperties>
</file>