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h\OneDrive\Desktop\Subjects-2nd sem\Dss\Adike_Swetha_Finalexam\"/>
    </mc:Choice>
  </mc:AlternateContent>
  <xr:revisionPtr revIDLastSave="18" documentId="8_{850FE0EE-7493-4C3D-B6C7-B5F8ADFE01E0}" xr6:coauthVersionLast="36" xr6:coauthVersionMax="36" xr10:uidLastSave="{BA8922CB-6134-492D-9596-909B9ED7702E}"/>
  <bookViews>
    <workbookView xWindow="0" yWindow="0" windowWidth="23040" windowHeight="8424" xr2:uid="{69139DFC-111D-40B2-8BC1-3870E8125EFB}"/>
  </bookViews>
  <sheets>
    <sheet name="Problem 4" sheetId="1" r:id="rId1"/>
    <sheet name="a" sheetId="4" r:id="rId2"/>
    <sheet name="b" sheetId="5" r:id="rId3"/>
    <sheet name="c" sheetId="7" r:id="rId4"/>
  </sheets>
  <definedNames>
    <definedName name="solver_typ" localSheetId="0" hidden="1">2</definedName>
    <definedName name="solver_ver" localSheetId="0" hidden="1">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5" l="1"/>
  <c r="A23" i="5" s="1"/>
  <c r="B15" i="5"/>
  <c r="B19" i="5" l="1"/>
  <c r="B17" i="5"/>
  <c r="B23" i="5"/>
  <c r="B23" i="4"/>
  <c r="A23" i="4"/>
  <c r="B19" i="4"/>
  <c r="B18" i="4"/>
  <c r="B17" i="4"/>
  <c r="B15" i="4"/>
  <c r="A12" i="5" l="1"/>
  <c r="B12" i="5"/>
  <c r="B12" i="4"/>
</calcChain>
</file>

<file path=xl/sharedStrings.xml><?xml version="1.0" encoding="utf-8"?>
<sst xmlns="http://schemas.openxmlformats.org/spreadsheetml/2006/main" count="110" uniqueCount="39">
  <si>
    <t>Year</t>
  </si>
  <si>
    <t>Number of patients</t>
  </si>
  <si>
    <t>Number of online games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</si>
  <si>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</si>
  <si>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</si>
  <si>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</si>
  <si>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</si>
  <si>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</si>
  <si>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</si>
  <si>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</si>
  <si>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</si>
  <si>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</si>
  <si>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</si>
  <si>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</si>
  <si>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</si>
  <si>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</si>
  <si>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</si>
  <si>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</si>
  <si>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</si>
  <si>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</si>
  <si>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</si>
  <si>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</si>
  <si>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</si>
  <si>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</si>
  <si>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</si>
  <si>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</si>
  <si>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</si>
  <si>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</si>
  <si>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</si>
  <si>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Prediction</t>
  </si>
  <si>
    <t>t</t>
  </si>
  <si>
    <t>Y</t>
  </si>
  <si>
    <t>X</t>
  </si>
  <si>
    <t>X1</t>
  </si>
  <si>
    <t>X2</t>
  </si>
  <si>
    <t>Standard Prediction Error</t>
  </si>
  <si>
    <t>95% prediction interval</t>
  </si>
  <si>
    <t>Lower limit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</si>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</sst>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Continuous"/>
    </xf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vertical="center" wrapText="1"/>
    </xf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'Problem 4'!$B$1</c:f>
              <c:strCache>
                <c:ptCount val="1"/>
                <c:pt idx="0">
                  <c:v>Number of patients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'Problem 4'!$A$2:$A$10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'Problem 4'!$B$2:$B$10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13</c:v>
                </c:pt>
                <c:pt idx="4">
                  <c:v>15</c:v>
                </c:pt>
                <c:pt idx="5">
                  <c:v>22</c:v>
                </c:pt>
                <c:pt idx="6">
                  <c:v>23</c:v>
                </c:pt>
                <c:pt idx="7">
                  <c:v>25</c:v>
                </c:pt>
                <c:pt idx="8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D8-4188-B242-BB783D4E2981}"/>
            </c:ext>
          </c:extLst>
        </c:ser>
        <c:ser>
          <c:idx val="0"/>
          <c:order val="1"/>
          <c:tx>
            <c:strRef>
              <c:f>'Problem 4'!$C$1</c:f>
              <c:strCache>
                <c:ptCount val="1"/>
                <c:pt idx="0">
                  <c:v>Number of online games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'Problem 4'!$A$2:$A$10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'Problem 4'!$C$2:$C$10</c:f>
              <c:numCache>
                <c:formatCode>General</c:formatCode>
                <c:ptCount val="9"/>
                <c:pt idx="0">
                  <c:v>9</c:v>
                </c:pt>
                <c:pt idx="1">
                  <c:v>18</c:v>
                </c:pt>
                <c:pt idx="2">
                  <c:v>36</c:v>
                </c:pt>
                <c:pt idx="3">
                  <c:v>72</c:v>
                </c:pt>
                <c:pt idx="4">
                  <c:v>144</c:v>
                </c:pt>
                <c:pt idx="5">
                  <c:v>288</c:v>
                </c:pt>
                <c:pt idx="6">
                  <c:v>576</c:v>
                </c:pt>
                <c:pt idx="7">
                  <c:v>1152</c:v>
                </c:pt>
                <c:pt idx="8">
                  <c:v>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D8-4188-B242-BB783D4E29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51513231"/>
        <c:axId val="730901647"/>
      </c:scatterChart>
      <c:valAx>
        <c:axId val="75151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901647"/>
        <c:crosses val="autoZero"/>
        <c:crossBetween val="midCat"/>
      </c:valAx>
      <c:valAx>
        <c:axId val="73090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1323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a!$B$2</c:f>
              <c:strCache>
                <c:ptCount val="1"/>
                <c:pt idx="0">
                  <c:v>Number of patients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a!$B$3:$B$11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13</c:v>
                </c:pt>
                <c:pt idx="4">
                  <c:v>15</c:v>
                </c:pt>
                <c:pt idx="5">
                  <c:v>22</c:v>
                </c:pt>
                <c:pt idx="6">
                  <c:v>23</c:v>
                </c:pt>
                <c:pt idx="7">
                  <c:v>25</c:v>
                </c:pt>
                <c:pt idx="8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B-48C4-BBBC-9F7633C44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188224"/>
        <c:axId val="327755648"/>
      </c:scatterChart>
      <c:valAx>
        <c:axId val="161518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55648"/>
        <c:crosses val="autoZero"/>
        <c:crossBetween val="midCat"/>
      </c:valAx>
      <c:valAx>
        <c:axId val="3277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18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b!$B$2</c:f>
              <c:strCache>
                <c:ptCount val="1"/>
                <c:pt idx="0">
                  <c:v>Number of online games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b!$A$3:$A$11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13</c:v>
                </c:pt>
                <c:pt idx="4">
                  <c:v>15</c:v>
                </c:pt>
                <c:pt idx="5">
                  <c:v>22</c:v>
                </c:pt>
                <c:pt idx="6">
                  <c:v>23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b!$B$3:$B$11</c:f>
              <c:numCache>
                <c:formatCode>General</c:formatCode>
                <c:ptCount val="9"/>
                <c:pt idx="0">
                  <c:v>9</c:v>
                </c:pt>
                <c:pt idx="1">
                  <c:v>18</c:v>
                </c:pt>
                <c:pt idx="2">
                  <c:v>36</c:v>
                </c:pt>
                <c:pt idx="3">
                  <c:v>72</c:v>
                </c:pt>
                <c:pt idx="4">
                  <c:v>144</c:v>
                </c:pt>
                <c:pt idx="5">
                  <c:v>288</c:v>
                </c:pt>
                <c:pt idx="6">
                  <c:v>576</c:v>
                </c:pt>
                <c:pt idx="7">
                  <c:v>1152</c:v>
                </c:pt>
                <c:pt idx="8">
                  <c:v>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A-419A-AA4B-682847644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216048"/>
        <c:axId val="1991102144"/>
      </c:scatterChart>
      <c:valAx>
        <c:axId val="31121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102144"/>
        <c:crosses val="autoZero"/>
        <c:crossBetween val="midCat"/>
      </c:valAx>
      <c:valAx>
        <c:axId val="19911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1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3</xdr:row>
      <xdr:rowOff>140970</xdr:rowOff>
    </xdr:from>
    <xdr:to>
      <xdr:col>15</xdr:col>
      <xdr:colOff>152400</xdr:colOff>
      <xdr:row>17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949785-59AB-41D2-A4C6-24E891909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1</xdr:row>
      <xdr:rowOff>438150</xdr:rowOff>
    </xdr:from>
    <xdr:to>
      <xdr:col>20</xdr:col>
      <xdr:colOff>457200</xdr:colOff>
      <xdr:row>13</xdr:row>
      <xdr:rowOff>346710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F6C36-A8F7-4A3F-B752-0A2C6E46A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518160</xdr:colOff>
      <xdr:row>1</xdr:row>
      <xdr:rowOff>255270</xdr:rowOff>
    </xdr:from>
    <xdr:to>
      <xdr:col>20</xdr:col>
      <xdr:colOff>213360</xdr:colOff>
      <xdr:row>13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CED05D-EB71-4BFA-8C11-1D7E67521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2F216-936C-4122-A178-0FF2593D144E}">
  <dimension ref="A1:C10"/>
  <sheetViews>
    <sheetView tabSelected="1" workbookViewId="0">
      <selection activeCell="E10" sqref="E10"/>
    </sheetView>
  </sheetViews>
  <sheetFormatPr defaultRowHeight="14.4" x14ac:dyDescent="0.3"/>
  <sheetData>
    <row r="1" spans="1:3" ht="47.4" thickBot="1" x14ac:dyDescent="0.35">
      <c r="A1" s="1" t="s">
        <v>0</v>
      </c>
      <c r="B1" s="2" t="s">
        <v>1</v>
      </c>
      <c r="C1" s="3" t="s">
        <v>2</v>
      </c>
    </row>
    <row r="2" spans="1:3" ht="16.2" thickBot="1" x14ac:dyDescent="0.35">
      <c r="A2" s="4">
        <v>1</v>
      </c>
      <c r="B2" s="5">
        <v>2</v>
      </c>
      <c r="C2" s="6">
        <v>9</v>
      </c>
    </row>
    <row r="3" spans="1:3" ht="16.2" thickBot="1" x14ac:dyDescent="0.35">
      <c r="A3" s="4">
        <v>2</v>
      </c>
      <c r="B3" s="5">
        <v>5</v>
      </c>
      <c r="C3" s="6">
        <v>18</v>
      </c>
    </row>
    <row r="4" spans="1:3" ht="16.2" thickBot="1" x14ac:dyDescent="0.35">
      <c r="A4" s="4">
        <v>3</v>
      </c>
      <c r="B4" s="5">
        <v>8</v>
      </c>
      <c r="C4" s="6">
        <v>36</v>
      </c>
    </row>
    <row r="5" spans="1:3" ht="16.2" thickBot="1" x14ac:dyDescent="0.35">
      <c r="A5" s="4">
        <v>4</v>
      </c>
      <c r="B5" s="5">
        <v>13</v>
      </c>
      <c r="C5" s="6">
        <v>72</v>
      </c>
    </row>
    <row r="6" spans="1:3" ht="16.2" thickBot="1" x14ac:dyDescent="0.35">
      <c r="A6" s="4">
        <v>5</v>
      </c>
      <c r="B6" s="5">
        <v>15</v>
      </c>
      <c r="C6" s="6">
        <v>144</v>
      </c>
    </row>
    <row r="7" spans="1:3" ht="16.2" thickBot="1" x14ac:dyDescent="0.35">
      <c r="A7" s="4">
        <v>6</v>
      </c>
      <c r="B7" s="5">
        <v>22</v>
      </c>
      <c r="C7" s="6">
        <v>288</v>
      </c>
    </row>
    <row r="8" spans="1:3" ht="16.2" thickBot="1" x14ac:dyDescent="0.35">
      <c r="A8" s="4">
        <v>7</v>
      </c>
      <c r="B8" s="5">
        <v>23</v>
      </c>
      <c r="C8" s="6">
        <v>576</v>
      </c>
    </row>
    <row r="9" spans="1:3" ht="16.2" thickBot="1" x14ac:dyDescent="0.35">
      <c r="A9" s="4">
        <v>8</v>
      </c>
      <c r="B9" s="5">
        <v>25</v>
      </c>
      <c r="C9" s="6">
        <v>1152</v>
      </c>
    </row>
    <row r="10" spans="1:3" ht="16.2" thickBot="1" x14ac:dyDescent="0.35">
      <c r="A10" s="4">
        <v>9</v>
      </c>
      <c r="B10" s="5">
        <v>28</v>
      </c>
      <c r="C10" s="6">
        <v>2304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46D02-ABF2-41C1-923B-7596A7789B85}">
  <dimension ref="A1:N46"/>
  <sheetViews>
    <sheetView topLeftCell="A4" workbookViewId="0">
      <selection activeCell="B18" sqref="B18"/>
    </sheetView>
  </sheetViews>
  <sheetFormatPr defaultRowHeight="14.4" x14ac:dyDescent="0.3"/>
  <sheetData>
    <row r="1" spans="1:11" ht="15" thickBot="1" x14ac:dyDescent="0.35">
      <c r="A1" t="s">
        <v>32</v>
      </c>
      <c r="B1" t="s">
        <v>31</v>
      </c>
    </row>
    <row r="2" spans="1:11" ht="47.4" thickBot="1" x14ac:dyDescent="0.35">
      <c r="A2" s="1" t="s">
        <v>0</v>
      </c>
      <c r="B2" s="2" t="s">
        <v>1</v>
      </c>
      <c r="F2" t="s">
        <v>3</v>
      </c>
    </row>
    <row r="3" spans="1:11" ht="16.2" thickBot="1" x14ac:dyDescent="0.35">
      <c r="A3" s="4">
        <v>1</v>
      </c>
      <c r="B3" s="5">
        <v>2</v>
      </c>
    </row>
    <row r="4" spans="1:11" ht="16.2" thickBot="1" x14ac:dyDescent="0.35">
      <c r="A4" s="4">
        <v>2</v>
      </c>
      <c r="B4" s="5">
        <v>5</v>
      </c>
      <c r="F4" s="10" t="s">
        <v>4</v>
      </c>
      <c r="G4" s="10"/>
    </row>
    <row r="5" spans="1:11" ht="16.2" thickBot="1" x14ac:dyDescent="0.35">
      <c r="A5" s="4">
        <v>3</v>
      </c>
      <c r="B5" s="5">
        <v>8</v>
      </c>
      <c r="F5" s="7" t="s">
        <v>5</v>
      </c>
      <c r="G5" s="7">
        <v>0.99053857404276124</v>
      </c>
    </row>
    <row r="6" spans="1:11" ht="16.2" thickBot="1" x14ac:dyDescent="0.35">
      <c r="A6" s="4">
        <v>4</v>
      </c>
      <c r="B6" s="5">
        <v>13</v>
      </c>
      <c r="F6" s="7" t="s">
        <v>6</v>
      </c>
      <c r="G6" s="16">
        <v>0.98116666666666674</v>
      </c>
    </row>
    <row r="7" spans="1:11" ht="16.2" thickBot="1" x14ac:dyDescent="0.35">
      <c r="A7" s="4">
        <v>5</v>
      </c>
      <c r="B7" s="5">
        <v>15</v>
      </c>
      <c r="F7" s="7" t="s">
        <v>7</v>
      </c>
      <c r="G7" s="16">
        <v>0.97847619047619061</v>
      </c>
    </row>
    <row r="8" spans="1:11" ht="16.2" thickBot="1" x14ac:dyDescent="0.35">
      <c r="A8" s="4">
        <v>6</v>
      </c>
      <c r="B8" s="5">
        <v>22</v>
      </c>
      <c r="F8" s="7" t="s">
        <v>8</v>
      </c>
      <c r="G8" s="7">
        <v>1.3723459233492601</v>
      </c>
    </row>
    <row r="9" spans="1:11" ht="16.2" thickBot="1" x14ac:dyDescent="0.35">
      <c r="A9" s="4">
        <v>7</v>
      </c>
      <c r="B9" s="5">
        <v>23</v>
      </c>
      <c r="F9" s="8" t="s">
        <v>9</v>
      </c>
      <c r="G9" s="8">
        <v>9</v>
      </c>
    </row>
    <row r="10" spans="1:11" ht="16.2" thickBot="1" x14ac:dyDescent="0.35">
      <c r="A10" s="4">
        <v>8</v>
      </c>
      <c r="B10" s="5">
        <v>25</v>
      </c>
    </row>
    <row r="11" spans="1:11" ht="16.2" thickBot="1" x14ac:dyDescent="0.35">
      <c r="A11" s="4">
        <v>9</v>
      </c>
      <c r="B11" s="5">
        <v>28</v>
      </c>
      <c r="F11" t="s">
        <v>10</v>
      </c>
    </row>
    <row r="12" spans="1:11" ht="15.6" x14ac:dyDescent="0.3">
      <c r="A12" s="13">
        <v>10</v>
      </c>
      <c r="B12" s="14">
        <f>G18+(G19*A12)</f>
        <v>32.583333333333329</v>
      </c>
      <c r="F12" s="9"/>
      <c r="G12" s="9" t="s">
        <v>15</v>
      </c>
      <c r="H12" s="9" t="s">
        <v>16</v>
      </c>
      <c r="I12" s="9" t="s">
        <v>17</v>
      </c>
      <c r="J12" s="9" t="s">
        <v>18</v>
      </c>
      <c r="K12" s="9" t="s">
        <v>19</v>
      </c>
    </row>
    <row r="13" spans="1:11" x14ac:dyDescent="0.3">
      <c r="F13" s="7" t="s">
        <v>11</v>
      </c>
      <c r="G13" s="7">
        <v>1</v>
      </c>
      <c r="H13" s="7">
        <v>686.81666666666672</v>
      </c>
      <c r="I13" s="7">
        <v>686.81666666666672</v>
      </c>
      <c r="J13" s="7">
        <v>364.68141592920364</v>
      </c>
      <c r="K13" s="7">
        <v>2.6877163498003797E-7</v>
      </c>
    </row>
    <row r="14" spans="1:11" ht="28.8" x14ac:dyDescent="0.3">
      <c r="A14" s="15" t="s">
        <v>29</v>
      </c>
      <c r="B14" s="15"/>
      <c r="F14" s="7" t="s">
        <v>12</v>
      </c>
      <c r="G14" s="7">
        <v>7</v>
      </c>
      <c r="H14" s="7">
        <v>13.183333333333332</v>
      </c>
      <c r="I14" s="7">
        <v>1.8833333333333331</v>
      </c>
      <c r="J14" s="7"/>
      <c r="K14" s="7"/>
    </row>
    <row r="15" spans="1:11" ht="15" thickBot="1" x14ac:dyDescent="0.35">
      <c r="A15" s="15">
        <v>10</v>
      </c>
      <c r="B15" s="15">
        <f>TREND(B3:B11,A3:A11,A15)</f>
        <v>32.583333333333329</v>
      </c>
      <c r="F15" s="8" t="s">
        <v>13</v>
      </c>
      <c r="G15" s="8">
        <v>8</v>
      </c>
      <c r="H15" s="8">
        <v>700</v>
      </c>
      <c r="I15" s="8"/>
      <c r="J15" s="8"/>
      <c r="K15" s="8"/>
    </row>
    <row r="16" spans="1:11" ht="15" thickBot="1" x14ac:dyDescent="0.35">
      <c r="A16" s="15"/>
      <c r="B16" s="15"/>
    </row>
    <row r="17" spans="1:14" ht="28.8" x14ac:dyDescent="0.3">
      <c r="A17" s="15" t="s">
        <v>8</v>
      </c>
      <c r="B17" s="15">
        <f>G8</f>
        <v>1.3723459233492601</v>
      </c>
      <c r="F17" s="9"/>
      <c r="G17" s="9" t="s">
        <v>20</v>
      </c>
      <c r="H17" s="9" t="s">
        <v>8</v>
      </c>
      <c r="I17" s="9" t="s">
        <v>21</v>
      </c>
      <c r="J17" s="9" t="s">
        <v>22</v>
      </c>
      <c r="K17" s="9" t="s">
        <v>23</v>
      </c>
      <c r="L17" s="9" t="s">
        <v>24</v>
      </c>
      <c r="M17" s="9" t="s">
        <v>25</v>
      </c>
      <c r="N17" s="9" t="s">
        <v>26</v>
      </c>
    </row>
    <row r="18" spans="1:14" ht="43.2" x14ac:dyDescent="0.3">
      <c r="A18" s="15" t="s">
        <v>35</v>
      </c>
      <c r="B18" s="15">
        <f>B17*SQRT(1+1/9+(A15-AVERAGE(A3:A11))^2/(9*VARP(A3:A11)))</f>
        <v>1.6962649600857806</v>
      </c>
      <c r="F18" s="7" t="s">
        <v>14</v>
      </c>
      <c r="G18" s="7">
        <v>-1.2499999999999982</v>
      </c>
      <c r="H18" s="7">
        <v>0.99698619924323983</v>
      </c>
      <c r="I18" s="7">
        <v>-1.2537786390110595</v>
      </c>
      <c r="J18" s="7">
        <v>0.25017117189056237</v>
      </c>
      <c r="K18" s="7">
        <v>-3.6074977452338794</v>
      </c>
      <c r="L18" s="7">
        <v>1.107497745233883</v>
      </c>
      <c r="M18" s="7">
        <v>-3.6074977452338794</v>
      </c>
      <c r="N18" s="7">
        <v>1.107497745233883</v>
      </c>
    </row>
    <row r="19" spans="1:14" ht="15" thickBot="1" x14ac:dyDescent="0.35">
      <c r="A19" s="15" t="s">
        <v>30</v>
      </c>
      <c r="B19" s="15">
        <f>TINV(1-0.95,10)</f>
        <v>2.2281388519862744</v>
      </c>
      <c r="F19" s="8" t="s">
        <v>27</v>
      </c>
      <c r="G19" s="8">
        <v>3.3833333333333329</v>
      </c>
      <c r="H19" s="8">
        <v>0.17716909687891078</v>
      </c>
      <c r="I19" s="8">
        <v>19.096633628187028</v>
      </c>
      <c r="J19" s="8">
        <v>2.6877163498003797E-7</v>
      </c>
      <c r="K19" s="8">
        <v>2.964394990220669</v>
      </c>
      <c r="L19" s="8">
        <v>3.8022716764459967</v>
      </c>
      <c r="M19" s="8">
        <v>2.964394990220669</v>
      </c>
      <c r="N19" s="8">
        <v>3.8022716764459967</v>
      </c>
    </row>
    <row r="20" spans="1:14" x14ac:dyDescent="0.3">
      <c r="A20" s="15"/>
      <c r="B20" s="15"/>
    </row>
    <row r="21" spans="1:14" ht="43.2" x14ac:dyDescent="0.3">
      <c r="A21" s="15" t="s">
        <v>36</v>
      </c>
      <c r="B21" s="15"/>
    </row>
    <row r="22" spans="1:14" ht="28.8" x14ac:dyDescent="0.3">
      <c r="A22" s="15" t="s">
        <v>37</v>
      </c>
      <c r="B22" s="15" t="s">
        <v>38</v>
      </c>
    </row>
    <row r="23" spans="1:14" x14ac:dyDescent="0.3">
      <c r="A23" s="15">
        <f>B15-B18*B19</f>
        <v>28.803819472503253</v>
      </c>
      <c r="B23" s="15">
        <f>B15+B18*B19</f>
        <v>36.3628471941634</v>
      </c>
      <c r="E23" s="11"/>
      <c r="F23" s="11"/>
      <c r="G23" s="11"/>
      <c r="H23" s="11"/>
      <c r="I23" s="11"/>
    </row>
    <row r="24" spans="1:14" x14ac:dyDescent="0.3">
      <c r="E24" s="11"/>
      <c r="F24" s="11"/>
      <c r="G24" s="11"/>
      <c r="H24" s="11"/>
      <c r="I24" s="11"/>
    </row>
    <row r="25" spans="1:14" x14ac:dyDescent="0.3">
      <c r="E25" s="11"/>
      <c r="F25" s="12"/>
      <c r="G25" s="12"/>
      <c r="H25" s="12"/>
      <c r="I25" s="11"/>
    </row>
    <row r="26" spans="1:14" x14ac:dyDescent="0.3">
      <c r="E26" s="11"/>
      <c r="F26" s="7"/>
      <c r="G26" s="7"/>
      <c r="H26" s="7"/>
      <c r="I26" s="11"/>
    </row>
    <row r="27" spans="1:14" x14ac:dyDescent="0.3">
      <c r="E27" s="11"/>
      <c r="F27" s="7"/>
      <c r="G27" s="7"/>
      <c r="H27" s="7"/>
      <c r="I27" s="11"/>
    </row>
    <row r="28" spans="1:14" x14ac:dyDescent="0.3">
      <c r="E28" s="11"/>
      <c r="F28" s="7"/>
      <c r="G28" s="7"/>
      <c r="H28" s="7"/>
      <c r="I28" s="11"/>
    </row>
    <row r="29" spans="1:14" x14ac:dyDescent="0.3">
      <c r="E29" s="11"/>
      <c r="F29" s="7"/>
      <c r="G29" s="7"/>
      <c r="H29" s="7"/>
      <c r="I29" s="11"/>
    </row>
    <row r="30" spans="1:14" x14ac:dyDescent="0.3">
      <c r="E30" s="11"/>
      <c r="F30" s="7"/>
      <c r="G30" s="7"/>
      <c r="H30" s="7"/>
      <c r="I30" s="11"/>
    </row>
    <row r="31" spans="1:14" x14ac:dyDescent="0.3">
      <c r="E31" s="11"/>
      <c r="F31" s="7"/>
      <c r="G31" s="7"/>
      <c r="H31" s="7"/>
      <c r="I31" s="11"/>
    </row>
    <row r="32" spans="1:14" x14ac:dyDescent="0.3">
      <c r="E32" s="11"/>
      <c r="F32" s="7"/>
      <c r="G32" s="7"/>
      <c r="H32" s="7"/>
      <c r="I32" s="11"/>
    </row>
    <row r="33" spans="5:9" x14ac:dyDescent="0.3">
      <c r="E33" s="11"/>
      <c r="F33" s="7"/>
      <c r="G33" s="7"/>
      <c r="H33" s="7"/>
      <c r="I33" s="11"/>
    </row>
    <row r="34" spans="5:9" x14ac:dyDescent="0.3">
      <c r="E34" s="11"/>
      <c r="F34" s="7"/>
      <c r="G34" s="7"/>
      <c r="H34" s="7"/>
      <c r="I34" s="11"/>
    </row>
    <row r="35" spans="5:9" x14ac:dyDescent="0.3">
      <c r="E35" s="11"/>
      <c r="F35" s="11"/>
      <c r="G35" s="11"/>
      <c r="H35" s="11"/>
      <c r="I35" s="11"/>
    </row>
    <row r="36" spans="5:9" x14ac:dyDescent="0.3">
      <c r="E36" s="11"/>
      <c r="F36" s="11"/>
      <c r="G36" s="11"/>
      <c r="H36" s="11"/>
      <c r="I36" s="11"/>
    </row>
    <row r="37" spans="5:9" x14ac:dyDescent="0.3">
      <c r="E37" s="11"/>
      <c r="F37" s="11"/>
      <c r="G37" s="11"/>
      <c r="H37" s="11"/>
      <c r="I37" s="11"/>
    </row>
    <row r="38" spans="5:9" x14ac:dyDescent="0.3">
      <c r="E38" s="11"/>
      <c r="F38" s="11"/>
      <c r="G38" s="11"/>
      <c r="H38" s="11"/>
      <c r="I38" s="11"/>
    </row>
    <row r="39" spans="5:9" x14ac:dyDescent="0.3">
      <c r="E39" s="11"/>
      <c r="F39" s="11"/>
      <c r="G39" s="11"/>
      <c r="H39" s="11"/>
      <c r="I39" s="11"/>
    </row>
    <row r="40" spans="5:9" x14ac:dyDescent="0.3">
      <c r="E40" s="11"/>
      <c r="F40" s="11"/>
      <c r="G40" s="11"/>
      <c r="H40" s="11"/>
      <c r="I40" s="11"/>
    </row>
    <row r="41" spans="5:9" x14ac:dyDescent="0.3">
      <c r="E41" s="11"/>
      <c r="F41" s="11"/>
      <c r="G41" s="11"/>
      <c r="H41" s="11"/>
      <c r="I41" s="11"/>
    </row>
    <row r="42" spans="5:9" x14ac:dyDescent="0.3">
      <c r="E42" s="11"/>
      <c r="F42" s="11"/>
      <c r="G42" s="11"/>
      <c r="H42" s="11"/>
      <c r="I42" s="11"/>
    </row>
    <row r="43" spans="5:9" x14ac:dyDescent="0.3">
      <c r="E43" s="11"/>
      <c r="F43" s="11"/>
      <c r="G43" s="11"/>
      <c r="H43" s="11"/>
      <c r="I43" s="11"/>
    </row>
    <row r="44" spans="5:9" x14ac:dyDescent="0.3">
      <c r="E44" s="11"/>
      <c r="F44" s="11"/>
      <c r="G44" s="11"/>
      <c r="H44" s="11"/>
      <c r="I44" s="11"/>
    </row>
    <row r="45" spans="5:9" x14ac:dyDescent="0.3">
      <c r="E45" s="11"/>
      <c r="F45" s="11"/>
      <c r="G45" s="11"/>
      <c r="H45" s="11"/>
      <c r="I45" s="11"/>
    </row>
    <row r="46" spans="5:9" x14ac:dyDescent="0.3">
      <c r="E46" s="11"/>
      <c r="F46" s="11"/>
      <c r="G46" s="11"/>
      <c r="H46" s="11"/>
      <c r="I46" s="1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8FBA8-B3F4-44F7-A731-BFD336D11844}">
  <dimension ref="A1:N24"/>
  <sheetViews>
    <sheetView topLeftCell="A7" workbookViewId="0">
      <selection activeCell="C22" sqref="C22"/>
    </sheetView>
  </sheetViews>
  <sheetFormatPr defaultRowHeight="14.4" x14ac:dyDescent="0.3"/>
  <cols>
    <col min="1" max="1" width="12.21875" bestFit="1" customWidth="1"/>
    <col min="2" max="2" width="11.5546875" bestFit="1" customWidth="1"/>
  </cols>
  <sheetData>
    <row r="1" spans="1:11" ht="15" thickBot="1" x14ac:dyDescent="0.35">
      <c r="A1" t="s">
        <v>31</v>
      </c>
      <c r="B1" t="s">
        <v>32</v>
      </c>
    </row>
    <row r="2" spans="1:11" ht="47.4" thickBot="1" x14ac:dyDescent="0.35">
      <c r="A2" s="2" t="s">
        <v>1</v>
      </c>
      <c r="B2" s="3" t="s">
        <v>2</v>
      </c>
      <c r="F2" t="s">
        <v>3</v>
      </c>
    </row>
    <row r="3" spans="1:11" ht="16.2" thickBot="1" x14ac:dyDescent="0.35">
      <c r="A3" s="5">
        <v>2</v>
      </c>
      <c r="B3" s="6">
        <v>9</v>
      </c>
    </row>
    <row r="4" spans="1:11" ht="16.2" thickBot="1" x14ac:dyDescent="0.35">
      <c r="A4" s="5">
        <v>5</v>
      </c>
      <c r="B4" s="6">
        <v>18</v>
      </c>
      <c r="F4" s="10" t="s">
        <v>4</v>
      </c>
      <c r="G4" s="10"/>
    </row>
    <row r="5" spans="1:11" ht="16.2" thickBot="1" x14ac:dyDescent="0.35">
      <c r="A5" s="5">
        <v>8</v>
      </c>
      <c r="B5" s="6">
        <v>36</v>
      </c>
      <c r="F5" s="7" t="s">
        <v>5</v>
      </c>
      <c r="G5" s="7">
        <v>0.77070649994292884</v>
      </c>
    </row>
    <row r="6" spans="1:11" ht="16.2" thickBot="1" x14ac:dyDescent="0.35">
      <c r="A6" s="5">
        <v>13</v>
      </c>
      <c r="B6" s="6">
        <v>72</v>
      </c>
      <c r="F6" s="7" t="s">
        <v>6</v>
      </c>
      <c r="G6" s="16">
        <v>0.5939885090542798</v>
      </c>
    </row>
    <row r="7" spans="1:11" ht="16.2" thickBot="1" x14ac:dyDescent="0.35">
      <c r="A7" s="5">
        <v>15</v>
      </c>
      <c r="B7" s="6">
        <v>144</v>
      </c>
      <c r="F7" s="7" t="s">
        <v>7</v>
      </c>
      <c r="G7" s="16">
        <v>0.53598686749060553</v>
      </c>
    </row>
    <row r="8" spans="1:11" ht="16.2" thickBot="1" x14ac:dyDescent="0.35">
      <c r="A8" s="5">
        <v>22</v>
      </c>
      <c r="B8" s="6">
        <v>288</v>
      </c>
      <c r="F8" s="7" t="s">
        <v>8</v>
      </c>
      <c r="G8" s="7">
        <v>6.371903098335066</v>
      </c>
    </row>
    <row r="9" spans="1:11" ht="16.2" thickBot="1" x14ac:dyDescent="0.35">
      <c r="A9" s="5">
        <v>23</v>
      </c>
      <c r="B9" s="6">
        <v>576</v>
      </c>
      <c r="F9" s="8" t="s">
        <v>9</v>
      </c>
      <c r="G9" s="8">
        <v>9</v>
      </c>
    </row>
    <row r="10" spans="1:11" ht="16.2" thickBot="1" x14ac:dyDescent="0.35">
      <c r="A10" s="5">
        <v>25</v>
      </c>
      <c r="B10" s="6">
        <v>1152</v>
      </c>
    </row>
    <row r="11" spans="1:11" ht="16.2" thickBot="1" x14ac:dyDescent="0.35">
      <c r="A11" s="5">
        <v>28</v>
      </c>
      <c r="B11" s="6">
        <v>2304</v>
      </c>
      <c r="F11" t="s">
        <v>10</v>
      </c>
    </row>
    <row r="12" spans="1:11" x14ac:dyDescent="0.3">
      <c r="A12" s="14">
        <f>G18+(G19*B11)</f>
        <v>32.48140329102165</v>
      </c>
      <c r="B12" s="14">
        <f>B11*2</f>
        <v>4608</v>
      </c>
      <c r="F12" s="9"/>
      <c r="G12" s="9" t="s">
        <v>15</v>
      </c>
      <c r="H12" s="9" t="s">
        <v>16</v>
      </c>
      <c r="I12" s="9" t="s">
        <v>17</v>
      </c>
      <c r="J12" s="9" t="s">
        <v>18</v>
      </c>
      <c r="K12" s="9" t="s">
        <v>19</v>
      </c>
    </row>
    <row r="13" spans="1:11" x14ac:dyDescent="0.3">
      <c r="F13" s="7" t="s">
        <v>11</v>
      </c>
      <c r="G13" s="7">
        <v>1</v>
      </c>
      <c r="H13" s="7">
        <v>415.79195633799588</v>
      </c>
      <c r="I13" s="7">
        <v>415.79195633799588</v>
      </c>
      <c r="J13" s="7">
        <v>10.240891344466487</v>
      </c>
      <c r="K13" s="7">
        <v>1.5062897034562471E-2</v>
      </c>
    </row>
    <row r="14" spans="1:11" ht="28.8" x14ac:dyDescent="0.3">
      <c r="A14" s="15" t="s">
        <v>29</v>
      </c>
      <c r="B14" s="15"/>
      <c r="F14" s="7" t="s">
        <v>12</v>
      </c>
      <c r="G14" s="7">
        <v>7</v>
      </c>
      <c r="H14" s="7">
        <v>284.20804366200412</v>
      </c>
      <c r="I14" s="7">
        <v>40.601149094572015</v>
      </c>
      <c r="J14" s="7"/>
      <c r="K14" s="7"/>
    </row>
    <row r="15" spans="1:11" ht="15" thickBot="1" x14ac:dyDescent="0.35">
      <c r="A15" s="15">
        <v>4608</v>
      </c>
      <c r="B15" s="15">
        <f>TREND(A3:A11,B3:B11,A15)</f>
        <v>54.088292963366264</v>
      </c>
      <c r="F15" s="8" t="s">
        <v>13</v>
      </c>
      <c r="G15" s="8">
        <v>8</v>
      </c>
      <c r="H15" s="8">
        <v>700</v>
      </c>
      <c r="I15" s="8"/>
      <c r="J15" s="8"/>
      <c r="K15" s="8"/>
    </row>
    <row r="16" spans="1:11" ht="15" thickBot="1" x14ac:dyDescent="0.35">
      <c r="A16" s="15"/>
      <c r="B16" s="15"/>
    </row>
    <row r="17" spans="1:14" ht="28.8" x14ac:dyDescent="0.3">
      <c r="A17" s="15" t="s">
        <v>8</v>
      </c>
      <c r="B17" s="15">
        <f>G8</f>
        <v>6.371903098335066</v>
      </c>
      <c r="F17" s="9"/>
      <c r="G17" s="9" t="s">
        <v>20</v>
      </c>
      <c r="H17" s="9" t="s">
        <v>8</v>
      </c>
      <c r="I17" s="9" t="s">
        <v>21</v>
      </c>
      <c r="J17" s="9" t="s">
        <v>22</v>
      </c>
      <c r="K17" s="9" t="s">
        <v>23</v>
      </c>
      <c r="L17" s="9" t="s">
        <v>24</v>
      </c>
      <c r="M17" s="9" t="s">
        <v>25</v>
      </c>
      <c r="N17" s="9" t="s">
        <v>26</v>
      </c>
    </row>
    <row r="18" spans="1:14" ht="43.2" x14ac:dyDescent="0.3">
      <c r="A18" s="15" t="s">
        <v>35</v>
      </c>
      <c r="B18" s="15">
        <f>B17*SQRT(1+1/9+(A15-AVERAGE(B3:B11))^2/(9*VARP(B3:B11)))</f>
        <v>13.757255657280171</v>
      </c>
      <c r="F18" s="7" t="s">
        <v>14</v>
      </c>
      <c r="G18" s="7">
        <v>10.874513618677042</v>
      </c>
      <c r="H18" s="7">
        <v>2.5987868494142679</v>
      </c>
      <c r="I18" s="7">
        <v>4.1844576907598308</v>
      </c>
      <c r="J18" s="7">
        <v>4.114344064734746E-3</v>
      </c>
      <c r="K18" s="7">
        <v>4.7293592098316575</v>
      </c>
      <c r="L18" s="7">
        <v>17.019668027522428</v>
      </c>
      <c r="M18" s="7">
        <v>4.7293592098316575</v>
      </c>
      <c r="N18" s="7">
        <v>17.019668027522428</v>
      </c>
    </row>
    <row r="19" spans="1:14" ht="15" thickBot="1" x14ac:dyDescent="0.35">
      <c r="A19" s="15" t="s">
        <v>30</v>
      </c>
      <c r="B19" s="15">
        <f>TINV(1-0.95,10)</f>
        <v>2.2281388519862744</v>
      </c>
      <c r="F19" s="8" t="s">
        <v>27</v>
      </c>
      <c r="G19" s="8">
        <v>9.3779903091773479E-3</v>
      </c>
      <c r="H19" s="8">
        <v>2.930494431424774E-3</v>
      </c>
      <c r="I19" s="8">
        <v>3.2001392695422637</v>
      </c>
      <c r="J19" s="8">
        <v>1.5062897034562456E-2</v>
      </c>
      <c r="K19" s="8">
        <v>2.4484721074727184E-3</v>
      </c>
      <c r="L19" s="8">
        <v>1.6307508510881977E-2</v>
      </c>
      <c r="M19" s="8">
        <v>2.4484721074727184E-3</v>
      </c>
      <c r="N19" s="8">
        <v>1.6307508510881977E-2</v>
      </c>
    </row>
    <row r="20" spans="1:14" x14ac:dyDescent="0.3">
      <c r="A20" s="15"/>
      <c r="B20" s="15"/>
    </row>
    <row r="21" spans="1:14" ht="43.2" x14ac:dyDescent="0.3">
      <c r="A21" s="15" t="s">
        <v>36</v>
      </c>
      <c r="B21" s="15"/>
    </row>
    <row r="22" spans="1:14" ht="28.8" x14ac:dyDescent="0.3">
      <c r="A22" s="15" t="s">
        <v>37</v>
      </c>
      <c r="B22" s="15" t="s">
        <v>38</v>
      </c>
    </row>
    <row r="23" spans="1:14" x14ac:dyDescent="0.3">
      <c r="A23" s="15">
        <f>B15-B18*B19</f>
        <v>23.435217136672346</v>
      </c>
      <c r="B23" s="15">
        <f>B15+B18*B19</f>
        <v>84.741368790060179</v>
      </c>
    </row>
    <row r="24" spans="1:14" x14ac:dyDescent="0.3">
      <c r="A24" s="15"/>
      <c r="B24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AF1E-F055-48A0-9045-92DFAE98A2BF}">
  <dimension ref="B1:P21"/>
  <sheetViews>
    <sheetView workbookViewId="0">
      <selection activeCell="O11" sqref="O11"/>
    </sheetView>
  </sheetViews>
  <sheetFormatPr defaultRowHeight="14.4" x14ac:dyDescent="0.3"/>
  <sheetData>
    <row r="1" spans="2:13" ht="15" thickBot="1" x14ac:dyDescent="0.35">
      <c r="B1" t="s">
        <v>31</v>
      </c>
      <c r="C1" t="s">
        <v>33</v>
      </c>
      <c r="D1" t="s">
        <v>34</v>
      </c>
    </row>
    <row r="2" spans="2:13" ht="47.4" thickBot="1" x14ac:dyDescent="0.35">
      <c r="B2" s="2" t="s">
        <v>1</v>
      </c>
      <c r="C2" s="3" t="s">
        <v>2</v>
      </c>
      <c r="D2" s="1" t="s">
        <v>0</v>
      </c>
    </row>
    <row r="3" spans="2:13" ht="16.2" thickBot="1" x14ac:dyDescent="0.35">
      <c r="B3" s="5">
        <v>2</v>
      </c>
      <c r="C3" s="6">
        <v>9</v>
      </c>
      <c r="D3" s="4">
        <v>1</v>
      </c>
      <c r="H3" t="s">
        <v>3</v>
      </c>
    </row>
    <row r="4" spans="2:13" ht="16.2" thickBot="1" x14ac:dyDescent="0.35">
      <c r="B4" s="5">
        <v>5</v>
      </c>
      <c r="C4" s="6">
        <v>18</v>
      </c>
      <c r="D4" s="4">
        <v>2</v>
      </c>
    </row>
    <row r="5" spans="2:13" ht="16.2" thickBot="1" x14ac:dyDescent="0.35">
      <c r="B5" s="5">
        <v>8</v>
      </c>
      <c r="C5" s="6">
        <v>36</v>
      </c>
      <c r="D5" s="4">
        <v>3</v>
      </c>
      <c r="H5" s="10" t="s">
        <v>4</v>
      </c>
      <c r="I5" s="10"/>
    </row>
    <row r="6" spans="2:13" ht="16.2" thickBot="1" x14ac:dyDescent="0.35">
      <c r="B6" s="5">
        <v>13</v>
      </c>
      <c r="C6" s="6">
        <v>72</v>
      </c>
      <c r="D6" s="4">
        <v>4</v>
      </c>
      <c r="H6" s="7" t="s">
        <v>5</v>
      </c>
      <c r="I6" s="7">
        <v>0.99378683910647958</v>
      </c>
    </row>
    <row r="7" spans="2:13" ht="16.2" thickBot="1" x14ac:dyDescent="0.35">
      <c r="B7" s="5">
        <v>15</v>
      </c>
      <c r="C7" s="6">
        <v>144</v>
      </c>
      <c r="D7" s="4">
        <v>5</v>
      </c>
      <c r="H7" s="7" t="s">
        <v>6</v>
      </c>
      <c r="I7" s="16">
        <v>0.98761228158124803</v>
      </c>
    </row>
    <row r="8" spans="2:13" ht="16.2" thickBot="1" x14ac:dyDescent="0.35">
      <c r="B8" s="5">
        <v>22</v>
      </c>
      <c r="C8" s="6">
        <v>288</v>
      </c>
      <c r="D8" s="4">
        <v>6</v>
      </c>
      <c r="H8" s="7" t="s">
        <v>7</v>
      </c>
      <c r="I8" s="16">
        <v>0.98348304210833071</v>
      </c>
    </row>
    <row r="9" spans="2:13" ht="16.2" thickBot="1" x14ac:dyDescent="0.35">
      <c r="B9" s="5">
        <v>23</v>
      </c>
      <c r="C9" s="6">
        <v>576</v>
      </c>
      <c r="D9" s="4">
        <v>7</v>
      </c>
      <c r="H9" s="7" t="s">
        <v>8</v>
      </c>
      <c r="I9" s="7">
        <v>1.2021787785188447</v>
      </c>
    </row>
    <row r="10" spans="2:13" ht="16.2" thickBot="1" x14ac:dyDescent="0.35">
      <c r="B10" s="5">
        <v>25</v>
      </c>
      <c r="C10" s="6">
        <v>1152</v>
      </c>
      <c r="D10" s="4">
        <v>8</v>
      </c>
      <c r="H10" s="8" t="s">
        <v>9</v>
      </c>
      <c r="I10" s="8">
        <v>9</v>
      </c>
    </row>
    <row r="11" spans="2:13" ht="16.2" thickBot="1" x14ac:dyDescent="0.35">
      <c r="B11" s="5">
        <v>28</v>
      </c>
      <c r="C11" s="6">
        <v>2304</v>
      </c>
      <c r="D11" s="4">
        <v>9</v>
      </c>
    </row>
    <row r="12" spans="2:13" ht="15" thickBot="1" x14ac:dyDescent="0.35">
      <c r="H12" t="s">
        <v>10</v>
      </c>
    </row>
    <row r="13" spans="2:13" x14ac:dyDescent="0.3">
      <c r="H13" s="9"/>
      <c r="I13" s="9" t="s">
        <v>15</v>
      </c>
      <c r="J13" s="9" t="s">
        <v>16</v>
      </c>
      <c r="K13" s="9" t="s">
        <v>17</v>
      </c>
      <c r="L13" s="9" t="s">
        <v>18</v>
      </c>
      <c r="M13" s="9" t="s">
        <v>19</v>
      </c>
    </row>
    <row r="14" spans="2:13" x14ac:dyDescent="0.3">
      <c r="H14" s="7" t="s">
        <v>11</v>
      </c>
      <c r="I14" s="7">
        <v>2</v>
      </c>
      <c r="J14" s="7">
        <v>691.32859710687364</v>
      </c>
      <c r="K14" s="7">
        <v>345.66429855343682</v>
      </c>
      <c r="L14" s="7">
        <v>239.17534646725088</v>
      </c>
      <c r="M14" s="7">
        <v>1.9009643614946347E-6</v>
      </c>
    </row>
    <row r="15" spans="2:13" x14ac:dyDescent="0.3">
      <c r="H15" s="7" t="s">
        <v>12</v>
      </c>
      <c r="I15" s="7">
        <v>6</v>
      </c>
      <c r="J15" s="7">
        <v>8.6714028931263698</v>
      </c>
      <c r="K15" s="7">
        <v>1.4452338155210616</v>
      </c>
      <c r="L15" s="7"/>
      <c r="M15" s="7"/>
    </row>
    <row r="16" spans="2:13" ht="15" thickBot="1" x14ac:dyDescent="0.35">
      <c r="H16" s="8" t="s">
        <v>13</v>
      </c>
      <c r="I16" s="8">
        <v>8</v>
      </c>
      <c r="J16" s="8">
        <v>700</v>
      </c>
      <c r="K16" s="8"/>
      <c r="L16" s="8"/>
      <c r="M16" s="8"/>
    </row>
    <row r="17" spans="8:16" ht="15" thickBot="1" x14ac:dyDescent="0.35"/>
    <row r="18" spans="8:16" x14ac:dyDescent="0.3">
      <c r="H18" s="9"/>
      <c r="I18" s="9" t="s">
        <v>20</v>
      </c>
      <c r="J18" s="9" t="s">
        <v>8</v>
      </c>
      <c r="K18" s="9" t="s">
        <v>21</v>
      </c>
      <c r="L18" s="9" t="s">
        <v>22</v>
      </c>
      <c r="M18" s="9" t="s">
        <v>23</v>
      </c>
      <c r="N18" s="9" t="s">
        <v>24</v>
      </c>
      <c r="O18" s="9" t="s">
        <v>25</v>
      </c>
      <c r="P18" s="9" t="s">
        <v>26</v>
      </c>
    </row>
    <row r="19" spans="8:16" x14ac:dyDescent="0.3">
      <c r="H19" s="7" t="s">
        <v>14</v>
      </c>
      <c r="I19" s="7">
        <v>-2.3629393936159602</v>
      </c>
      <c r="J19" s="7">
        <v>1.0768072939586115</v>
      </c>
      <c r="K19" s="7">
        <v>-2.1943939336900358</v>
      </c>
      <c r="L19" s="7">
        <v>7.0645738457179141E-2</v>
      </c>
      <c r="M19" s="7">
        <v>-4.9977919226026319</v>
      </c>
      <c r="N19" s="7">
        <v>0.2719131353707116</v>
      </c>
      <c r="O19" s="7">
        <v>-4.9977919226026319</v>
      </c>
      <c r="P19" s="7">
        <v>0.2719131353707116</v>
      </c>
    </row>
    <row r="20" spans="8:16" x14ac:dyDescent="0.3">
      <c r="H20" s="7" t="s">
        <v>27</v>
      </c>
      <c r="I20" s="7">
        <v>-1.7241508808922637E-3</v>
      </c>
      <c r="J20" s="7">
        <v>9.7580519953018171E-4</v>
      </c>
      <c r="K20" s="7">
        <v>-1.7669006905501077</v>
      </c>
      <c r="L20" s="7">
        <v>0.12767038636021305</v>
      </c>
      <c r="M20" s="7">
        <v>-4.1118601880315471E-3</v>
      </c>
      <c r="N20" s="7">
        <v>6.6355842624701996E-4</v>
      </c>
      <c r="O20" s="7">
        <v>-4.1118601880315471E-3</v>
      </c>
      <c r="P20" s="7">
        <v>6.6355842624701996E-4</v>
      </c>
    </row>
    <row r="21" spans="8:16" ht="15" thickBot="1" x14ac:dyDescent="0.35">
      <c r="H21" s="8" t="s">
        <v>28</v>
      </c>
      <c r="I21" s="8">
        <v>3.7821294320837149</v>
      </c>
      <c r="J21" s="8">
        <v>0.27391496802019172</v>
      </c>
      <c r="K21" s="8">
        <v>13.807677102935514</v>
      </c>
      <c r="L21" s="8">
        <v>8.9792834480288371E-6</v>
      </c>
      <c r="M21" s="8">
        <v>3.1118836506291125</v>
      </c>
      <c r="N21" s="8">
        <v>4.4523752135383177</v>
      </c>
      <c r="O21" s="8">
        <v>3.1118836506291125</v>
      </c>
      <c r="P21" s="8">
        <v>4.4523752135383177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4</vt:lpstr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 Adike</dc:creator>
  <cp:lastModifiedBy>Swetha Adike</cp:lastModifiedBy>
  <dcterms:created xsi:type="dcterms:W3CDTF">2022-05-04T04:29:09Z</dcterms:created>
  <dcterms:modified xsi:type="dcterms:W3CDTF">2022-05-05T03:50:23Z</dcterms:modified>
</cp:coreProperties>
</file>