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mana Reddy Battula\Desktop\Marist\Semester 3\DSS\Week 9\"/>
    </mc:Choice>
  </mc:AlternateContent>
  <xr:revisionPtr revIDLastSave="0" documentId="13_ncr:1_{0F56ABC2-7440-444A-A087-1269B83FE2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ining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D18" i="1"/>
  <c r="B23" i="1"/>
  <c r="B22" i="1"/>
  <c r="B21" i="1"/>
  <c r="B18" i="1" a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<sst xmlns="http://schemas.openxmlformats.org/spreadsheetml/2006/main" count="40" uniqueCount="38">
  <si>
    <t>Long-Term Assets</t>
  </si>
  <si>
    <t>Long-Term Debt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</si>
  <si>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</si>
  <si>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</si>
  <si>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</si>
  <si>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</si>
  <si>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</si>
  <si>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</si>
  <si>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</si>
  <si>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</si>
  <si>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</si>
  <si>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</si>
  <si>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</si>
  <si>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</si>
  <si>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</si>
  <si>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</si>
  <si>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</si>
  <si>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</si>
  <si>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</si>
  <si>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</si>
  <si>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</si>
  <si>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</si>
  <si>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</si>
  <si>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</si>
  <si>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</si>
  <si>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</si>
  <si>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</si>
  <si>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</si>
  <si>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</si>
  <si>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</si>
  <si>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</si>
  <si>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Estimated Long-Term Debt</t>
  </si>
  <si>
    <t>Prediction:</t>
  </si>
  <si>
    <t>Standard Prediction Error</t>
  </si>
  <si>
    <t>t</t>
  </si>
  <si>
    <t>95% Prediction Interval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</si>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</sst>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/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'Mining Data'!$A$3:$A$14</c:f>
              <c:numCache>
                <c:formatCode>General</c:formatCode>
                <c:ptCount val="12"/>
                <c:pt idx="0">
                  <c:v>26</c:v>
                </c:pt>
                <c:pt idx="1">
                  <c:v>39</c:v>
                </c:pt>
                <c:pt idx="2">
                  <c:v>45</c:v>
                </c:pt>
                <c:pt idx="3">
                  <c:v>47</c:v>
                </c:pt>
                <c:pt idx="4">
                  <c:v>47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  <c:pt idx="9">
                  <c:v>62</c:v>
                </c:pt>
                <c:pt idx="10">
                  <c:v>64</c:v>
                </c:pt>
                <c:pt idx="11">
                  <c:v>69</c:v>
                </c:pt>
              </c:numCache>
            </c:numRef>
          </c:xVal>
          <c:yVal>
            <c:numRef>
              <c:f>Sheet1!$C$25:$C$36</c:f>
              <c:numCache>
                <c:formatCode>General</c:formatCode>
                <c:ptCount val="12"/>
                <c:pt idx="0">
                  <c:v>2.7250331125827856</c:v>
                </c:pt>
                <c:pt idx="1">
                  <c:v>-3.8326887417218494</c:v>
                </c:pt>
                <c:pt idx="2">
                  <c:v>-4.7054834437086086</c:v>
                </c:pt>
                <c:pt idx="3">
                  <c:v>-4.3297483443708558</c:v>
                </c:pt>
                <c:pt idx="4">
                  <c:v>-0.32974834437085576</c:v>
                </c:pt>
                <c:pt idx="5">
                  <c:v>4.8581192052980171</c:v>
                </c:pt>
                <c:pt idx="6">
                  <c:v>1.9853245033112614</c:v>
                </c:pt>
                <c:pt idx="7">
                  <c:v>5.3610596026490072</c:v>
                </c:pt>
                <c:pt idx="8">
                  <c:v>5.1125298013245057</c:v>
                </c:pt>
                <c:pt idx="9">
                  <c:v>-0.51173509933774142</c:v>
                </c:pt>
                <c:pt idx="10">
                  <c:v>-6.1359999999999957</c:v>
                </c:pt>
                <c:pt idx="11">
                  <c:v>-0.19666225165562423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CC-4863-8EA5-879BD8EFE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96184"/>
        <c:axId val="418997496"/>
      </c:scatterChart>
      <c:valAx>
        <c:axId val="41899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997496"/>
        <c:crosses val="autoZero"/>
        <c:crossBetween val="midCat"/>
      </c:valAx>
      <c:valAx>
        <c:axId val="418997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9961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'Mining Data'!$B$1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'Mining Data'!$A$2:$A$14</c:f>
              <c:strCache>
                <c:ptCount val="13"/>
                <c:pt idx="0">
                  <c:v>Long-Term Assets</c:v>
                </c:pt>
                <c:pt idx="1">
                  <c:v>26</c:v>
                </c:pt>
                <c:pt idx="2">
                  <c:v>39</c:v>
                </c:pt>
                <c:pt idx="3">
                  <c:v>45</c:v>
                </c:pt>
                <c:pt idx="4">
                  <c:v>47</c:v>
                </c:pt>
                <c:pt idx="5">
                  <c:v>47</c:v>
                </c:pt>
                <c:pt idx="6">
                  <c:v>48</c:v>
                </c:pt>
                <c:pt idx="7">
                  <c:v>54</c:v>
                </c:pt>
                <c:pt idx="8">
                  <c:v>56</c:v>
                </c:pt>
                <c:pt idx="9">
                  <c:v>60</c:v>
                </c:pt>
                <c:pt idx="10">
                  <c:v>62</c:v>
                </c:pt>
                <c:pt idx="11">
                  <c:v>64</c:v>
                </c:pt>
                <c:pt idx="12">
                  <c:v>69</c:v>
                </c:pt>
              </c:strCache>
            </c:strRef>
          </c:xVal>
          <c:yVal>
            <c:numRef>
              <c:f>'Mining Data'!$B$2:$B$14</c:f>
              <c:numCache>
                <c:formatCode>General</c:formatCode>
                <c:ptCount val="13"/>
                <c:pt idx="0">
                  <c:v>0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  <c:pt idx="5">
                  <c:v>30</c:v>
                </c:pt>
                <c:pt idx="6">
                  <c:v>36</c:v>
                </c:pt>
                <c:pt idx="7">
                  <c:v>38</c:v>
                </c:pt>
                <c:pt idx="8">
                  <c:v>43</c:v>
                </c:pt>
                <c:pt idx="9">
                  <c:v>46</c:v>
                </c:pt>
                <c:pt idx="10">
                  <c:v>42</c:v>
                </c:pt>
                <c:pt idx="11">
                  <c:v>38</c:v>
                </c:pt>
                <c:pt idx="12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0A-48D3-994B-88FB1EBE1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866952"/>
        <c:axId val="829865312"/>
      </c:scatterChart>
      <c:valAx>
        <c:axId val="82986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65312"/>
        <c:crosses val="autoZero"/>
        <c:crossBetween val="midCat"/>
      </c:valAx>
      <c:valAx>
        <c:axId val="8298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6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'Mining Data'!$B$1:$B$2</c:f>
              <c:strCache>
                <c:ptCount val="2"/>
                <c:pt idx="1">
                  <c:v>Long-Term Debt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'Mining Data'!$A$3:$A$14</c:f>
              <c:numCache>
                <c:formatCode>General</c:formatCode>
                <c:ptCount val="12"/>
                <c:pt idx="0">
                  <c:v>26</c:v>
                </c:pt>
                <c:pt idx="1">
                  <c:v>39</c:v>
                </c:pt>
                <c:pt idx="2">
                  <c:v>45</c:v>
                </c:pt>
                <c:pt idx="3">
                  <c:v>47</c:v>
                </c:pt>
                <c:pt idx="4">
                  <c:v>47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  <c:pt idx="9">
                  <c:v>62</c:v>
                </c:pt>
                <c:pt idx="10">
                  <c:v>64</c:v>
                </c:pt>
                <c:pt idx="11">
                  <c:v>69</c:v>
                </c:pt>
              </c:numCache>
            </c:numRef>
          </c:xVal>
          <c:yVal>
            <c:numRef>
              <c:f>'Mining Data'!$B$3:$B$14</c:f>
              <c:numCache>
                <c:formatCode>General</c:formatCode>
                <c:ptCount val="12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26</c:v>
                </c:pt>
                <c:pt idx="4">
                  <c:v>30</c:v>
                </c:pt>
                <c:pt idx="5">
                  <c:v>36</c:v>
                </c:pt>
                <c:pt idx="6">
                  <c:v>38</c:v>
                </c:pt>
                <c:pt idx="7">
                  <c:v>43</c:v>
                </c:pt>
                <c:pt idx="8">
                  <c:v>46</c:v>
                </c:pt>
                <c:pt idx="9">
                  <c:v>42</c:v>
                </c:pt>
                <c:pt idx="10">
                  <c:v>38</c:v>
                </c:pt>
                <c:pt idx="11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9A-46B6-952A-C2FA1150C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169728"/>
        <c:axId val="827162840"/>
      </c:scatterChart>
      <c:valAx>
        <c:axId val="82716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162840"/>
        <c:crosses val="autoZero"/>
        <c:crossBetween val="midCat"/>
      </c:valAx>
      <c:valAx>
        <c:axId val="82716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16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160020</xdr:rowOff>
    </xdr:from>
    <xdr:to>
      <xdr:col>15</xdr:col>
      <xdr:colOff>251460</xdr:colOff>
      <xdr:row>10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F546BC-4748-449D-B6CB-735827FEB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274320</xdr:colOff>
      <xdr:row>0</xdr:row>
      <xdr:rowOff>0</xdr:rowOff>
    </xdr:from>
    <xdr:to>
      <xdr:col>17</xdr:col>
      <xdr:colOff>579120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675257-1CBC-4406-BC34-EF42EC4A8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106680</xdr:colOff>
      <xdr:row>15</xdr:row>
      <xdr:rowOff>163830</xdr:rowOff>
    </xdr:from>
    <xdr:to>
      <xdr:col>17</xdr:col>
      <xdr:colOff>411480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E07277-9B07-4C3A-8C6D-124D5C04E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4170-DD8B-4CD3-AB7B-F02A92A400F0}">
  <dimension ref="A1:I36"/>
  <sheetViews>
    <sheetView workbookViewId="0">
      <selection activeCell="E6" sqref="E6"/>
    </sheetView>
  </sheetViews>
  <sheetFormatPr defaultRowHeight="13.2" x14ac:dyDescent="0.25"/>
  <cols>
    <col min="1" max="1" width="18.6640625" customWidth="1"/>
    <col min="2" max="2" width="26.109375" style="9" customWidth="1"/>
    <col min="6" max="6" width="20.5546875" customWidth="1"/>
  </cols>
  <sheetData>
    <row r="1" spans="1:9" x14ac:dyDescent="0.25">
      <c r="A1" t="s">
        <v>2</v>
      </c>
    </row>
    <row r="2" spans="1:9" ht="13.8" thickBot="1" x14ac:dyDescent="0.3"/>
    <row r="3" spans="1:9" x14ac:dyDescent="0.25">
      <c r="A3" s="6" t="s">
        <v>3</v>
      </c>
      <c r="B3" s="8"/>
    </row>
    <row r="4" spans="1:9" x14ac:dyDescent="0.25">
      <c r="A4" s="3" t="s">
        <v>4</v>
      </c>
      <c r="B4" s="10">
        <v>0.92180001295365666</v>
      </c>
    </row>
    <row r="5" spans="1:9" x14ac:dyDescent="0.25">
      <c r="A5" s="3" t="s">
        <v>5</v>
      </c>
      <c r="B5" s="10">
        <v>0.84971526388136154</v>
      </c>
    </row>
    <row r="6" spans="1:9" x14ac:dyDescent="0.25">
      <c r="A6" s="3" t="s">
        <v>6</v>
      </c>
      <c r="B6" s="10">
        <v>0.83468679026949766</v>
      </c>
    </row>
    <row r="7" spans="1:9" x14ac:dyDescent="0.25">
      <c r="A7" s="3" t="s">
        <v>7</v>
      </c>
      <c r="B7" s="10">
        <v>4.2835165351945088</v>
      </c>
    </row>
    <row r="8" spans="1:9" ht="13.8" thickBot="1" x14ac:dyDescent="0.3">
      <c r="A8" s="4" t="s">
        <v>8</v>
      </c>
      <c r="B8" s="11">
        <v>12</v>
      </c>
    </row>
    <row r="10" spans="1:9" ht="13.8" thickBot="1" x14ac:dyDescent="0.3">
      <c r="A10" t="s">
        <v>9</v>
      </c>
    </row>
    <row r="11" spans="1:9" x14ac:dyDescent="0.25">
      <c r="A11" s="5"/>
      <c r="B11" s="8" t="s">
        <v>14</v>
      </c>
      <c r="C11" s="5" t="s">
        <v>15</v>
      </c>
      <c r="D11" s="5" t="s">
        <v>16</v>
      </c>
      <c r="E11" s="5" t="s">
        <v>17</v>
      </c>
      <c r="F11" s="5" t="s">
        <v>18</v>
      </c>
    </row>
    <row r="12" spans="1:9" x14ac:dyDescent="0.25">
      <c r="A12" s="3" t="s">
        <v>10</v>
      </c>
      <c r="B12" s="10">
        <v>1</v>
      </c>
      <c r="C12" s="3">
        <v>1037.4315275938188</v>
      </c>
      <c r="D12" s="3">
        <v>1037.4315275938188</v>
      </c>
      <c r="E12" s="3">
        <v>56.540357046678054</v>
      </c>
      <c r="F12" s="3">
        <v>2.0175442438994891E-5</v>
      </c>
    </row>
    <row r="13" spans="1:9" x14ac:dyDescent="0.25">
      <c r="A13" s="3" t="s">
        <v>11</v>
      </c>
      <c r="B13" s="10">
        <v>10</v>
      </c>
      <c r="C13" s="3">
        <v>183.48513907284772</v>
      </c>
      <c r="D13" s="3">
        <v>18.348513907284772</v>
      </c>
      <c r="E13" s="3"/>
      <c r="F13" s="3"/>
    </row>
    <row r="14" spans="1:9" ht="13.8" thickBot="1" x14ac:dyDescent="0.3">
      <c r="A14" s="4" t="s">
        <v>12</v>
      </c>
      <c r="B14" s="11">
        <v>11</v>
      </c>
      <c r="C14" s="4">
        <v>1220.9166666666665</v>
      </c>
      <c r="D14" s="4"/>
      <c r="E14" s="4"/>
      <c r="F14" s="4"/>
    </row>
    <row r="15" spans="1:9" ht="13.8" thickBot="1" x14ac:dyDescent="0.3"/>
    <row r="16" spans="1:9" x14ac:dyDescent="0.25">
      <c r="A16" s="5"/>
      <c r="B16" s="8" t="s">
        <v>19</v>
      </c>
      <c r="C16" s="5" t="s">
        <v>7</v>
      </c>
      <c r="D16" s="5" t="s">
        <v>20</v>
      </c>
      <c r="E16" s="5" t="s">
        <v>21</v>
      </c>
      <c r="F16" s="5" t="s">
        <v>22</v>
      </c>
      <c r="G16" s="5" t="s">
        <v>23</v>
      </c>
      <c r="H16" s="5" t="s">
        <v>24</v>
      </c>
      <c r="I16" s="5" t="s">
        <v>25</v>
      </c>
    </row>
    <row r="17" spans="1:9" x14ac:dyDescent="0.25">
      <c r="A17" s="3" t="s">
        <v>13</v>
      </c>
      <c r="B17" s="10">
        <v>-7.8404768211920555</v>
      </c>
      <c r="C17" s="3">
        <v>5.6893089819850688</v>
      </c>
      <c r="D17" s="3">
        <v>-1.3781070506134505</v>
      </c>
      <c r="E17" s="3">
        <v>0.19822185604530837</v>
      </c>
      <c r="F17" s="3">
        <v>-20.517047204907467</v>
      </c>
      <c r="G17" s="3">
        <v>4.8360935625233559</v>
      </c>
      <c r="H17" s="3">
        <v>-20.517047204907467</v>
      </c>
      <c r="I17" s="3">
        <v>4.8360935625233559</v>
      </c>
    </row>
    <row r="18" spans="1:9" ht="13.8" thickBot="1" x14ac:dyDescent="0.3">
      <c r="A18" s="4" t="s">
        <v>26</v>
      </c>
      <c r="B18" s="11">
        <v>0.8121324503311258</v>
      </c>
      <c r="C18" s="4">
        <v>0.10800592745259996</v>
      </c>
      <c r="D18" s="4">
        <v>7.519332220794479</v>
      </c>
      <c r="E18" s="4">
        <v>2.0175442438994928E-5</v>
      </c>
      <c r="F18" s="4">
        <v>0.57148024712917689</v>
      </c>
      <c r="G18" s="4">
        <v>1.0527846535330747</v>
      </c>
      <c r="H18" s="4">
        <v>0.57148024712917689</v>
      </c>
      <c r="I18" s="4">
        <v>1.0527846535330747</v>
      </c>
    </row>
    <row r="22" spans="1:9" x14ac:dyDescent="0.25">
      <c r="A22" t="s">
        <v>27</v>
      </c>
    </row>
    <row r="23" spans="1:9" ht="13.8" thickBot="1" x14ac:dyDescent="0.3"/>
    <row r="24" spans="1:9" x14ac:dyDescent="0.25">
      <c r="A24" s="5" t="s">
        <v>28</v>
      </c>
      <c r="B24" s="8" t="s">
        <v>29</v>
      </c>
      <c r="C24" s="5" t="s">
        <v>30</v>
      </c>
    </row>
    <row r="25" spans="1:9" x14ac:dyDescent="0.25">
      <c r="A25" s="3">
        <v>1</v>
      </c>
      <c r="B25" s="10">
        <v>13.274966887417214</v>
      </c>
      <c r="C25" s="3">
        <v>2.7250331125827856</v>
      </c>
    </row>
    <row r="26" spans="1:9" x14ac:dyDescent="0.25">
      <c r="A26" s="3">
        <v>2</v>
      </c>
      <c r="B26" s="10">
        <v>23.832688741721849</v>
      </c>
      <c r="C26" s="3">
        <v>-3.8326887417218494</v>
      </c>
    </row>
    <row r="27" spans="1:9" x14ac:dyDescent="0.25">
      <c r="A27" s="3">
        <v>3</v>
      </c>
      <c r="B27" s="10">
        <v>28.705483443708609</v>
      </c>
      <c r="C27" s="3">
        <v>-4.7054834437086086</v>
      </c>
    </row>
    <row r="28" spans="1:9" x14ac:dyDescent="0.25">
      <c r="A28" s="3">
        <v>4</v>
      </c>
      <c r="B28" s="10">
        <v>30.329748344370856</v>
      </c>
      <c r="C28" s="3">
        <v>-4.3297483443708558</v>
      </c>
    </row>
    <row r="29" spans="1:9" x14ac:dyDescent="0.25">
      <c r="A29" s="3">
        <v>5</v>
      </c>
      <c r="B29" s="10">
        <v>30.329748344370856</v>
      </c>
      <c r="C29" s="3">
        <v>-0.32974834437085576</v>
      </c>
    </row>
    <row r="30" spans="1:9" x14ac:dyDescent="0.25">
      <c r="A30" s="3">
        <v>6</v>
      </c>
      <c r="B30" s="10">
        <v>31.141880794701983</v>
      </c>
      <c r="C30" s="3">
        <v>4.8581192052980171</v>
      </c>
    </row>
    <row r="31" spans="1:9" x14ac:dyDescent="0.25">
      <c r="A31" s="3">
        <v>7</v>
      </c>
      <c r="B31" s="10">
        <v>36.014675496688739</v>
      </c>
      <c r="C31" s="3">
        <v>1.9853245033112614</v>
      </c>
    </row>
    <row r="32" spans="1:9" x14ac:dyDescent="0.25">
      <c r="A32" s="3">
        <v>8</v>
      </c>
      <c r="B32" s="10">
        <v>37.638940397350993</v>
      </c>
      <c r="C32" s="3">
        <v>5.3610596026490072</v>
      </c>
    </row>
    <row r="33" spans="1:3" x14ac:dyDescent="0.25">
      <c r="A33" s="3">
        <v>9</v>
      </c>
      <c r="B33" s="10">
        <v>40.887470198675494</v>
      </c>
      <c r="C33" s="3">
        <v>5.1125298013245057</v>
      </c>
    </row>
    <row r="34" spans="1:3" x14ac:dyDescent="0.25">
      <c r="A34" s="3">
        <v>10</v>
      </c>
      <c r="B34" s="10">
        <v>42.511735099337741</v>
      </c>
      <c r="C34" s="3">
        <v>-0.51173509933774142</v>
      </c>
    </row>
    <row r="35" spans="1:3" x14ac:dyDescent="0.25">
      <c r="A35" s="3">
        <v>11</v>
      </c>
      <c r="B35" s="10">
        <v>44.135999999999996</v>
      </c>
      <c r="C35" s="3">
        <v>-6.1359999999999957</v>
      </c>
    </row>
    <row r="36" spans="1:3" ht="13.8" thickBot="1" x14ac:dyDescent="0.3">
      <c r="A36" s="4">
        <v>12</v>
      </c>
      <c r="B36" s="11">
        <v>48.196662251655624</v>
      </c>
      <c r="C36" s="4">
        <v>-0.19666225165562423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3"/>
  <sheetViews>
    <sheetView tabSelected="1" workbookViewId="0">
      <selection activeCell="E19" sqref="E19"/>
    </sheetView>
  </sheetViews>
  <sheetFormatPr defaultRowHeight="13.2" x14ac:dyDescent="0.25"/>
  <cols>
    <col min="1" max="1" width="17" customWidth="1"/>
    <col min="2" max="2" width="15.5546875" customWidth="1"/>
    <col min="3" max="3" width="22.88671875" customWidth="1"/>
    <col min="4" max="4" width="12.77734375" customWidth="1"/>
    <col min="5" max="5" width="13.21875" customWidth="1"/>
  </cols>
  <sheetData>
    <row r="2" spans="1:4" x14ac:dyDescent="0.25">
      <c r="A2" s="2" t="s">
        <v>0</v>
      </c>
      <c r="B2" s="2" t="s">
        <v>1</v>
      </c>
      <c r="C2" s="7" t="s">
        <v>31</v>
      </c>
    </row>
    <row r="3" spans="1:4" x14ac:dyDescent="0.25">
      <c r="A3" s="1">
        <v>26</v>
      </c>
      <c r="B3" s="1">
        <v>16</v>
      </c>
    </row>
    <row r="4" spans="1:4" x14ac:dyDescent="0.25">
      <c r="A4" s="1">
        <v>39</v>
      </c>
      <c r="B4" s="1">
        <v>20</v>
      </c>
    </row>
    <row r="5" spans="1:4" x14ac:dyDescent="0.25">
      <c r="A5" s="1">
        <v>45</v>
      </c>
      <c r="B5" s="1">
        <v>24</v>
      </c>
    </row>
    <row r="6" spans="1:4" x14ac:dyDescent="0.25">
      <c r="A6" s="1">
        <v>47</v>
      </c>
      <c r="B6" s="1">
        <v>26</v>
      </c>
    </row>
    <row r="7" spans="1:4" x14ac:dyDescent="0.25">
      <c r="A7" s="1">
        <v>47</v>
      </c>
      <c r="B7" s="1">
        <v>30</v>
      </c>
    </row>
    <row r="8" spans="1:4" x14ac:dyDescent="0.25">
      <c r="A8" s="1">
        <v>48</v>
      </c>
      <c r="B8" s="1">
        <v>36</v>
      </c>
    </row>
    <row r="9" spans="1:4" x14ac:dyDescent="0.25">
      <c r="A9" s="1">
        <v>54</v>
      </c>
      <c r="B9" s="1">
        <v>38</v>
      </c>
    </row>
    <row r="10" spans="1:4" x14ac:dyDescent="0.25">
      <c r="A10" s="1">
        <v>56</v>
      </c>
      <c r="B10" s="1">
        <v>43</v>
      </c>
    </row>
    <row r="11" spans="1:4" x14ac:dyDescent="0.25">
      <c r="A11" s="1">
        <v>60</v>
      </c>
      <c r="B11" s="1">
        <v>46</v>
      </c>
    </row>
    <row r="12" spans="1:4" x14ac:dyDescent="0.25">
      <c r="A12" s="1">
        <v>62</v>
      </c>
      <c r="B12" s="1">
        <v>42</v>
      </c>
    </row>
    <row r="13" spans="1:4" x14ac:dyDescent="0.25">
      <c r="A13" s="1">
        <v>64</v>
      </c>
      <c r="B13" s="1">
        <v>38</v>
      </c>
    </row>
    <row r="14" spans="1:4" x14ac:dyDescent="0.25">
      <c r="A14" s="1">
        <v>69</v>
      </c>
      <c r="B14" s="1">
        <v>48</v>
      </c>
    </row>
    <row r="16" spans="1:4" x14ac:dyDescent="0.25">
      <c r="D16" s="7" t="s">
        <v>35</v>
      </c>
    </row>
    <row r="17" spans="1:5" x14ac:dyDescent="0.25">
      <c r="A17" s="7" t="s">
        <v>32</v>
      </c>
      <c r="D17" s="7" t="s">
        <v>36</v>
      </c>
      <c r="E17" s="7" t="s">
        <v>37</v>
      </c>
    </row>
    <row r="18" spans="1:5" x14ac:dyDescent="0.25">
      <c r="A18">
        <v>50</v>
      </c>
      <c r="B18" cm="1">
        <f t="array" ref="B18">TREND(B3:B14,A3:A14,A18)</f>
        <v>32.766145695364237</v>
      </c>
      <c r="D18">
        <f>B18-B22*B23</f>
        <v>22.826306570028546</v>
      </c>
      <c r="E18">
        <f>B18+B22*B23</f>
        <v>42.705984820699925</v>
      </c>
    </row>
    <row r="21" spans="1:5" x14ac:dyDescent="0.25">
      <c r="A21" s="7" t="s">
        <v>7</v>
      </c>
      <c r="B21">
        <f>Sheet1!B7</f>
        <v>4.2835165351945088</v>
      </c>
    </row>
    <row r="22" spans="1:5" ht="26.4" x14ac:dyDescent="0.25">
      <c r="A22" s="12" t="s">
        <v>33</v>
      </c>
      <c r="B22">
        <f>B21*SQRT(1+1/12+(A18-AVERAGE(A3:A14))^2/(12*VARP(A3:A14)))</f>
        <v>4.4610501344989437</v>
      </c>
    </row>
    <row r="23" spans="1:5" x14ac:dyDescent="0.25">
      <c r="A23" s="7" t="s">
        <v>34</v>
      </c>
      <c r="B23">
        <f>TINV(1-0.95,10)</f>
        <v>2.2281388519862744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Ragsdale</dc:creator>
  <cp:lastModifiedBy>Ramana Reddy Battula</cp:lastModifiedBy>
  <dcterms:created xsi:type="dcterms:W3CDTF">2010-09-22T00:43:10Z</dcterms:created>
  <dcterms:modified xsi:type="dcterms:W3CDTF">2022-04-05T22:16:05Z</dcterms:modified>
</cp:coreProperties>
</file>