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\OneDrive\Desktop\Subjects-2nd sem\Dss\Adike,Raparti,Battula_Project proposal\"/>
    </mc:Choice>
  </mc:AlternateContent>
  <xr:revisionPtr revIDLastSave="187" documentId="8_{CAAF02D2-42FC-41C2-8AD6-874DBC33DA6E}" xr6:coauthVersionLast="36" xr6:coauthVersionMax="36" xr10:uidLastSave="{3FE16915-5D18-439B-82EF-799082749D73}"/>
  <bookViews>
    <workbookView xWindow="0" yWindow="0" windowWidth="23040" windowHeight="8424" tabRatio="807" xr2:uid="{5E9FBC7E-EF89-4E56-B4FE-A6A3CA58C9C2}"/>
  </bookViews>
  <sheets>
    <sheet name="DRASTIC" sheetId="1" r:id="rId1"/>
    <sheet name="D" sheetId="2" r:id="rId2"/>
    <sheet name="R" sheetId="3" r:id="rId3"/>
    <sheet name="A" sheetId="4" r:id="rId4"/>
    <sheet name="S" sheetId="5" r:id="rId5"/>
    <sheet name="T" sheetId="6" r:id="rId6"/>
    <sheet name="I" sheetId="7" r:id="rId7"/>
    <sheet name="C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8" l="1"/>
  <c r="J15" i="8"/>
  <c r="J16" i="8"/>
  <c r="J17" i="8"/>
  <c r="J13" i="8"/>
  <c r="J14" i="7"/>
  <c r="J15" i="7"/>
  <c r="J16" i="7"/>
  <c r="J17" i="7"/>
  <c r="J13" i="7"/>
  <c r="J14" i="6"/>
  <c r="J15" i="6"/>
  <c r="J16" i="6"/>
  <c r="J17" i="6"/>
  <c r="J13" i="6"/>
  <c r="H15" i="5"/>
  <c r="H14" i="5"/>
  <c r="G16" i="5"/>
  <c r="G18" i="5"/>
  <c r="G19" i="5" s="1"/>
  <c r="J14" i="4"/>
  <c r="J15" i="4"/>
  <c r="J16" i="4"/>
  <c r="J17" i="4"/>
  <c r="J13" i="4"/>
  <c r="J14" i="3"/>
  <c r="J15" i="3"/>
  <c r="J16" i="3"/>
  <c r="J17" i="3"/>
  <c r="J13" i="3"/>
  <c r="J14" i="2"/>
  <c r="J15" i="2"/>
  <c r="J16" i="2"/>
  <c r="J17" i="2"/>
  <c r="J13" i="2"/>
  <c r="I15" i="5" l="1"/>
  <c r="I14" i="5"/>
  <c r="E8" i="5"/>
  <c r="E14" i="5" s="1"/>
  <c r="D8" i="5"/>
  <c r="D15" i="5" s="1"/>
  <c r="K14" i="6"/>
  <c r="K15" i="6"/>
  <c r="K16" i="6"/>
  <c r="K17" i="6"/>
  <c r="K13" i="6"/>
  <c r="K14" i="7"/>
  <c r="K15" i="7"/>
  <c r="K16" i="7"/>
  <c r="K17" i="7"/>
  <c r="K13" i="7"/>
  <c r="K14" i="8"/>
  <c r="K15" i="8"/>
  <c r="K16" i="8"/>
  <c r="K17" i="8"/>
  <c r="K13" i="8"/>
  <c r="K14" i="4"/>
  <c r="K15" i="4"/>
  <c r="K16" i="4"/>
  <c r="K17" i="4"/>
  <c r="K13" i="4"/>
  <c r="K14" i="3"/>
  <c r="K15" i="3"/>
  <c r="K16" i="3"/>
  <c r="K17" i="3"/>
  <c r="K13" i="3"/>
  <c r="K14" i="2"/>
  <c r="K15" i="2"/>
  <c r="K16" i="2"/>
  <c r="K17" i="2"/>
  <c r="K13" i="2"/>
  <c r="I13" i="8"/>
  <c r="I17" i="8"/>
  <c r="I16" i="8"/>
  <c r="I15" i="8"/>
  <c r="I14" i="8"/>
  <c r="I18" i="8"/>
  <c r="I20" i="8" s="1"/>
  <c r="I21" i="8" s="1"/>
  <c r="I17" i="6"/>
  <c r="I16" i="6"/>
  <c r="I15" i="6"/>
  <c r="I14" i="6"/>
  <c r="I13" i="6"/>
  <c r="I18" i="6" s="1"/>
  <c r="I20" i="6" s="1"/>
  <c r="I21" i="6" s="1"/>
  <c r="I17" i="4"/>
  <c r="I16" i="4"/>
  <c r="I15" i="4"/>
  <c r="I14" i="4"/>
  <c r="I13" i="4"/>
  <c r="I18" i="4" s="1"/>
  <c r="I20" i="4" s="1"/>
  <c r="I21" i="4" s="1"/>
  <c r="I17" i="3"/>
  <c r="I16" i="3"/>
  <c r="I15" i="3"/>
  <c r="I14" i="3"/>
  <c r="I13" i="3"/>
  <c r="I18" i="3" s="1"/>
  <c r="I20" i="3" s="1"/>
  <c r="I21" i="3" s="1"/>
  <c r="I21" i="2"/>
  <c r="I20" i="2"/>
  <c r="I18" i="2"/>
  <c r="I17" i="2"/>
  <c r="I16" i="2"/>
  <c r="I15" i="2"/>
  <c r="I14" i="2"/>
  <c r="I13" i="2"/>
  <c r="G9" i="8"/>
  <c r="G17" i="8" s="1"/>
  <c r="F9" i="8"/>
  <c r="F16" i="8" s="1"/>
  <c r="E9" i="8"/>
  <c r="E17" i="8" s="1"/>
  <c r="D9" i="8"/>
  <c r="D15" i="8" s="1"/>
  <c r="C9" i="8"/>
  <c r="C16" i="8" s="1"/>
  <c r="G9" i="7"/>
  <c r="G17" i="7" s="1"/>
  <c r="F9" i="7"/>
  <c r="F16" i="7" s="1"/>
  <c r="E9" i="7"/>
  <c r="E17" i="7" s="1"/>
  <c r="D9" i="7"/>
  <c r="D15" i="7" s="1"/>
  <c r="C9" i="7"/>
  <c r="C17" i="7" s="1"/>
  <c r="G16" i="6"/>
  <c r="G9" i="6"/>
  <c r="G15" i="6" s="1"/>
  <c r="F9" i="6"/>
  <c r="F16" i="6" s="1"/>
  <c r="E9" i="6"/>
  <c r="E16" i="6" s="1"/>
  <c r="D9" i="6"/>
  <c r="D15" i="6" s="1"/>
  <c r="C9" i="6"/>
  <c r="C15" i="6" s="1"/>
  <c r="G9" i="4"/>
  <c r="G14" i="4" s="1"/>
  <c r="F9" i="4"/>
  <c r="F17" i="4" s="1"/>
  <c r="E9" i="4"/>
  <c r="E17" i="4" s="1"/>
  <c r="D9" i="4"/>
  <c r="D16" i="4" s="1"/>
  <c r="C9" i="4"/>
  <c r="C14" i="4" s="1"/>
  <c r="G9" i="3"/>
  <c r="G17" i="3" s="1"/>
  <c r="F9" i="3"/>
  <c r="F17" i="3" s="1"/>
  <c r="E9" i="3"/>
  <c r="E13" i="3" s="1"/>
  <c r="D9" i="3"/>
  <c r="D17" i="3" s="1"/>
  <c r="C9" i="3"/>
  <c r="C15" i="3" s="1"/>
  <c r="H14" i="2"/>
  <c r="H15" i="2"/>
  <c r="H16" i="2"/>
  <c r="H17" i="2"/>
  <c r="H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G13" i="2"/>
  <c r="F13" i="2"/>
  <c r="E13" i="2"/>
  <c r="D13" i="2"/>
  <c r="C14" i="2"/>
  <c r="C15" i="2"/>
  <c r="C16" i="2"/>
  <c r="C17" i="2"/>
  <c r="C13" i="2"/>
  <c r="D9" i="2"/>
  <c r="E9" i="2"/>
  <c r="F9" i="2"/>
  <c r="G9" i="2"/>
  <c r="C9" i="2"/>
  <c r="I16" i="1"/>
  <c r="I17" i="1"/>
  <c r="I18" i="1"/>
  <c r="I19" i="1"/>
  <c r="E20" i="1"/>
  <c r="I20" i="1"/>
  <c r="I21" i="1"/>
  <c r="I15" i="1"/>
  <c r="D15" i="1"/>
  <c r="E11" i="1"/>
  <c r="E18" i="1" s="1"/>
  <c r="F11" i="1"/>
  <c r="F15" i="1" s="1"/>
  <c r="G11" i="1"/>
  <c r="G16" i="1" s="1"/>
  <c r="H11" i="1"/>
  <c r="H20" i="1" s="1"/>
  <c r="I11" i="1"/>
  <c r="J11" i="1"/>
  <c r="J18" i="1" s="1"/>
  <c r="D11" i="1"/>
  <c r="D17" i="1" s="1"/>
  <c r="E15" i="5" l="1"/>
  <c r="F15" i="5" s="1"/>
  <c r="D14" i="5"/>
  <c r="F14" i="5" s="1"/>
  <c r="E16" i="1"/>
  <c r="E21" i="1"/>
  <c r="E17" i="1"/>
  <c r="E19" i="1"/>
  <c r="E15" i="1"/>
  <c r="F20" i="1"/>
  <c r="F19" i="1"/>
  <c r="F21" i="1"/>
  <c r="F18" i="1"/>
  <c r="F17" i="1"/>
  <c r="F16" i="1"/>
  <c r="G20" i="1"/>
  <c r="G15" i="1"/>
  <c r="G17" i="1"/>
  <c r="G19" i="1"/>
  <c r="H16" i="1"/>
  <c r="H18" i="1"/>
  <c r="H15" i="1"/>
  <c r="D20" i="1"/>
  <c r="D16" i="1"/>
  <c r="D21" i="1"/>
  <c r="D19" i="1"/>
  <c r="D18" i="1"/>
  <c r="H21" i="1"/>
  <c r="H17" i="1"/>
  <c r="H19" i="1"/>
  <c r="G18" i="1"/>
  <c r="G21" i="1"/>
  <c r="J19" i="1"/>
  <c r="J15" i="1"/>
  <c r="J17" i="1"/>
  <c r="J21" i="1"/>
  <c r="K21" i="1" s="1"/>
  <c r="J16" i="1"/>
  <c r="J20" i="1"/>
  <c r="E15" i="8"/>
  <c r="E16" i="8"/>
  <c r="C14" i="8"/>
  <c r="C15" i="8"/>
  <c r="G13" i="8"/>
  <c r="G16" i="8"/>
  <c r="C13" i="8"/>
  <c r="E14" i="8"/>
  <c r="G15" i="8"/>
  <c r="C17" i="8"/>
  <c r="F15" i="8"/>
  <c r="D13" i="8"/>
  <c r="F14" i="8"/>
  <c r="D17" i="8"/>
  <c r="E13" i="8"/>
  <c r="G14" i="8"/>
  <c r="D14" i="8"/>
  <c r="F13" i="8"/>
  <c r="D16" i="8"/>
  <c r="F17" i="8"/>
  <c r="C13" i="7"/>
  <c r="C14" i="7"/>
  <c r="C15" i="7"/>
  <c r="C16" i="7"/>
  <c r="E14" i="7"/>
  <c r="E15" i="7"/>
  <c r="E16" i="7"/>
  <c r="E13" i="7"/>
  <c r="G16" i="7"/>
  <c r="D14" i="7"/>
  <c r="D13" i="7"/>
  <c r="F14" i="7"/>
  <c r="D17" i="7"/>
  <c r="F15" i="7"/>
  <c r="G15" i="7"/>
  <c r="F13" i="7"/>
  <c r="D16" i="7"/>
  <c r="F17" i="7"/>
  <c r="G14" i="7"/>
  <c r="G13" i="7"/>
  <c r="C13" i="6"/>
  <c r="D13" i="6"/>
  <c r="D14" i="6"/>
  <c r="D16" i="6"/>
  <c r="D17" i="6"/>
  <c r="C16" i="6"/>
  <c r="H16" i="6" s="1"/>
  <c r="E14" i="6"/>
  <c r="E15" i="6"/>
  <c r="E13" i="6"/>
  <c r="E17" i="6"/>
  <c r="C17" i="6"/>
  <c r="C14" i="6"/>
  <c r="F13" i="6"/>
  <c r="F17" i="6"/>
  <c r="F15" i="6"/>
  <c r="F14" i="6"/>
  <c r="G14" i="6"/>
  <c r="G13" i="6"/>
  <c r="G17" i="6"/>
  <c r="G13" i="4"/>
  <c r="G15" i="4"/>
  <c r="G16" i="4"/>
  <c r="G17" i="4"/>
  <c r="F16" i="4"/>
  <c r="E16" i="4"/>
  <c r="C16" i="4"/>
  <c r="H16" i="4" s="1"/>
  <c r="C13" i="4"/>
  <c r="C15" i="4"/>
  <c r="C17" i="4"/>
  <c r="E15" i="4"/>
  <c r="D14" i="4"/>
  <c r="F15" i="4"/>
  <c r="D15" i="4"/>
  <c r="H15" i="4" s="1"/>
  <c r="E14" i="4"/>
  <c r="D13" i="4"/>
  <c r="F14" i="4"/>
  <c r="D17" i="4"/>
  <c r="H17" i="4" s="1"/>
  <c r="E13" i="4"/>
  <c r="F13" i="4"/>
  <c r="G13" i="3"/>
  <c r="G14" i="3"/>
  <c r="G15" i="3"/>
  <c r="G16" i="3"/>
  <c r="F15" i="3"/>
  <c r="D14" i="3"/>
  <c r="D16" i="3"/>
  <c r="E16" i="3"/>
  <c r="F13" i="3"/>
  <c r="F16" i="3"/>
  <c r="F14" i="3"/>
  <c r="E17" i="3"/>
  <c r="H17" i="3" s="1"/>
  <c r="E15" i="3"/>
  <c r="E14" i="3"/>
  <c r="D13" i="3"/>
  <c r="D15" i="3"/>
  <c r="C14" i="3"/>
  <c r="C13" i="3"/>
  <c r="C17" i="3"/>
  <c r="C16" i="3"/>
  <c r="G15" i="5" l="1"/>
  <c r="G14" i="5"/>
  <c r="K17" i="1"/>
  <c r="K15" i="1"/>
  <c r="K18" i="1"/>
  <c r="K20" i="1"/>
  <c r="K16" i="1"/>
  <c r="L17" i="1" s="1"/>
  <c r="K19" i="1"/>
  <c r="H16" i="8"/>
  <c r="H15" i="8"/>
  <c r="H14" i="8"/>
  <c r="H17" i="8"/>
  <c r="H13" i="8"/>
  <c r="H16" i="7"/>
  <c r="H17" i="7"/>
  <c r="H14" i="7"/>
  <c r="H15" i="7"/>
  <c r="H13" i="7"/>
  <c r="H13" i="6"/>
  <c r="H15" i="6"/>
  <c r="H14" i="6"/>
  <c r="H17" i="6"/>
  <c r="H14" i="4"/>
  <c r="H13" i="4"/>
  <c r="H15" i="3"/>
  <c r="H13" i="3"/>
  <c r="H14" i="3"/>
  <c r="H16" i="3"/>
  <c r="I15" i="7" l="1"/>
  <c r="I14" i="7"/>
  <c r="I16" i="7"/>
  <c r="I13" i="7"/>
  <c r="I17" i="7"/>
  <c r="L18" i="1"/>
  <c r="L21" i="1"/>
  <c r="L16" i="1"/>
  <c r="L20" i="1"/>
  <c r="L15" i="1"/>
  <c r="L19" i="1"/>
  <c r="I18" i="7" l="1"/>
  <c r="I20" i="7" s="1"/>
  <c r="I21" i="7" s="1"/>
  <c r="L22" i="1"/>
  <c r="L24" i="1" s="1"/>
  <c r="L25" i="1" s="1"/>
</calcChain>
</file>

<file path=xl/sharedStrings.xml><?xml version="1.0" encoding="utf-8"?>
<sst xmlns="http://schemas.openxmlformats.org/spreadsheetml/2006/main" count="236" uniqueCount="65">
  <si>
    <t>D</t>
  </si>
  <si>
    <t>R</t>
  </si>
  <si>
    <t>A</t>
  </si>
  <si>
    <t>S</t>
  </si>
  <si>
    <t>T</t>
  </si>
  <si>
    <t>I</t>
  </si>
  <si>
    <t>C</t>
  </si>
  <si>
    <t>Normalized matrix</t>
  </si>
  <si>
    <t>2.6-8.98</t>
  </si>
  <si>
    <t>8.99-13.3</t>
  </si>
  <si>
    <t>13.4-18.7</t>
  </si>
  <si>
    <t>18.8-25.6</t>
  </si>
  <si>
    <t>25.7-35.8</t>
  </si>
  <si>
    <t>n</t>
  </si>
  <si>
    <t>RI</t>
  </si>
  <si>
    <t>2.30–9.52</t>
  </si>
  <si>
    <t>9.53–12.20</t>
  </si>
  <si>
    <t>12.21–15.07</t>
  </si>
  <si>
    <t>15.08–18.40</t>
  </si>
  <si>
    <t>18.41–25.90</t>
  </si>
  <si>
    <t>22.42–31.91</t>
  </si>
  <si>
    <t>31.92–38.12</t>
  </si>
  <si>
    <t>38.13–42.50</t>
  </si>
  <si>
    <t>42.51–51.27</t>
  </si>
  <si>
    <t>51.28–64.96</t>
  </si>
  <si>
    <t>0.00–1.50</t>
  </si>
  <si>
    <t>1.51–3.00</t>
  </si>
  <si>
    <t>3.01–4.50</t>
  </si>
  <si>
    <t>4.5–6.00</t>
  </si>
  <si>
    <t>6.00–7.20</t>
  </si>
  <si>
    <t>15.00–51.27</t>
  </si>
  <si>
    <t>51.28–81.02</t>
  </si>
  <si>
    <t>81.03–115.83</t>
  </si>
  <si>
    <t>115.84–156.73</t>
  </si>
  <si>
    <t>156.74–199.96</t>
  </si>
  <si>
    <t>0.52–1.41</t>
  </si>
  <si>
    <t>1.42–1.90</t>
  </si>
  <si>
    <t>1.91–2.51</t>
  </si>
  <si>
    <t>2.52–3.59</t>
  </si>
  <si>
    <t>3.60–5.35</t>
  </si>
  <si>
    <t>230.01–258.43</t>
  </si>
  <si>
    <t>258.44–283.58</t>
  </si>
  <si>
    <t>283.59–308.17</t>
  </si>
  <si>
    <t>308.18–334.96</t>
  </si>
  <si>
    <t>334.97–369.39</t>
  </si>
  <si>
    <t>Red sandy soil</t>
  </si>
  <si>
    <t>Black cotton soil</t>
  </si>
  <si>
    <t>Sum</t>
  </si>
  <si>
    <t>3.2. DRASTIC Pairwise comparison matrix</t>
  </si>
  <si>
    <t>Average</t>
  </si>
  <si>
    <t>Consistency Measure</t>
  </si>
  <si>
    <t>Average Consistency Measure</t>
  </si>
  <si>
    <t>Consistency index</t>
  </si>
  <si>
    <t>Consistency ratio</t>
  </si>
  <si>
    <t>(&lt;0.1 good)</t>
  </si>
  <si>
    <t>D Average</t>
  </si>
  <si>
    <t>Overall Priority</t>
  </si>
  <si>
    <t>R Average</t>
  </si>
  <si>
    <t>0-2.5</t>
  </si>
  <si>
    <t>2.6-5.35</t>
  </si>
  <si>
    <t>A Average</t>
  </si>
  <si>
    <t>S Average</t>
  </si>
  <si>
    <t>T Average</t>
  </si>
  <si>
    <t>I Average</t>
  </si>
  <si>
    <t>C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</si>
</sst>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12" fontId="0" fillId="0" borderId="0" xfId="0" applyNumberFormat="1" applyAlignment="1">
      <alignment horizontal="center" vertical="center"/>
    </xf>
    <xf numFmtId="1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2" fontId="1" fillId="2" borderId="1" xfId="1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12" fontId="0" fillId="0" borderId="0" xfId="0" applyNumberFormat="1" applyBorder="1" applyAlignment="1">
      <alignment horizontal="center" vertical="center"/>
    </xf>
    <xf numFmtId="12" fontId="0" fillId="0" borderId="2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/>
    <xf numFmtId="2" fontId="0" fillId="0" borderId="2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2" xfId="0" applyBorder="1"/>
    <xf numFmtId="12" fontId="0" fillId="0" borderId="2" xfId="0" applyNumberFormat="1" applyBorder="1" applyAlignment="1">
      <alignment horizontal="center"/>
    </xf>
    <xf numFmtId="0" fontId="3" fillId="0" borderId="2" xfId="0" applyFont="1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vertical="center"/>
    </xf>
    <xf numFmtId="2" fontId="3" fillId="0" borderId="0" xfId="0" applyNumberFormat="1" applyFont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2" fontId="3" fillId="0" borderId="0" xfId="0" applyNumberFormat="1" applyFont="1" applyAlignment="1">
      <alignment horizontal="center"/>
    </xf>
    <xf numFmtId="12" fontId="3" fillId="0" borderId="2" xfId="0" applyNumberFormat="1" applyFont="1" applyBorder="1" applyAlignment="1">
      <alignment horizontal="center"/>
    </xf>
    <xf numFmtId="12" fontId="3" fillId="0" borderId="2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Normal 2" xfId="1" xr:uid="{AB66E986-6527-47D7-B0BF-17648683CA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7A40-D444-4A62-BE32-8FA9B1692971}">
  <dimension ref="C2:P25"/>
  <sheetViews>
    <sheetView tabSelected="1" workbookViewId="0">
      <selection activeCell="B7" sqref="B7"/>
    </sheetView>
  </sheetViews>
  <sheetFormatPr defaultRowHeight="14.4" x14ac:dyDescent="0.3"/>
  <cols>
    <col min="4" max="8" width="9" bestFit="1" customWidth="1"/>
    <col min="9" max="10" width="9.21875" bestFit="1" customWidth="1"/>
    <col min="12" max="12" width="13.33203125" customWidth="1"/>
  </cols>
  <sheetData>
    <row r="2" spans="3:16" x14ac:dyDescent="0.3">
      <c r="C2" s="18" t="s">
        <v>48</v>
      </c>
    </row>
    <row r="3" spans="3:16" ht="15" thickBot="1" x14ac:dyDescent="0.35">
      <c r="C3" s="10"/>
      <c r="D3" s="17" t="s">
        <v>0</v>
      </c>
      <c r="E3" s="17" t="s">
        <v>1</v>
      </c>
      <c r="F3" s="17" t="s">
        <v>2</v>
      </c>
      <c r="G3" s="17" t="s">
        <v>3</v>
      </c>
      <c r="H3" s="17" t="s">
        <v>4</v>
      </c>
      <c r="I3" s="17" t="s">
        <v>5</v>
      </c>
      <c r="J3" s="17" t="s">
        <v>6</v>
      </c>
      <c r="O3" s="5" t="s">
        <v>13</v>
      </c>
      <c r="P3" s="5" t="s">
        <v>14</v>
      </c>
    </row>
    <row r="4" spans="3:16" x14ac:dyDescent="0.3">
      <c r="C4" s="15" t="s">
        <v>0</v>
      </c>
      <c r="D4" s="1">
        <v>1</v>
      </c>
      <c r="E4" s="1">
        <v>3</v>
      </c>
      <c r="F4" s="1">
        <v>5</v>
      </c>
      <c r="G4" s="1">
        <v>7</v>
      </c>
      <c r="H4" s="1">
        <v>7</v>
      </c>
      <c r="I4" s="1">
        <v>2</v>
      </c>
      <c r="J4" s="1">
        <v>4</v>
      </c>
      <c r="O4" s="6">
        <v>2</v>
      </c>
      <c r="P4" s="7">
        <v>0</v>
      </c>
    </row>
    <row r="5" spans="3:16" x14ac:dyDescent="0.3">
      <c r="C5" s="15" t="s">
        <v>1</v>
      </c>
      <c r="D5" s="1">
        <v>0.33333333333333331</v>
      </c>
      <c r="E5" s="1">
        <v>1</v>
      </c>
      <c r="F5" s="1">
        <v>2</v>
      </c>
      <c r="G5" s="1">
        <v>5</v>
      </c>
      <c r="H5" s="1">
        <v>8</v>
      </c>
      <c r="I5" s="1">
        <v>0.5</v>
      </c>
      <c r="J5" s="1">
        <v>0.33333333333333331</v>
      </c>
      <c r="O5" s="6">
        <v>3</v>
      </c>
      <c r="P5" s="7">
        <v>0.57999999999999996</v>
      </c>
    </row>
    <row r="6" spans="3:16" x14ac:dyDescent="0.3">
      <c r="C6" s="15" t="s">
        <v>2</v>
      </c>
      <c r="D6" s="1">
        <v>0.2</v>
      </c>
      <c r="E6" s="1">
        <v>0.5</v>
      </c>
      <c r="F6" s="1">
        <v>1</v>
      </c>
      <c r="G6" s="1">
        <v>5</v>
      </c>
      <c r="H6" s="1">
        <v>8</v>
      </c>
      <c r="I6" s="1">
        <v>0.33333333333333331</v>
      </c>
      <c r="J6" s="1">
        <v>0.25</v>
      </c>
      <c r="O6" s="6">
        <v>4</v>
      </c>
      <c r="P6" s="7">
        <v>0.9</v>
      </c>
    </row>
    <row r="7" spans="3:16" x14ac:dyDescent="0.3">
      <c r="C7" s="15" t="s">
        <v>3</v>
      </c>
      <c r="D7" s="1">
        <v>0.14285714285714285</v>
      </c>
      <c r="E7" s="1">
        <v>0.2</v>
      </c>
      <c r="F7" s="1">
        <v>0.2</v>
      </c>
      <c r="G7" s="1">
        <v>1</v>
      </c>
      <c r="H7" s="1">
        <v>3</v>
      </c>
      <c r="I7" s="1">
        <v>0.14285714285714285</v>
      </c>
      <c r="J7" s="1">
        <v>0.2</v>
      </c>
      <c r="O7" s="6">
        <v>5</v>
      </c>
      <c r="P7" s="7">
        <v>1.1200000000000001</v>
      </c>
    </row>
    <row r="8" spans="3:16" x14ac:dyDescent="0.3">
      <c r="C8" s="15" t="s">
        <v>4</v>
      </c>
      <c r="D8" s="1">
        <v>0.14285714285714285</v>
      </c>
      <c r="E8" s="1">
        <v>0.125</v>
      </c>
      <c r="F8" s="1">
        <v>0.125</v>
      </c>
      <c r="G8" s="1">
        <v>0.33333333333333331</v>
      </c>
      <c r="H8" s="1">
        <v>1</v>
      </c>
      <c r="I8" s="1">
        <v>0.125</v>
      </c>
      <c r="J8" s="1">
        <v>0.14285714285714285</v>
      </c>
      <c r="O8" s="6">
        <v>6</v>
      </c>
      <c r="P8" s="7">
        <v>1.24</v>
      </c>
    </row>
    <row r="9" spans="3:16" x14ac:dyDescent="0.3">
      <c r="C9" s="16" t="s">
        <v>5</v>
      </c>
      <c r="D9" s="11">
        <v>0.5</v>
      </c>
      <c r="E9" s="11">
        <v>2</v>
      </c>
      <c r="F9" s="11">
        <v>3</v>
      </c>
      <c r="G9" s="11">
        <v>7</v>
      </c>
      <c r="H9" s="11">
        <v>8</v>
      </c>
      <c r="I9" s="11">
        <v>1</v>
      </c>
      <c r="J9" s="11">
        <v>3</v>
      </c>
      <c r="O9" s="6">
        <v>7</v>
      </c>
      <c r="P9" s="7">
        <v>1.32</v>
      </c>
    </row>
    <row r="10" spans="3:16" ht="15" thickBot="1" x14ac:dyDescent="0.35">
      <c r="C10" s="17" t="s">
        <v>6</v>
      </c>
      <c r="D10" s="12">
        <v>0.25</v>
      </c>
      <c r="E10" s="12">
        <v>3</v>
      </c>
      <c r="F10" s="12">
        <v>4</v>
      </c>
      <c r="G10" s="12">
        <v>5</v>
      </c>
      <c r="H10" s="12">
        <v>7</v>
      </c>
      <c r="I10" s="12">
        <v>0.33333333333333331</v>
      </c>
      <c r="J10" s="12">
        <v>1</v>
      </c>
      <c r="O10" s="6">
        <v>8</v>
      </c>
      <c r="P10" s="7">
        <v>1.41</v>
      </c>
    </row>
    <row r="11" spans="3:16" x14ac:dyDescent="0.3">
      <c r="C11" s="13" t="s">
        <v>47</v>
      </c>
      <c r="D11" s="14">
        <f>SUM(D4:D10)</f>
        <v>2.5690476190476188</v>
      </c>
      <c r="E11" s="14">
        <f t="shared" ref="E11:J11" si="0">SUM(E4:E10)</f>
        <v>9.8249999999999993</v>
      </c>
      <c r="F11" s="14">
        <f t="shared" si="0"/>
        <v>15.324999999999999</v>
      </c>
      <c r="G11" s="14">
        <f t="shared" si="0"/>
        <v>30.333333333333332</v>
      </c>
      <c r="H11" s="14">
        <f t="shared" si="0"/>
        <v>42</v>
      </c>
      <c r="I11" s="14">
        <f t="shared" si="0"/>
        <v>4.4345238095238093</v>
      </c>
      <c r="J11" s="14">
        <f t="shared" si="0"/>
        <v>8.9261904761904773</v>
      </c>
    </row>
    <row r="13" spans="3:16" x14ac:dyDescent="0.3">
      <c r="C13" s="42" t="s">
        <v>7</v>
      </c>
    </row>
    <row r="14" spans="3:16" ht="30" customHeight="1" thickBot="1" x14ac:dyDescent="0.35">
      <c r="C14" s="10"/>
      <c r="D14" s="17" t="s">
        <v>0</v>
      </c>
      <c r="E14" s="17" t="s">
        <v>1</v>
      </c>
      <c r="F14" s="17" t="s">
        <v>2</v>
      </c>
      <c r="G14" s="17" t="s">
        <v>3</v>
      </c>
      <c r="H14" s="17" t="s">
        <v>4</v>
      </c>
      <c r="I14" s="17" t="s">
        <v>5</v>
      </c>
      <c r="J14" s="17" t="s">
        <v>6</v>
      </c>
      <c r="K14" s="13" t="s">
        <v>49</v>
      </c>
      <c r="L14" s="20" t="s">
        <v>50</v>
      </c>
    </row>
    <row r="15" spans="3:16" x14ac:dyDescent="0.3">
      <c r="C15" s="15" t="s">
        <v>0</v>
      </c>
      <c r="D15" s="4">
        <f>D4/$D$11</f>
        <v>0.38924930491195553</v>
      </c>
      <c r="E15" s="4">
        <f>E4/$E$11</f>
        <v>0.30534351145038169</v>
      </c>
      <c r="F15" s="4">
        <f>F4/$F$11</f>
        <v>0.32626427406199021</v>
      </c>
      <c r="G15" s="4">
        <f>G4/$G$11</f>
        <v>0.23076923076923078</v>
      </c>
      <c r="H15" s="4">
        <f>H4/$H$11</f>
        <v>0.16666666666666666</v>
      </c>
      <c r="I15" s="4">
        <f>I4/$I$11</f>
        <v>0.45100671140939602</v>
      </c>
      <c r="J15" s="4">
        <f>J4/$J$11</f>
        <v>0.44811949853294208</v>
      </c>
      <c r="K15" s="3">
        <f>AVERAGE(D15:J15)</f>
        <v>0.33105988540036618</v>
      </c>
      <c r="L15" s="21">
        <f>MMULT(D4:J4,$K$15:$K$21)/K15</f>
        <v>8.1511938278967282</v>
      </c>
    </row>
    <row r="16" spans="3:16" x14ac:dyDescent="0.3">
      <c r="C16" s="15" t="s">
        <v>1</v>
      </c>
      <c r="D16" s="4">
        <f t="shared" ref="D16:D21" si="1">D5/$D$11</f>
        <v>0.12974976830398519</v>
      </c>
      <c r="E16" s="4">
        <f t="shared" ref="E16:E21" si="2">E5/$E$11</f>
        <v>0.10178117048346057</v>
      </c>
      <c r="F16" s="4">
        <f t="shared" ref="F16:F21" si="3">F5/$F$11</f>
        <v>0.1305057096247961</v>
      </c>
      <c r="G16" s="4">
        <f t="shared" ref="G16:G21" si="4">G5/$G$11</f>
        <v>0.16483516483516483</v>
      </c>
      <c r="H16" s="4">
        <f t="shared" ref="H16:H21" si="5">H5/$H$11</f>
        <v>0.19047619047619047</v>
      </c>
      <c r="I16" s="4">
        <f t="shared" ref="I16:I21" si="6">I5/$I$11</f>
        <v>0.11275167785234901</v>
      </c>
      <c r="J16" s="4">
        <f t="shared" ref="J16:J21" si="7">J5/$J$11</f>
        <v>3.7343291544411836E-2</v>
      </c>
      <c r="K16" s="3">
        <f t="shared" ref="K16:K21" si="8">AVERAGE(D16:J16)</f>
        <v>0.1239204247314797</v>
      </c>
      <c r="L16" s="21">
        <f>MMULT(D5:J5,$K$15:$K$21)/K16</f>
        <v>7.6216620673568318</v>
      </c>
    </row>
    <row r="17" spans="3:13" x14ac:dyDescent="0.3">
      <c r="C17" s="15" t="s">
        <v>2</v>
      </c>
      <c r="D17" s="4">
        <f t="shared" si="1"/>
        <v>7.784986098239112E-2</v>
      </c>
      <c r="E17" s="4">
        <f t="shared" si="2"/>
        <v>5.0890585241730284E-2</v>
      </c>
      <c r="F17" s="4">
        <f t="shared" si="3"/>
        <v>6.5252854812398051E-2</v>
      </c>
      <c r="G17" s="4">
        <f t="shared" si="4"/>
        <v>0.16483516483516483</v>
      </c>
      <c r="H17" s="4">
        <f t="shared" si="5"/>
        <v>0.19047619047619047</v>
      </c>
      <c r="I17" s="4">
        <f t="shared" si="6"/>
        <v>7.5167785234899323E-2</v>
      </c>
      <c r="J17" s="4">
        <f t="shared" si="7"/>
        <v>2.800746865830888E-2</v>
      </c>
      <c r="K17" s="3">
        <f t="shared" si="8"/>
        <v>9.3211415748726129E-2</v>
      </c>
      <c r="L17" s="21">
        <f t="shared" ref="L17:L21" si="9">MMULT(D6:J6,$K$15:$K$21)/K17</f>
        <v>7.44059489900327</v>
      </c>
    </row>
    <row r="18" spans="3:13" x14ac:dyDescent="0.3">
      <c r="C18" s="15" t="s">
        <v>3</v>
      </c>
      <c r="D18" s="4">
        <f t="shared" si="1"/>
        <v>5.5607043558850787E-2</v>
      </c>
      <c r="E18" s="4">
        <f t="shared" si="2"/>
        <v>2.0356234096692113E-2</v>
      </c>
      <c r="F18" s="4">
        <f t="shared" si="3"/>
        <v>1.3050570962479609E-2</v>
      </c>
      <c r="G18" s="4">
        <f t="shared" si="4"/>
        <v>3.2967032967032968E-2</v>
      </c>
      <c r="H18" s="4">
        <f t="shared" si="5"/>
        <v>7.1428571428571425E-2</v>
      </c>
      <c r="I18" s="4">
        <f t="shared" si="6"/>
        <v>3.2214765100671137E-2</v>
      </c>
      <c r="J18" s="4">
        <f t="shared" si="7"/>
        <v>2.2405974926647105E-2</v>
      </c>
      <c r="K18" s="3">
        <f t="shared" si="8"/>
        <v>3.5432884720135019E-2</v>
      </c>
      <c r="L18" s="21">
        <f t="shared" si="9"/>
        <v>7.3024735020065394</v>
      </c>
    </row>
    <row r="19" spans="3:13" x14ac:dyDescent="0.3">
      <c r="C19" s="15" t="s">
        <v>4</v>
      </c>
      <c r="D19" s="4">
        <f t="shared" si="1"/>
        <v>5.5607043558850787E-2</v>
      </c>
      <c r="E19" s="4">
        <f t="shared" si="2"/>
        <v>1.2722646310432571E-2</v>
      </c>
      <c r="F19" s="4">
        <f t="shared" si="3"/>
        <v>8.1566068515497563E-3</v>
      </c>
      <c r="G19" s="4">
        <f t="shared" si="4"/>
        <v>1.0989010989010988E-2</v>
      </c>
      <c r="H19" s="4">
        <f>H8/$H$11</f>
        <v>2.3809523809523808E-2</v>
      </c>
      <c r="I19" s="4">
        <f t="shared" si="6"/>
        <v>2.8187919463087251E-2</v>
      </c>
      <c r="J19" s="4">
        <f t="shared" si="7"/>
        <v>1.6004267804747931E-2</v>
      </c>
      <c r="K19" s="3">
        <f t="shared" si="8"/>
        <v>2.2211002683886153E-2</v>
      </c>
      <c r="L19" s="21">
        <f t="shared" si="9"/>
        <v>7.2371565566954628</v>
      </c>
    </row>
    <row r="20" spans="3:13" x14ac:dyDescent="0.3">
      <c r="C20" s="15" t="s">
        <v>5</v>
      </c>
      <c r="D20" s="4">
        <f t="shared" si="1"/>
        <v>0.19462465245597776</v>
      </c>
      <c r="E20" s="4">
        <f t="shared" si="2"/>
        <v>0.20356234096692113</v>
      </c>
      <c r="F20" s="4">
        <f t="shared" si="3"/>
        <v>0.19575856443719414</v>
      </c>
      <c r="G20" s="4">
        <f t="shared" si="4"/>
        <v>0.23076923076923078</v>
      </c>
      <c r="H20" s="4">
        <f t="shared" si="5"/>
        <v>0.19047619047619047</v>
      </c>
      <c r="I20" s="4">
        <f t="shared" si="6"/>
        <v>0.22550335570469801</v>
      </c>
      <c r="J20" s="4">
        <f t="shared" si="7"/>
        <v>0.33608962389970654</v>
      </c>
      <c r="K20" s="3">
        <f t="shared" si="8"/>
        <v>0.22525485124427411</v>
      </c>
      <c r="L20" s="21">
        <f t="shared" si="9"/>
        <v>8.2160570631708953</v>
      </c>
    </row>
    <row r="21" spans="3:13" ht="15" thickBot="1" x14ac:dyDescent="0.35">
      <c r="C21" s="17" t="s">
        <v>6</v>
      </c>
      <c r="D21" s="19">
        <f t="shared" si="1"/>
        <v>9.7312326227988882E-2</v>
      </c>
      <c r="E21" s="19">
        <f t="shared" si="2"/>
        <v>0.30534351145038169</v>
      </c>
      <c r="F21" s="19">
        <f t="shared" si="3"/>
        <v>0.2610114192495922</v>
      </c>
      <c r="G21" s="19">
        <f t="shared" si="4"/>
        <v>0.16483516483516483</v>
      </c>
      <c r="H21" s="19">
        <f t="shared" si="5"/>
        <v>0.16666666666666666</v>
      </c>
      <c r="I21" s="19">
        <f t="shared" si="6"/>
        <v>7.5167785234899323E-2</v>
      </c>
      <c r="J21" s="19">
        <f t="shared" si="7"/>
        <v>0.11202987463323552</v>
      </c>
      <c r="K21" s="3">
        <f t="shared" si="8"/>
        <v>0.16890953547113272</v>
      </c>
      <c r="L21" s="21">
        <f t="shared" si="9"/>
        <v>8.3121881360756813</v>
      </c>
    </row>
    <row r="22" spans="3:13" x14ac:dyDescent="0.3">
      <c r="D22" s="3"/>
      <c r="E22" s="3"/>
      <c r="F22" s="3"/>
      <c r="G22" s="3"/>
      <c r="H22" s="3"/>
      <c r="I22" s="3" t="s">
        <v>51</v>
      </c>
      <c r="J22" s="3"/>
      <c r="L22" s="22">
        <f>AVERAGE(L15:L21)</f>
        <v>7.7544751503150584</v>
      </c>
    </row>
    <row r="23" spans="3:13" x14ac:dyDescent="0.3">
      <c r="L23" s="21"/>
    </row>
    <row r="24" spans="3:13" x14ac:dyDescent="0.3">
      <c r="J24" t="s">
        <v>52</v>
      </c>
      <c r="L24" s="22">
        <f>(L22-7)/(7-1)</f>
        <v>0.12574585838584307</v>
      </c>
    </row>
    <row r="25" spans="3:13" x14ac:dyDescent="0.3">
      <c r="J25" t="s">
        <v>53</v>
      </c>
      <c r="L25" s="22">
        <f>L24/1.32</f>
        <v>9.5262013928668982E-2</v>
      </c>
      <c r="M25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5558-A585-4DB1-AC1E-AEBE1FDDFC87}">
  <dimension ref="B3:N21"/>
  <sheetViews>
    <sheetView workbookViewId="0">
      <selection activeCell="K13" sqref="K13:K17"/>
    </sheetView>
  </sheetViews>
  <sheetFormatPr defaultRowHeight="14.4" x14ac:dyDescent="0.3"/>
  <cols>
    <col min="2" max="2" width="11.109375" bestFit="1" customWidth="1"/>
    <col min="3" max="3" width="9.109375" bestFit="1" customWidth="1"/>
    <col min="4" max="4" width="10.109375" bestFit="1" customWidth="1"/>
    <col min="5" max="7" width="8.77734375" bestFit="1" customWidth="1"/>
    <col min="9" max="9" width="12.109375" customWidth="1"/>
  </cols>
  <sheetData>
    <row r="3" spans="2:14" ht="15" thickBot="1" x14ac:dyDescent="0.35">
      <c r="B3" s="23"/>
      <c r="C3" s="25" t="s">
        <v>15</v>
      </c>
      <c r="D3" s="25" t="s">
        <v>16</v>
      </c>
      <c r="E3" s="25" t="s">
        <v>10</v>
      </c>
      <c r="F3" s="25" t="s">
        <v>11</v>
      </c>
      <c r="G3" s="25" t="s">
        <v>12</v>
      </c>
      <c r="M3" s="5" t="s">
        <v>13</v>
      </c>
      <c r="N3" s="5" t="s">
        <v>14</v>
      </c>
    </row>
    <row r="4" spans="2:14" x14ac:dyDescent="0.3">
      <c r="B4" s="18" t="s">
        <v>15</v>
      </c>
      <c r="C4" s="2">
        <v>1</v>
      </c>
      <c r="D4" s="2">
        <v>3</v>
      </c>
      <c r="E4" s="2">
        <v>6</v>
      </c>
      <c r="F4" s="2">
        <v>8</v>
      </c>
      <c r="G4" s="2">
        <v>9</v>
      </c>
      <c r="M4" s="6">
        <v>2</v>
      </c>
      <c r="N4" s="7">
        <v>0</v>
      </c>
    </row>
    <row r="5" spans="2:14" x14ac:dyDescent="0.3">
      <c r="B5" s="18" t="s">
        <v>16</v>
      </c>
      <c r="C5" s="2">
        <v>0.33333333333333331</v>
      </c>
      <c r="D5" s="2">
        <v>1</v>
      </c>
      <c r="E5" s="2">
        <v>3</v>
      </c>
      <c r="F5" s="2">
        <v>4</v>
      </c>
      <c r="G5" s="2">
        <v>8</v>
      </c>
      <c r="M5" s="6">
        <v>3</v>
      </c>
      <c r="N5" s="7">
        <v>0.57999999999999996</v>
      </c>
    </row>
    <row r="6" spans="2:14" x14ac:dyDescent="0.3">
      <c r="B6" s="18" t="s">
        <v>17</v>
      </c>
      <c r="C6" s="2">
        <v>0.16666666666666666</v>
      </c>
      <c r="D6" s="2">
        <v>0.33333333333333331</v>
      </c>
      <c r="E6" s="2">
        <v>1</v>
      </c>
      <c r="F6" s="2">
        <v>3</v>
      </c>
      <c r="G6" s="2">
        <v>5</v>
      </c>
      <c r="M6" s="6">
        <v>4</v>
      </c>
      <c r="N6" s="7">
        <v>0.9</v>
      </c>
    </row>
    <row r="7" spans="2:14" x14ac:dyDescent="0.3">
      <c r="B7" s="18" t="s">
        <v>18</v>
      </c>
      <c r="C7" s="2">
        <v>0.125</v>
      </c>
      <c r="D7" s="2">
        <v>0.25</v>
      </c>
      <c r="E7" s="2">
        <v>0.33333333333333331</v>
      </c>
      <c r="F7" s="2">
        <v>1</v>
      </c>
      <c r="G7" s="2">
        <v>3</v>
      </c>
      <c r="M7" s="6">
        <v>5</v>
      </c>
      <c r="N7" s="7">
        <v>1.1200000000000001</v>
      </c>
    </row>
    <row r="8" spans="2:14" ht="15" thickBot="1" x14ac:dyDescent="0.35">
      <c r="B8" s="25" t="s">
        <v>19</v>
      </c>
      <c r="C8" s="24">
        <v>0.1111111111111111</v>
      </c>
      <c r="D8" s="24">
        <v>0.125</v>
      </c>
      <c r="E8" s="24">
        <v>0.2</v>
      </c>
      <c r="F8" s="24">
        <v>0.33333333333333331</v>
      </c>
      <c r="G8" s="24">
        <v>1</v>
      </c>
      <c r="M8" s="6">
        <v>6</v>
      </c>
      <c r="N8" s="7">
        <v>1.24</v>
      </c>
    </row>
    <row r="9" spans="2:14" x14ac:dyDescent="0.3">
      <c r="B9" s="18" t="s">
        <v>47</v>
      </c>
      <c r="C9" s="8">
        <f>SUM(C4:C8)</f>
        <v>1.7361111111111112</v>
      </c>
      <c r="D9" s="8">
        <f t="shared" ref="D9:G9" si="0">SUM(D4:D8)</f>
        <v>4.708333333333333</v>
      </c>
      <c r="E9" s="8">
        <f t="shared" si="0"/>
        <v>10.533333333333333</v>
      </c>
      <c r="F9" s="8">
        <f t="shared" si="0"/>
        <v>16.333333333333332</v>
      </c>
      <c r="G9" s="8">
        <f t="shared" si="0"/>
        <v>26</v>
      </c>
      <c r="M9" s="6">
        <v>7</v>
      </c>
      <c r="N9" s="7">
        <v>1.32</v>
      </c>
    </row>
    <row r="10" spans="2:14" x14ac:dyDescent="0.3">
      <c r="M10" s="6">
        <v>8</v>
      </c>
      <c r="N10" s="7">
        <v>1.41</v>
      </c>
    </row>
    <row r="12" spans="2:14" s="30" customFormat="1" ht="29.4" thickBot="1" x14ac:dyDescent="0.35">
      <c r="B12" s="10"/>
      <c r="C12" s="17" t="s">
        <v>15</v>
      </c>
      <c r="D12" s="17" t="s">
        <v>16</v>
      </c>
      <c r="E12" s="17" t="s">
        <v>10</v>
      </c>
      <c r="F12" s="17" t="s">
        <v>11</v>
      </c>
      <c r="G12" s="17" t="s">
        <v>12</v>
      </c>
      <c r="H12" s="32" t="s">
        <v>49</v>
      </c>
      <c r="I12" s="33" t="s">
        <v>50</v>
      </c>
      <c r="J12" s="17" t="s">
        <v>55</v>
      </c>
      <c r="K12" s="34" t="s">
        <v>56</v>
      </c>
    </row>
    <row r="13" spans="2:14" x14ac:dyDescent="0.3">
      <c r="B13" s="28" t="s">
        <v>15</v>
      </c>
      <c r="C13" s="8">
        <f>C4/$C$9</f>
        <v>0.57599999999999996</v>
      </c>
      <c r="D13" s="8">
        <f>D4/$D$9</f>
        <v>0.63716814159292035</v>
      </c>
      <c r="E13" s="8">
        <f>E4/$E$9</f>
        <v>0.569620253164557</v>
      </c>
      <c r="F13" s="8">
        <f>F4/$F$9</f>
        <v>0.48979591836734698</v>
      </c>
      <c r="G13" s="8">
        <f>G4/$G$9</f>
        <v>0.34615384615384615</v>
      </c>
      <c r="H13" s="8">
        <f>AVERAGE(C13:G13)</f>
        <v>0.52374763185573414</v>
      </c>
      <c r="I13" s="8">
        <f>MMULT(C4:G4,H13:H17)/H13</f>
        <v>5.4808309180691808</v>
      </c>
      <c r="J13" s="8">
        <f>DRASTIC!$K$15</f>
        <v>0.33105988540036618</v>
      </c>
      <c r="K13" s="8">
        <f>H13*J13</f>
        <v>0.17339183098087252</v>
      </c>
    </row>
    <row r="14" spans="2:14" x14ac:dyDescent="0.3">
      <c r="B14" s="28" t="s">
        <v>16</v>
      </c>
      <c r="C14" s="8">
        <f t="shared" ref="C14:C17" si="1">C5/$C$9</f>
        <v>0.19199999999999998</v>
      </c>
      <c r="D14" s="8">
        <f t="shared" ref="D14:D17" si="2">D5/$D$9</f>
        <v>0.21238938053097348</v>
      </c>
      <c r="E14" s="8">
        <f t="shared" ref="E14:E17" si="3">E5/$E$9</f>
        <v>0.2848101265822785</v>
      </c>
      <c r="F14" s="8">
        <f t="shared" ref="F14:F17" si="4">F5/$F$9</f>
        <v>0.24489795918367349</v>
      </c>
      <c r="G14" s="8">
        <f t="shared" ref="G14:G17" si="5">G5/$G$9</f>
        <v>0.30769230769230771</v>
      </c>
      <c r="H14" s="8">
        <f t="shared" ref="H14:H17" si="6">AVERAGE(C14:G14)</f>
        <v>0.24835795479784664</v>
      </c>
      <c r="I14" s="8">
        <f>MMULT(C5:G5,H13:H17)/H14</f>
        <v>5.4022826042885557</v>
      </c>
      <c r="J14" s="8">
        <f>DRASTIC!$K$15</f>
        <v>0.33105988540036618</v>
      </c>
      <c r="K14" s="8">
        <f t="shared" ref="K14:K17" si="7">H14*J14</f>
        <v>8.2221356053644432E-2</v>
      </c>
    </row>
    <row r="15" spans="2:14" x14ac:dyDescent="0.3">
      <c r="B15" s="28" t="s">
        <v>17</v>
      </c>
      <c r="C15" s="8">
        <f t="shared" si="1"/>
        <v>9.5999999999999988E-2</v>
      </c>
      <c r="D15" s="8">
        <f t="shared" si="2"/>
        <v>7.0796460176991149E-2</v>
      </c>
      <c r="E15" s="8">
        <f t="shared" si="3"/>
        <v>9.49367088607595E-2</v>
      </c>
      <c r="F15" s="8">
        <f t="shared" si="4"/>
        <v>0.18367346938775511</v>
      </c>
      <c r="G15" s="8">
        <f t="shared" si="5"/>
        <v>0.19230769230769232</v>
      </c>
      <c r="H15" s="8">
        <f t="shared" si="6"/>
        <v>0.12754286614663962</v>
      </c>
      <c r="I15" s="8">
        <f>MMULT(C6:G6,H13:H17)/H15</f>
        <v>5.2220643239656832</v>
      </c>
      <c r="J15" s="8">
        <f>DRASTIC!$K$15</f>
        <v>0.33105988540036618</v>
      </c>
      <c r="K15" s="8">
        <f t="shared" si="7"/>
        <v>4.222432665014076E-2</v>
      </c>
    </row>
    <row r="16" spans="2:14" x14ac:dyDescent="0.3">
      <c r="B16" s="28" t="s">
        <v>18</v>
      </c>
      <c r="C16" s="8">
        <f t="shared" si="1"/>
        <v>7.1999999999999995E-2</v>
      </c>
      <c r="D16" s="8">
        <f t="shared" si="2"/>
        <v>5.3097345132743369E-2</v>
      </c>
      <c r="E16" s="8">
        <f t="shared" si="3"/>
        <v>3.164556962025316E-2</v>
      </c>
      <c r="F16" s="8">
        <f t="shared" si="4"/>
        <v>6.1224489795918373E-2</v>
      </c>
      <c r="G16" s="8">
        <f t="shared" si="5"/>
        <v>0.11538461538461539</v>
      </c>
      <c r="H16" s="8">
        <f t="shared" si="6"/>
        <v>6.6670403986706067E-2</v>
      </c>
      <c r="I16" s="8">
        <f>MMULT(C7:G7,H13:H17)/H16</f>
        <v>5.0665069479743323</v>
      </c>
      <c r="J16" s="8">
        <f>DRASTIC!$K$15</f>
        <v>0.33105988540036618</v>
      </c>
      <c r="K16" s="8">
        <f t="shared" si="7"/>
        <v>2.2071896303435028E-2</v>
      </c>
    </row>
    <row r="17" spans="2:11" ht="15" thickBot="1" x14ac:dyDescent="0.35">
      <c r="B17" s="29" t="s">
        <v>19</v>
      </c>
      <c r="C17" s="27">
        <f t="shared" si="1"/>
        <v>6.4000000000000001E-2</v>
      </c>
      <c r="D17" s="27">
        <f t="shared" si="2"/>
        <v>2.6548672566371685E-2</v>
      </c>
      <c r="E17" s="27">
        <f t="shared" si="3"/>
        <v>1.8987341772151899E-2</v>
      </c>
      <c r="F17" s="27">
        <f t="shared" si="4"/>
        <v>2.0408163265306124E-2</v>
      </c>
      <c r="G17" s="27">
        <f t="shared" si="5"/>
        <v>3.8461538461538464E-2</v>
      </c>
      <c r="H17" s="27">
        <f t="shared" si="6"/>
        <v>3.3681143213073632E-2</v>
      </c>
      <c r="I17" s="27">
        <f>MMULT(C8:G8,H13:H17)/H17</f>
        <v>5.0666958964375279</v>
      </c>
      <c r="J17" s="27">
        <f>DRASTIC!$K$15</f>
        <v>0.33105988540036618</v>
      </c>
      <c r="K17" s="27">
        <f t="shared" si="7"/>
        <v>1.1150475412273477E-2</v>
      </c>
    </row>
    <row r="18" spans="2:11" x14ac:dyDescent="0.3">
      <c r="B18" s="9"/>
      <c r="C18" s="9"/>
      <c r="D18" s="9"/>
      <c r="E18" s="9"/>
      <c r="F18" s="3" t="s">
        <v>51</v>
      </c>
      <c r="G18" s="3"/>
      <c r="I18" s="31">
        <f>AVERAGE(I13:I17)</f>
        <v>5.2476761381470549</v>
      </c>
      <c r="J18" s="8"/>
      <c r="K18" s="8"/>
    </row>
    <row r="19" spans="2:11" x14ac:dyDescent="0.3">
      <c r="B19" s="9"/>
      <c r="C19" s="9"/>
      <c r="D19" s="9"/>
      <c r="E19" s="9"/>
      <c r="I19" s="31"/>
      <c r="J19" s="8"/>
      <c r="K19" s="8"/>
    </row>
    <row r="20" spans="2:11" x14ac:dyDescent="0.3">
      <c r="B20" s="9"/>
      <c r="C20" s="9"/>
      <c r="D20" s="9"/>
      <c r="E20" s="9"/>
      <c r="G20" t="s">
        <v>52</v>
      </c>
      <c r="I20" s="31">
        <f>(I18-5)/(5-1)</f>
        <v>6.1919034536763728E-2</v>
      </c>
      <c r="J20" s="8"/>
      <c r="K20" s="8"/>
    </row>
    <row r="21" spans="2:11" x14ac:dyDescent="0.3">
      <c r="B21" s="9"/>
      <c r="C21" s="9"/>
      <c r="D21" s="9"/>
      <c r="E21" s="9"/>
      <c r="G21" t="s">
        <v>53</v>
      </c>
      <c r="I21" s="31">
        <f>I20/1.12</f>
        <v>5.5284852264967613E-2</v>
      </c>
      <c r="J21" t="s">
        <v>54</v>
      </c>
      <c r="K21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4812-4378-4F69-99DC-479649A76DD6}">
  <dimension ref="B3:L23"/>
  <sheetViews>
    <sheetView workbookViewId="0">
      <selection activeCell="J21" sqref="J21"/>
    </sheetView>
  </sheetViews>
  <sheetFormatPr defaultRowHeight="14.4" x14ac:dyDescent="0.3"/>
  <cols>
    <col min="2" max="2" width="11.77734375" style="18" bestFit="1" customWidth="1"/>
    <col min="3" max="7" width="11.109375" bestFit="1" customWidth="1"/>
    <col min="9" max="9" width="11.21875" customWidth="1"/>
  </cols>
  <sheetData>
    <row r="3" spans="2:12" s="18" customFormat="1" ht="15" thickBot="1" x14ac:dyDescent="0.35">
      <c r="B3" s="29"/>
      <c r="C3" s="29" t="s">
        <v>20</v>
      </c>
      <c r="D3" s="29" t="s">
        <v>21</v>
      </c>
      <c r="E3" s="29" t="s">
        <v>22</v>
      </c>
      <c r="F3" s="29" t="s">
        <v>23</v>
      </c>
      <c r="G3" s="29" t="s">
        <v>24</v>
      </c>
      <c r="H3" s="28"/>
      <c r="I3" s="28"/>
      <c r="J3" s="28"/>
      <c r="K3" s="28"/>
    </row>
    <row r="4" spans="2:12" x14ac:dyDescent="0.3">
      <c r="B4" s="28" t="s">
        <v>20</v>
      </c>
      <c r="C4" s="2">
        <v>1</v>
      </c>
      <c r="D4" s="2">
        <v>5</v>
      </c>
      <c r="E4" s="2">
        <v>6</v>
      </c>
      <c r="F4" s="2">
        <v>8</v>
      </c>
      <c r="G4" s="2">
        <v>9</v>
      </c>
      <c r="H4" s="9"/>
      <c r="I4" s="9"/>
      <c r="J4" s="9"/>
      <c r="K4" s="9"/>
    </row>
    <row r="5" spans="2:12" x14ac:dyDescent="0.3">
      <c r="B5" s="28" t="s">
        <v>21</v>
      </c>
      <c r="C5" s="2">
        <v>0.2</v>
      </c>
      <c r="D5" s="2">
        <v>1</v>
      </c>
      <c r="E5" s="2">
        <v>3</v>
      </c>
      <c r="F5" s="2">
        <v>5</v>
      </c>
      <c r="G5" s="2">
        <v>8</v>
      </c>
      <c r="H5" s="9"/>
      <c r="I5" s="9"/>
      <c r="J5" s="9"/>
      <c r="K5" s="9"/>
    </row>
    <row r="6" spans="2:12" x14ac:dyDescent="0.3">
      <c r="B6" s="28" t="s">
        <v>22</v>
      </c>
      <c r="C6" s="2">
        <v>0.16666666666666666</v>
      </c>
      <c r="D6" s="2">
        <v>0.33333333333333331</v>
      </c>
      <c r="E6" s="2">
        <v>1</v>
      </c>
      <c r="F6" s="2">
        <v>3</v>
      </c>
      <c r="G6" s="2">
        <v>5</v>
      </c>
      <c r="H6" s="9"/>
      <c r="I6" s="9"/>
      <c r="J6" s="9"/>
      <c r="K6" s="9"/>
    </row>
    <row r="7" spans="2:12" x14ac:dyDescent="0.3">
      <c r="B7" s="28" t="s">
        <v>23</v>
      </c>
      <c r="C7" s="2">
        <v>0.125</v>
      </c>
      <c r="D7" s="2">
        <v>0.2</v>
      </c>
      <c r="E7" s="2">
        <v>0.33333333333333331</v>
      </c>
      <c r="F7" s="2">
        <v>1</v>
      </c>
      <c r="G7" s="2">
        <v>3</v>
      </c>
      <c r="H7" s="9"/>
      <c r="I7" s="9"/>
      <c r="J7" s="9"/>
      <c r="K7" s="9"/>
    </row>
    <row r="8" spans="2:12" ht="15" thickBot="1" x14ac:dyDescent="0.35">
      <c r="B8" s="29" t="s">
        <v>24</v>
      </c>
      <c r="C8" s="24">
        <v>0.1111111111111111</v>
      </c>
      <c r="D8" s="24">
        <v>0.125</v>
      </c>
      <c r="E8" s="24">
        <v>0.2</v>
      </c>
      <c r="F8" s="24">
        <v>0.33333333333333331</v>
      </c>
      <c r="G8" s="24">
        <v>1</v>
      </c>
      <c r="H8" s="9"/>
      <c r="I8" s="9"/>
      <c r="J8" s="9"/>
      <c r="K8" s="9"/>
    </row>
    <row r="9" spans="2:12" x14ac:dyDescent="0.3">
      <c r="B9" s="28" t="s">
        <v>47</v>
      </c>
      <c r="C9" s="8">
        <f>SUM(C4:C8)</f>
        <v>1.6027777777777779</v>
      </c>
      <c r="D9" s="8">
        <f t="shared" ref="D9:G9" si="0">SUM(D4:D8)</f>
        <v>6.6583333333333332</v>
      </c>
      <c r="E9" s="8">
        <f t="shared" si="0"/>
        <v>10.533333333333333</v>
      </c>
      <c r="F9" s="8">
        <f t="shared" si="0"/>
        <v>17.333333333333332</v>
      </c>
      <c r="G9" s="8">
        <f t="shared" si="0"/>
        <v>26</v>
      </c>
      <c r="H9" s="9"/>
      <c r="I9" s="9"/>
      <c r="J9" s="9"/>
      <c r="K9" s="9"/>
    </row>
    <row r="10" spans="2:12" x14ac:dyDescent="0.3">
      <c r="B10" s="28"/>
      <c r="C10" s="9"/>
      <c r="D10" s="9"/>
      <c r="E10" s="9"/>
      <c r="F10" s="9"/>
      <c r="G10" s="9"/>
      <c r="H10" s="9"/>
      <c r="I10" s="9"/>
      <c r="J10" s="9"/>
      <c r="K10" s="9"/>
    </row>
    <row r="11" spans="2:12" x14ac:dyDescent="0.3">
      <c r="B11" s="28"/>
      <c r="C11" s="9"/>
      <c r="D11" s="9"/>
      <c r="E11" s="9"/>
      <c r="F11" s="9"/>
      <c r="G11" s="9"/>
      <c r="H11" s="9"/>
      <c r="I11" s="9"/>
      <c r="J11" s="9"/>
      <c r="K11" s="9"/>
    </row>
    <row r="12" spans="2:12" s="35" customFormat="1" ht="29.4" thickBot="1" x14ac:dyDescent="0.35">
      <c r="B12" s="17"/>
      <c r="C12" s="17" t="s">
        <v>20</v>
      </c>
      <c r="D12" s="17" t="s">
        <v>21</v>
      </c>
      <c r="E12" s="17" t="s">
        <v>22</v>
      </c>
      <c r="F12" s="17" t="s">
        <v>23</v>
      </c>
      <c r="G12" s="17" t="s">
        <v>24</v>
      </c>
      <c r="H12" s="32" t="s">
        <v>49</v>
      </c>
      <c r="I12" s="33" t="s">
        <v>50</v>
      </c>
      <c r="J12" s="17" t="s">
        <v>57</v>
      </c>
      <c r="K12" s="34" t="s">
        <v>56</v>
      </c>
    </row>
    <row r="13" spans="2:12" x14ac:dyDescent="0.3">
      <c r="B13" s="28" t="s">
        <v>20</v>
      </c>
      <c r="C13" s="8">
        <f>C4/$C$9</f>
        <v>0.62391681109185437</v>
      </c>
      <c r="D13" s="8">
        <f>D4/$D$9</f>
        <v>0.75093867334167708</v>
      </c>
      <c r="E13" s="8">
        <f>E4/$E$9</f>
        <v>0.569620253164557</v>
      </c>
      <c r="F13" s="8">
        <f>F4/$F$9</f>
        <v>0.46153846153846156</v>
      </c>
      <c r="G13" s="8">
        <f>G4/$G$9</f>
        <v>0.34615384615384615</v>
      </c>
      <c r="H13" s="8">
        <f>AVERAGE(C13:G13)</f>
        <v>0.55043360905807925</v>
      </c>
      <c r="I13" s="8">
        <f>MMULT(C4:G4,H13:H17)/H13</f>
        <v>5.8873787278160634</v>
      </c>
      <c r="J13" s="8">
        <f>DRASTIC!$K$16</f>
        <v>0.1239204247314797</v>
      </c>
      <c r="K13" s="8">
        <f>H13*J13</f>
        <v>6.8209966620958434E-2</v>
      </c>
      <c r="L13" s="3"/>
    </row>
    <row r="14" spans="2:12" x14ac:dyDescent="0.3">
      <c r="B14" s="28" t="s">
        <v>21</v>
      </c>
      <c r="C14" s="8">
        <f t="shared" ref="C14:C17" si="1">C5/$C$9</f>
        <v>0.12478336221837089</v>
      </c>
      <c r="D14" s="8">
        <f t="shared" ref="D14:D17" si="2">D5/$D$9</f>
        <v>0.15018773466833543</v>
      </c>
      <c r="E14" s="8">
        <f t="shared" ref="E14:E17" si="3">E5/$E$9</f>
        <v>0.2848101265822785</v>
      </c>
      <c r="F14" s="8">
        <f t="shared" ref="F14:F17" si="4">F5/$F$9</f>
        <v>0.28846153846153849</v>
      </c>
      <c r="G14" s="8">
        <f t="shared" ref="G14:G17" si="5">G5/$G$9</f>
        <v>0.30769230769230771</v>
      </c>
      <c r="H14" s="8">
        <f t="shared" ref="H14:H17" si="6">AVERAGE(C14:G14)</f>
        <v>0.2311870139245662</v>
      </c>
      <c r="I14" s="8">
        <f>MMULT(C5:G5,H13:H17)/H14</f>
        <v>5.5638459435018124</v>
      </c>
      <c r="J14" s="8">
        <f>DRASTIC!$K$16</f>
        <v>0.1239204247314797</v>
      </c>
      <c r="K14" s="8">
        <f t="shared" ref="K14:K17" si="7">H14*J14</f>
        <v>2.8648792957934755E-2</v>
      </c>
      <c r="L14" s="3"/>
    </row>
    <row r="15" spans="2:12" x14ac:dyDescent="0.3">
      <c r="B15" s="28" t="s">
        <v>22</v>
      </c>
      <c r="C15" s="8">
        <f t="shared" si="1"/>
        <v>0.10398613518197572</v>
      </c>
      <c r="D15" s="8">
        <f t="shared" si="2"/>
        <v>5.0062578222778473E-2</v>
      </c>
      <c r="E15" s="8">
        <f t="shared" si="3"/>
        <v>9.49367088607595E-2</v>
      </c>
      <c r="F15" s="8">
        <f t="shared" si="4"/>
        <v>0.1730769230769231</v>
      </c>
      <c r="G15" s="8">
        <f t="shared" si="5"/>
        <v>0.19230769230769232</v>
      </c>
      <c r="H15" s="8">
        <f t="shared" si="6"/>
        <v>0.12287400753002582</v>
      </c>
      <c r="I15" s="8">
        <f>MMULT(C6:G6,H13:H17)/H15</f>
        <v>5.2419733377721371</v>
      </c>
      <c r="J15" s="8">
        <f>DRASTIC!$K$16</f>
        <v>0.1239204247314797</v>
      </c>
      <c r="K15" s="8">
        <f t="shared" si="7"/>
        <v>1.5226599201579835E-2</v>
      </c>
      <c r="L15" s="3"/>
    </row>
    <row r="16" spans="2:12" x14ac:dyDescent="0.3">
      <c r="B16" s="28" t="s">
        <v>23</v>
      </c>
      <c r="C16" s="8">
        <f t="shared" si="1"/>
        <v>7.7989601386481797E-2</v>
      </c>
      <c r="D16" s="8">
        <f t="shared" si="2"/>
        <v>3.0037546933667086E-2</v>
      </c>
      <c r="E16" s="8">
        <f t="shared" si="3"/>
        <v>3.164556962025316E-2</v>
      </c>
      <c r="F16" s="8">
        <f t="shared" si="4"/>
        <v>5.7692307692307696E-2</v>
      </c>
      <c r="G16" s="8">
        <f t="shared" si="5"/>
        <v>0.11538461538461539</v>
      </c>
      <c r="H16" s="8">
        <f t="shared" si="6"/>
        <v>6.2549928203465027E-2</v>
      </c>
      <c r="I16" s="8">
        <f>MMULT(C7:G7,H13:H17)/H16</f>
        <v>5.0745998852266361</v>
      </c>
      <c r="J16" s="8">
        <f>DRASTIC!$K$16</f>
        <v>0.1239204247314797</v>
      </c>
      <c r="K16" s="8">
        <f t="shared" si="7"/>
        <v>7.7512136698969468E-3</v>
      </c>
      <c r="L16" s="3"/>
    </row>
    <row r="17" spans="2:12" ht="15" thickBot="1" x14ac:dyDescent="0.35">
      <c r="B17" s="29" t="s">
        <v>24</v>
      </c>
      <c r="C17" s="27">
        <f t="shared" si="1"/>
        <v>6.9324090121317156E-2</v>
      </c>
      <c r="D17" s="27">
        <f t="shared" si="2"/>
        <v>1.8773466833541929E-2</v>
      </c>
      <c r="E17" s="27">
        <f t="shared" si="3"/>
        <v>1.8987341772151899E-2</v>
      </c>
      <c r="F17" s="27">
        <f t="shared" si="4"/>
        <v>1.9230769230769232E-2</v>
      </c>
      <c r="G17" s="27">
        <f t="shared" si="5"/>
        <v>3.8461538461538464E-2</v>
      </c>
      <c r="H17" s="27">
        <f t="shared" si="6"/>
        <v>3.2955441283863733E-2</v>
      </c>
      <c r="I17" s="27">
        <f>MMULT(C8:G8,H13:H17)/H17</f>
        <v>5.1110796557919933</v>
      </c>
      <c r="J17" s="27">
        <f>DRASTIC!$K$16</f>
        <v>0.1239204247314797</v>
      </c>
      <c r="K17" s="27">
        <f t="shared" si="7"/>
        <v>4.0838522811097342E-3</v>
      </c>
      <c r="L17" s="3"/>
    </row>
    <row r="18" spans="2:12" x14ac:dyDescent="0.3">
      <c r="B18" s="28"/>
      <c r="C18" s="9"/>
      <c r="D18" s="9"/>
      <c r="E18" s="9"/>
      <c r="F18" s="3" t="s">
        <v>51</v>
      </c>
      <c r="G18" s="3"/>
      <c r="I18" s="31">
        <f>AVERAGE(I13:I17)</f>
        <v>5.3757755100217279</v>
      </c>
      <c r="J18" s="8"/>
      <c r="K18" s="8"/>
      <c r="L18" s="3"/>
    </row>
    <row r="19" spans="2:12" x14ac:dyDescent="0.3">
      <c r="B19" s="28"/>
      <c r="C19" s="9"/>
      <c r="D19" s="9"/>
      <c r="E19" s="9"/>
      <c r="I19" s="31"/>
      <c r="J19" s="8"/>
      <c r="K19" s="8"/>
      <c r="L19" s="3"/>
    </row>
    <row r="20" spans="2:12" x14ac:dyDescent="0.3">
      <c r="B20" s="28"/>
      <c r="C20" s="9"/>
      <c r="D20" s="9"/>
      <c r="E20" s="9"/>
      <c r="G20" t="s">
        <v>52</v>
      </c>
      <c r="I20" s="31">
        <f>(I18-5)/(5-1)</f>
        <v>9.3943877505431983E-2</v>
      </c>
      <c r="J20" s="8"/>
      <c r="K20" s="8"/>
      <c r="L20" s="3"/>
    </row>
    <row r="21" spans="2:12" x14ac:dyDescent="0.3">
      <c r="B21" s="28"/>
      <c r="C21" s="9"/>
      <c r="D21" s="9"/>
      <c r="E21" s="9"/>
      <c r="G21" t="s">
        <v>53</v>
      </c>
      <c r="I21" s="31">
        <f>I20/1.12</f>
        <v>8.3878462058421407E-2</v>
      </c>
      <c r="J21" t="s">
        <v>54</v>
      </c>
      <c r="K21" s="8"/>
      <c r="L21" s="3"/>
    </row>
    <row r="22" spans="2:12" x14ac:dyDescent="0.3">
      <c r="B22" s="28"/>
      <c r="C22" s="9"/>
      <c r="D22" s="9"/>
      <c r="E22" s="9"/>
      <c r="F22" s="9"/>
      <c r="G22" s="9"/>
      <c r="H22" s="9"/>
      <c r="I22" s="31"/>
      <c r="J22" s="8"/>
      <c r="K22" s="8"/>
      <c r="L22" s="3"/>
    </row>
    <row r="23" spans="2:12" x14ac:dyDescent="0.3">
      <c r="I23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656D-06FB-46F6-85CD-9D577C225F2E}">
  <dimension ref="B2:L22"/>
  <sheetViews>
    <sheetView workbookViewId="0">
      <selection activeCell="B10" sqref="B10"/>
    </sheetView>
  </sheetViews>
  <sheetFormatPr defaultRowHeight="14.4" x14ac:dyDescent="0.3"/>
  <cols>
    <col min="2" max="2" width="9.109375" style="18" bestFit="1" customWidth="1"/>
    <col min="3" max="5" width="9.109375" bestFit="1" customWidth="1"/>
    <col min="6" max="6" width="8.109375" bestFit="1" customWidth="1"/>
    <col min="7" max="7" width="9.109375" bestFit="1" customWidth="1"/>
    <col min="9" max="9" width="11.33203125" customWidth="1"/>
  </cols>
  <sheetData>
    <row r="2" spans="2:12" x14ac:dyDescent="0.3">
      <c r="B2" s="28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s="18" customFormat="1" ht="15" thickBot="1" x14ac:dyDescent="0.35">
      <c r="B3" s="29"/>
      <c r="C3" s="29" t="s">
        <v>25</v>
      </c>
      <c r="D3" s="29" t="s">
        <v>26</v>
      </c>
      <c r="E3" s="29" t="s">
        <v>27</v>
      </c>
      <c r="F3" s="29" t="s">
        <v>28</v>
      </c>
      <c r="G3" s="29" t="s">
        <v>29</v>
      </c>
      <c r="H3" s="28"/>
      <c r="I3" s="28"/>
      <c r="J3" s="28"/>
      <c r="K3" s="28"/>
      <c r="L3" s="28"/>
    </row>
    <row r="4" spans="2:12" x14ac:dyDescent="0.3">
      <c r="B4" s="28" t="s">
        <v>25</v>
      </c>
      <c r="C4" s="2">
        <v>1</v>
      </c>
      <c r="D4" s="2">
        <v>3</v>
      </c>
      <c r="E4" s="2">
        <v>7</v>
      </c>
      <c r="F4" s="2">
        <v>8</v>
      </c>
      <c r="G4" s="2">
        <v>9</v>
      </c>
      <c r="H4" s="9"/>
      <c r="I4" s="9"/>
      <c r="J4" s="9"/>
      <c r="K4" s="9"/>
      <c r="L4" s="9"/>
    </row>
    <row r="5" spans="2:12" x14ac:dyDescent="0.3">
      <c r="B5" s="28" t="s">
        <v>26</v>
      </c>
      <c r="C5" s="2">
        <v>0.33333333333333331</v>
      </c>
      <c r="D5" s="2">
        <v>1</v>
      </c>
      <c r="E5" s="2">
        <v>3</v>
      </c>
      <c r="F5" s="2">
        <v>5</v>
      </c>
      <c r="G5" s="2">
        <v>8</v>
      </c>
      <c r="H5" s="9"/>
      <c r="I5" s="9"/>
      <c r="J5" s="9"/>
      <c r="K5" s="9"/>
      <c r="L5" s="9"/>
    </row>
    <row r="6" spans="2:12" x14ac:dyDescent="0.3">
      <c r="B6" s="28" t="s">
        <v>27</v>
      </c>
      <c r="C6" s="2">
        <v>0.14285714285714285</v>
      </c>
      <c r="D6" s="2">
        <v>0.33333333333333331</v>
      </c>
      <c r="E6" s="2">
        <v>1</v>
      </c>
      <c r="F6" s="2">
        <v>3</v>
      </c>
      <c r="G6" s="2">
        <v>5</v>
      </c>
      <c r="H6" s="9"/>
      <c r="I6" s="9"/>
      <c r="J6" s="9"/>
      <c r="K6" s="9"/>
      <c r="L6" s="9"/>
    </row>
    <row r="7" spans="2:12" x14ac:dyDescent="0.3">
      <c r="B7" s="28" t="s">
        <v>28</v>
      </c>
      <c r="C7" s="2">
        <v>0.125</v>
      </c>
      <c r="D7" s="2">
        <v>0.2</v>
      </c>
      <c r="E7" s="2">
        <v>0.33333333333333331</v>
      </c>
      <c r="F7" s="2">
        <v>1</v>
      </c>
      <c r="G7" s="2">
        <v>4</v>
      </c>
      <c r="H7" s="9"/>
      <c r="I7" s="9"/>
      <c r="J7" s="9"/>
      <c r="K7" s="9"/>
      <c r="L7" s="9"/>
    </row>
    <row r="8" spans="2:12" ht="15" thickBot="1" x14ac:dyDescent="0.35">
      <c r="B8" s="29" t="s">
        <v>29</v>
      </c>
      <c r="C8" s="24">
        <v>0.1111111111111111</v>
      </c>
      <c r="D8" s="24">
        <v>0.125</v>
      </c>
      <c r="E8" s="24">
        <v>0.2</v>
      </c>
      <c r="F8" s="24">
        <v>0.25</v>
      </c>
      <c r="G8" s="24">
        <v>1</v>
      </c>
      <c r="H8" s="9"/>
      <c r="I8" s="9"/>
      <c r="J8" s="9"/>
      <c r="K8" s="9"/>
      <c r="L8" s="9"/>
    </row>
    <row r="9" spans="2:12" x14ac:dyDescent="0.3">
      <c r="B9" s="28" t="s">
        <v>47</v>
      </c>
      <c r="C9" s="8">
        <f>SUM(C4:C8)</f>
        <v>1.7123015873015872</v>
      </c>
      <c r="D9" s="8">
        <f t="shared" ref="D9:G9" si="0">SUM(D4:D8)</f>
        <v>4.6583333333333332</v>
      </c>
      <c r="E9" s="8">
        <f t="shared" si="0"/>
        <v>11.533333333333333</v>
      </c>
      <c r="F9" s="8">
        <f t="shared" si="0"/>
        <v>17.25</v>
      </c>
      <c r="G9" s="8">
        <f t="shared" si="0"/>
        <v>27</v>
      </c>
      <c r="H9" s="9"/>
      <c r="I9" s="9"/>
      <c r="J9" s="9"/>
      <c r="K9" s="9"/>
      <c r="L9" s="9"/>
    </row>
    <row r="10" spans="2:12" x14ac:dyDescent="0.3">
      <c r="B10" s="28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2:12" x14ac:dyDescent="0.3">
      <c r="B11" s="28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s="35" customFormat="1" ht="29.4" thickBot="1" x14ac:dyDescent="0.35">
      <c r="B12" s="17"/>
      <c r="C12" s="17" t="s">
        <v>25</v>
      </c>
      <c r="D12" s="17" t="s">
        <v>26</v>
      </c>
      <c r="E12" s="17" t="s">
        <v>27</v>
      </c>
      <c r="F12" s="17" t="s">
        <v>28</v>
      </c>
      <c r="G12" s="17" t="s">
        <v>29</v>
      </c>
      <c r="H12" s="32" t="s">
        <v>49</v>
      </c>
      <c r="I12" s="33" t="s">
        <v>50</v>
      </c>
      <c r="J12" s="17" t="s">
        <v>60</v>
      </c>
      <c r="K12" s="34" t="s">
        <v>56</v>
      </c>
      <c r="L12" s="15"/>
    </row>
    <row r="13" spans="2:12" x14ac:dyDescent="0.3">
      <c r="B13" s="28" t="s">
        <v>25</v>
      </c>
      <c r="C13" s="8">
        <f>C4/$C$9</f>
        <v>0.58400926998841252</v>
      </c>
      <c r="D13" s="8">
        <f>D4/$D$9</f>
        <v>0.64400715563506261</v>
      </c>
      <c r="E13" s="8">
        <f>E4/$E$9</f>
        <v>0.60693641618497107</v>
      </c>
      <c r="F13" s="8">
        <f>F4/$F$9</f>
        <v>0.46376811594202899</v>
      </c>
      <c r="G13" s="8">
        <f>G4/$G$9</f>
        <v>0.33333333333333331</v>
      </c>
      <c r="H13" s="8">
        <f>AVERAGE(C13:G13)</f>
        <v>0.5264108582167617</v>
      </c>
      <c r="I13" s="8">
        <f>MMULT(C4:G4,H13:H17)/H13</f>
        <v>5.6447907612452735</v>
      </c>
      <c r="J13" s="8">
        <f>DRASTIC!$K$17</f>
        <v>9.3211415748726129E-2</v>
      </c>
      <c r="K13" s="8">
        <f>H13*J13</f>
        <v>4.9067501359886301E-2</v>
      </c>
      <c r="L13" s="9"/>
    </row>
    <row r="14" spans="2:12" x14ac:dyDescent="0.3">
      <c r="B14" s="28" t="s">
        <v>26</v>
      </c>
      <c r="C14" s="8">
        <f t="shared" ref="C14:C17" si="1">C5/$C$9</f>
        <v>0.19466975666280417</v>
      </c>
      <c r="D14" s="8">
        <f t="shared" ref="D14:D17" si="2">D5/$D$9</f>
        <v>0.21466905187835422</v>
      </c>
      <c r="E14" s="8">
        <f t="shared" ref="E14:E17" si="3">E5/$E$9</f>
        <v>0.26011560693641617</v>
      </c>
      <c r="F14" s="8">
        <f t="shared" ref="F14:F17" si="4">F5/$F$9</f>
        <v>0.28985507246376813</v>
      </c>
      <c r="G14" s="8">
        <f t="shared" ref="G14:G17" si="5">G5/$G$9</f>
        <v>0.29629629629629628</v>
      </c>
      <c r="H14" s="8">
        <f t="shared" ref="H14:H17" si="6">AVERAGE(C14:G14)</f>
        <v>0.25112115684752778</v>
      </c>
      <c r="I14" s="8">
        <f>MMULT(C5:G5,H13:H17)/H14</f>
        <v>5.5549765025039681</v>
      </c>
      <c r="J14" s="8">
        <f>DRASTIC!$K$17</f>
        <v>9.3211415748726129E-2</v>
      </c>
      <c r="K14" s="8">
        <f t="shared" ref="K14:K17" si="7">H14*J14</f>
        <v>2.3407358554215975E-2</v>
      </c>
      <c r="L14" s="9"/>
    </row>
    <row r="15" spans="2:12" x14ac:dyDescent="0.3">
      <c r="B15" s="28" t="s">
        <v>27</v>
      </c>
      <c r="C15" s="8">
        <f t="shared" si="1"/>
        <v>8.3429895712630361E-2</v>
      </c>
      <c r="D15" s="8">
        <f t="shared" si="2"/>
        <v>7.1556350626118065E-2</v>
      </c>
      <c r="E15" s="8">
        <f t="shared" si="3"/>
        <v>8.6705202312138727E-2</v>
      </c>
      <c r="F15" s="8">
        <f t="shared" si="4"/>
        <v>0.17391304347826086</v>
      </c>
      <c r="G15" s="8">
        <f t="shared" si="5"/>
        <v>0.18518518518518517</v>
      </c>
      <c r="H15" s="8">
        <f t="shared" si="6"/>
        <v>0.12015793546286664</v>
      </c>
      <c r="I15" s="8">
        <f>MMULT(C6:G6,H13:H17)/H15</f>
        <v>5.4114981039824634</v>
      </c>
      <c r="J15" s="8">
        <f>DRASTIC!$K$17</f>
        <v>9.3211415748726129E-2</v>
      </c>
      <c r="K15" s="8">
        <f t="shared" si="7"/>
        <v>1.1200091277937866E-2</v>
      </c>
      <c r="L15" s="9"/>
    </row>
    <row r="16" spans="2:12" x14ac:dyDescent="0.3">
      <c r="B16" s="28" t="s">
        <v>28</v>
      </c>
      <c r="C16" s="8">
        <f t="shared" si="1"/>
        <v>7.3001158748551565E-2</v>
      </c>
      <c r="D16" s="8">
        <f t="shared" si="2"/>
        <v>4.2933810375670844E-2</v>
      </c>
      <c r="E16" s="8">
        <f t="shared" si="3"/>
        <v>2.8901734104046242E-2</v>
      </c>
      <c r="F16" s="8">
        <f t="shared" si="4"/>
        <v>5.7971014492753624E-2</v>
      </c>
      <c r="G16" s="8">
        <f t="shared" si="5"/>
        <v>0.14814814814814814</v>
      </c>
      <c r="H16" s="8">
        <f t="shared" si="6"/>
        <v>7.0191173173834082E-2</v>
      </c>
      <c r="I16" s="8">
        <f>MMULT(C7:G7,H13:H17)/H16</f>
        <v>5.0539818061198165</v>
      </c>
      <c r="J16" s="8">
        <f>DRASTIC!$K$17</f>
        <v>9.3211415748726129E-2</v>
      </c>
      <c r="K16" s="8">
        <f t="shared" si="7"/>
        <v>6.5426186245970807E-3</v>
      </c>
      <c r="L16" s="9"/>
    </row>
    <row r="17" spans="2:12" ht="15" thickBot="1" x14ac:dyDescent="0.35">
      <c r="B17" s="29" t="s">
        <v>29</v>
      </c>
      <c r="C17" s="27">
        <f t="shared" si="1"/>
        <v>6.4889918887601386E-2</v>
      </c>
      <c r="D17" s="27">
        <f t="shared" si="2"/>
        <v>2.6833631484794278E-2</v>
      </c>
      <c r="E17" s="27">
        <f t="shared" si="3"/>
        <v>1.7341040462427747E-2</v>
      </c>
      <c r="F17" s="27">
        <f t="shared" si="4"/>
        <v>1.4492753623188406E-2</v>
      </c>
      <c r="G17" s="27">
        <f t="shared" si="5"/>
        <v>3.7037037037037035E-2</v>
      </c>
      <c r="H17" s="27">
        <f t="shared" si="6"/>
        <v>3.2118876299009766E-2</v>
      </c>
      <c r="I17" s="27">
        <f>MMULT(C8:G8,H13:H17)/H17</f>
        <v>5.0929084543796366</v>
      </c>
      <c r="J17" s="27">
        <f>DRASTIC!$K$17</f>
        <v>9.3211415748726129E-2</v>
      </c>
      <c r="K17" s="27">
        <f t="shared" si="7"/>
        <v>2.9938459320889054E-3</v>
      </c>
      <c r="L17" s="9"/>
    </row>
    <row r="18" spans="2:12" x14ac:dyDescent="0.3">
      <c r="B18" s="28"/>
      <c r="C18" s="9"/>
      <c r="D18" s="9"/>
      <c r="E18" s="9"/>
      <c r="F18" s="3" t="s">
        <v>51</v>
      </c>
      <c r="G18" s="3"/>
      <c r="I18" s="31">
        <f>AVERAGE(I13:I17)</f>
        <v>5.3516311256462306</v>
      </c>
      <c r="J18" s="8"/>
      <c r="K18" s="8"/>
      <c r="L18" s="9"/>
    </row>
    <row r="19" spans="2:12" x14ac:dyDescent="0.3">
      <c r="B19" s="28"/>
      <c r="C19" s="9"/>
      <c r="D19" s="9"/>
      <c r="E19" s="9"/>
      <c r="I19" s="31"/>
      <c r="J19" s="8"/>
      <c r="K19" s="8"/>
      <c r="L19" s="9"/>
    </row>
    <row r="20" spans="2:12" x14ac:dyDescent="0.3">
      <c r="B20" s="28"/>
      <c r="C20" s="9"/>
      <c r="D20" s="9"/>
      <c r="E20" s="9"/>
      <c r="G20" t="s">
        <v>52</v>
      </c>
      <c r="I20" s="31">
        <f>(I18-5)/(5-1)</f>
        <v>8.7907781411557639E-2</v>
      </c>
      <c r="J20" s="8"/>
      <c r="K20" s="8"/>
      <c r="L20" s="9"/>
    </row>
    <row r="21" spans="2:12" x14ac:dyDescent="0.3">
      <c r="B21" s="28"/>
      <c r="C21" s="9"/>
      <c r="D21" s="9"/>
      <c r="E21" s="9"/>
      <c r="G21" t="s">
        <v>53</v>
      </c>
      <c r="I21" s="31">
        <f>I20/1.12</f>
        <v>7.8489090546033605E-2</v>
      </c>
      <c r="J21" t="s">
        <v>54</v>
      </c>
      <c r="K21" s="8"/>
      <c r="L21" s="9"/>
    </row>
    <row r="22" spans="2:12" x14ac:dyDescent="0.3">
      <c r="B22" s="28"/>
      <c r="C22" s="9"/>
      <c r="D22" s="9"/>
      <c r="E22" s="9"/>
      <c r="F22" s="9"/>
      <c r="G22" s="9"/>
      <c r="H22" s="9"/>
      <c r="I22" s="9"/>
      <c r="J22" s="9"/>
      <c r="K22" s="9"/>
      <c r="L22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8BE8-76F2-45A9-B1D0-A6DC40295296}">
  <dimension ref="C4:I24"/>
  <sheetViews>
    <sheetView workbookViewId="0">
      <selection activeCell="H19" sqref="H19"/>
    </sheetView>
  </sheetViews>
  <sheetFormatPr defaultRowHeight="14.4" x14ac:dyDescent="0.3"/>
  <cols>
    <col min="3" max="3" width="14.5546875" style="18" bestFit="1" customWidth="1"/>
    <col min="4" max="4" width="12.44140625" bestFit="1" customWidth="1"/>
    <col min="5" max="5" width="14.5546875" bestFit="1" customWidth="1"/>
    <col min="7" max="7" width="11.109375" customWidth="1"/>
  </cols>
  <sheetData>
    <row r="4" spans="3:9" x14ac:dyDescent="0.3">
      <c r="C4" s="36"/>
      <c r="D4" s="28" t="s">
        <v>58</v>
      </c>
      <c r="E4" s="28" t="s">
        <v>59</v>
      </c>
      <c r="F4" s="2"/>
      <c r="G4" s="2"/>
      <c r="H4" s="9"/>
    </row>
    <row r="5" spans="3:9" ht="15" thickBot="1" x14ac:dyDescent="0.35">
      <c r="C5" s="37"/>
      <c r="D5" s="37" t="s">
        <v>45</v>
      </c>
      <c r="E5" s="37" t="s">
        <v>46</v>
      </c>
      <c r="F5" s="2"/>
      <c r="G5" s="2"/>
      <c r="H5" s="9"/>
    </row>
    <row r="6" spans="3:9" x14ac:dyDescent="0.3">
      <c r="C6" s="36" t="s">
        <v>45</v>
      </c>
      <c r="D6" s="2">
        <v>1</v>
      </c>
      <c r="E6" s="2">
        <v>0.2</v>
      </c>
      <c r="F6" s="2"/>
      <c r="G6" s="2"/>
      <c r="H6" s="9"/>
    </row>
    <row r="7" spans="3:9" ht="15" thickBot="1" x14ac:dyDescent="0.35">
      <c r="C7" s="37" t="s">
        <v>46</v>
      </c>
      <c r="D7" s="24">
        <v>5</v>
      </c>
      <c r="E7" s="24">
        <v>1</v>
      </c>
      <c r="F7" s="2"/>
      <c r="G7" s="2"/>
      <c r="H7" s="9"/>
    </row>
    <row r="8" spans="3:9" x14ac:dyDescent="0.3">
      <c r="C8" s="36" t="s">
        <v>47</v>
      </c>
      <c r="D8" s="8">
        <f>SUM(D6:D7)</f>
        <v>6</v>
      </c>
      <c r="E8" s="8">
        <f>SUM(E6:E7)</f>
        <v>1.2</v>
      </c>
      <c r="F8" s="2"/>
      <c r="G8" s="2"/>
      <c r="H8" s="9"/>
    </row>
    <row r="9" spans="3:9" x14ac:dyDescent="0.3">
      <c r="C9" s="31"/>
      <c r="D9" s="8"/>
      <c r="E9" s="8"/>
      <c r="F9" s="8"/>
      <c r="G9" s="8"/>
      <c r="H9" s="9"/>
    </row>
    <row r="10" spans="3:9" x14ac:dyDescent="0.3">
      <c r="C10" s="28"/>
      <c r="D10" s="9"/>
      <c r="E10" s="9"/>
      <c r="F10" s="9"/>
      <c r="G10" s="9"/>
      <c r="H10" s="9"/>
    </row>
    <row r="11" spans="3:9" x14ac:dyDescent="0.3">
      <c r="C11" s="28"/>
      <c r="D11" s="9"/>
      <c r="E11" s="9"/>
      <c r="F11" s="9"/>
      <c r="G11" s="9"/>
      <c r="H11" s="9"/>
    </row>
    <row r="12" spans="3:9" x14ac:dyDescent="0.3">
      <c r="C12" s="28"/>
      <c r="D12" s="28" t="s">
        <v>58</v>
      </c>
      <c r="E12" s="28" t="s">
        <v>59</v>
      </c>
      <c r="F12" s="9"/>
      <c r="G12" s="9"/>
      <c r="H12" s="9"/>
    </row>
    <row r="13" spans="3:9" s="30" customFormat="1" ht="29.4" thickBot="1" x14ac:dyDescent="0.35">
      <c r="C13" s="38"/>
      <c r="D13" s="38" t="s">
        <v>45</v>
      </c>
      <c r="E13" s="38" t="s">
        <v>46</v>
      </c>
      <c r="F13" s="32" t="s">
        <v>49</v>
      </c>
      <c r="G13" s="33" t="s">
        <v>50</v>
      </c>
      <c r="H13" s="17" t="s">
        <v>61</v>
      </c>
      <c r="I13" s="34" t="s">
        <v>56</v>
      </c>
    </row>
    <row r="14" spans="3:9" x14ac:dyDescent="0.3">
      <c r="C14" s="36" t="s">
        <v>45</v>
      </c>
      <c r="D14" s="8">
        <f>D6/D8</f>
        <v>0.16666666666666666</v>
      </c>
      <c r="E14" s="8">
        <f>E6/E8</f>
        <v>0.16666666666666669</v>
      </c>
      <c r="F14" s="8">
        <f>AVERAGE(D14:E14)</f>
        <v>0.16666666666666669</v>
      </c>
      <c r="G14" s="9">
        <f>MMULT(D6:E6,F14:F15)/F14</f>
        <v>2</v>
      </c>
      <c r="H14" s="8">
        <f>DRASTIC!K18</f>
        <v>3.5432884720135019E-2</v>
      </c>
      <c r="I14">
        <f>G14*H14</f>
        <v>7.0865769440270038E-2</v>
      </c>
    </row>
    <row r="15" spans="3:9" ht="15" thickBot="1" x14ac:dyDescent="0.35">
      <c r="C15" s="37" t="s">
        <v>46</v>
      </c>
      <c r="D15" s="27">
        <f>D7/D8</f>
        <v>0.83333333333333337</v>
      </c>
      <c r="E15" s="27">
        <f>E7/E8</f>
        <v>0.83333333333333337</v>
      </c>
      <c r="F15" s="27">
        <f>AVERAGE(D15:E15)</f>
        <v>0.83333333333333337</v>
      </c>
      <c r="G15" s="26">
        <f>MMULT(D7:E7,F14:F15)/F15</f>
        <v>2.0000000000000004</v>
      </c>
      <c r="H15" s="27">
        <f>DRASTIC!K18</f>
        <v>3.5432884720135019E-2</v>
      </c>
      <c r="I15" s="23">
        <f>G15*H15</f>
        <v>7.0865769440270052E-2</v>
      </c>
    </row>
    <row r="16" spans="3:9" x14ac:dyDescent="0.3">
      <c r="C16" s="36"/>
      <c r="D16" s="3" t="s">
        <v>51</v>
      </c>
      <c r="E16" s="3"/>
      <c r="G16" s="31">
        <f>AVERAGE(G14:G15)</f>
        <v>2</v>
      </c>
      <c r="H16" s="8"/>
    </row>
    <row r="17" spans="3:8" x14ac:dyDescent="0.3">
      <c r="C17" s="31"/>
      <c r="G17" s="31"/>
      <c r="H17" s="8"/>
    </row>
    <row r="18" spans="3:8" x14ac:dyDescent="0.3">
      <c r="C18" s="28"/>
      <c r="E18" t="s">
        <v>52</v>
      </c>
      <c r="G18" s="31">
        <f>(G16-2)/(2-1)</f>
        <v>0</v>
      </c>
      <c r="H18" s="9"/>
    </row>
    <row r="19" spans="3:8" x14ac:dyDescent="0.3">
      <c r="C19" s="28"/>
      <c r="E19" t="s">
        <v>53</v>
      </c>
      <c r="G19" s="31">
        <f>G18/1.12</f>
        <v>0</v>
      </c>
      <c r="H19" t="s">
        <v>54</v>
      </c>
    </row>
    <row r="20" spans="3:8" x14ac:dyDescent="0.3">
      <c r="C20" s="28"/>
      <c r="D20" s="9"/>
      <c r="E20" s="9"/>
      <c r="F20" s="9"/>
      <c r="G20" s="28"/>
      <c r="H20" s="9"/>
    </row>
    <row r="21" spans="3:8" x14ac:dyDescent="0.3">
      <c r="C21" s="28"/>
      <c r="D21" s="9"/>
      <c r="E21" s="9"/>
      <c r="F21" s="9"/>
      <c r="G21" s="28"/>
      <c r="H21" s="9"/>
    </row>
    <row r="22" spans="3:8" x14ac:dyDescent="0.3">
      <c r="C22" s="28"/>
      <c r="D22" s="9"/>
      <c r="E22" s="9"/>
      <c r="F22" s="9"/>
      <c r="G22" s="9"/>
      <c r="H22" s="9"/>
    </row>
    <row r="23" spans="3:8" x14ac:dyDescent="0.3">
      <c r="C23" s="28"/>
      <c r="D23" s="9"/>
      <c r="E23" s="9"/>
      <c r="F23" s="9"/>
      <c r="G23" s="9"/>
      <c r="H23" s="9"/>
    </row>
    <row r="24" spans="3:8" x14ac:dyDescent="0.3">
      <c r="C24" s="28"/>
      <c r="D24" s="9"/>
      <c r="E24" s="9"/>
      <c r="F24" s="9"/>
      <c r="G24" s="9"/>
      <c r="H24" s="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DF70-9701-4E26-BE1F-E27783ABC1EF}">
  <dimension ref="B2:L22"/>
  <sheetViews>
    <sheetView workbookViewId="0">
      <selection activeCell="J21" sqref="J21"/>
    </sheetView>
  </sheetViews>
  <sheetFormatPr defaultRowHeight="14.4" x14ac:dyDescent="0.3"/>
  <cols>
    <col min="2" max="2" width="13.21875" style="18" bestFit="1" customWidth="1"/>
    <col min="3" max="7" width="13.21875" bestFit="1" customWidth="1"/>
    <col min="9" max="9" width="11.5546875" customWidth="1"/>
  </cols>
  <sheetData>
    <row r="2" spans="2:12" x14ac:dyDescent="0.3">
      <c r="B2" s="28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s="18" customFormat="1" ht="15" thickBot="1" x14ac:dyDescent="0.35">
      <c r="B3" s="29"/>
      <c r="C3" s="29" t="s">
        <v>40</v>
      </c>
      <c r="D3" s="29" t="s">
        <v>41</v>
      </c>
      <c r="E3" s="29" t="s">
        <v>42</v>
      </c>
      <c r="F3" s="29" t="s">
        <v>43</v>
      </c>
      <c r="G3" s="29" t="s">
        <v>44</v>
      </c>
      <c r="H3" s="28"/>
      <c r="I3" s="28"/>
      <c r="J3" s="28"/>
      <c r="K3" s="28"/>
      <c r="L3" s="28"/>
    </row>
    <row r="4" spans="2:12" x14ac:dyDescent="0.3">
      <c r="B4" s="28" t="s">
        <v>40</v>
      </c>
      <c r="C4" s="2">
        <v>1</v>
      </c>
      <c r="D4" s="2">
        <v>3</v>
      </c>
      <c r="E4" s="2">
        <v>5</v>
      </c>
      <c r="F4" s="2">
        <v>8</v>
      </c>
      <c r="G4" s="2">
        <v>9</v>
      </c>
      <c r="H4" s="9"/>
      <c r="I4" s="9"/>
      <c r="J4" s="9"/>
      <c r="K4" s="9"/>
      <c r="L4" s="9"/>
    </row>
    <row r="5" spans="2:12" x14ac:dyDescent="0.3">
      <c r="B5" s="28" t="s">
        <v>41</v>
      </c>
      <c r="C5" s="2">
        <v>0.33333333333333331</v>
      </c>
      <c r="D5" s="2">
        <v>1</v>
      </c>
      <c r="E5" s="2">
        <v>2</v>
      </c>
      <c r="F5" s="2">
        <v>4</v>
      </c>
      <c r="G5" s="2">
        <v>8</v>
      </c>
      <c r="H5" s="9"/>
      <c r="I5" s="9"/>
      <c r="J5" s="9"/>
      <c r="K5" s="9"/>
      <c r="L5" s="9"/>
    </row>
    <row r="6" spans="2:12" x14ac:dyDescent="0.3">
      <c r="B6" s="28" t="s">
        <v>42</v>
      </c>
      <c r="C6" s="2">
        <v>0.2</v>
      </c>
      <c r="D6" s="2">
        <v>0.5</v>
      </c>
      <c r="E6" s="2">
        <v>1</v>
      </c>
      <c r="F6" s="2">
        <v>4</v>
      </c>
      <c r="G6" s="2">
        <v>6</v>
      </c>
      <c r="H6" s="9"/>
      <c r="I6" s="9"/>
      <c r="J6" s="9"/>
      <c r="K6" s="9"/>
      <c r="L6" s="9"/>
    </row>
    <row r="7" spans="2:12" x14ac:dyDescent="0.3">
      <c r="B7" s="28" t="s">
        <v>43</v>
      </c>
      <c r="C7" s="2">
        <v>0.125</v>
      </c>
      <c r="D7" s="2">
        <v>0.25</v>
      </c>
      <c r="E7" s="2">
        <v>0.25</v>
      </c>
      <c r="F7" s="2">
        <v>1</v>
      </c>
      <c r="G7" s="2">
        <v>4</v>
      </c>
      <c r="H7" s="9"/>
      <c r="I7" s="9"/>
      <c r="J7" s="9"/>
      <c r="K7" s="9"/>
      <c r="L7" s="9"/>
    </row>
    <row r="8" spans="2:12" ht="15" thickBot="1" x14ac:dyDescent="0.35">
      <c r="B8" s="29" t="s">
        <v>44</v>
      </c>
      <c r="C8" s="24">
        <v>0.1111111111111111</v>
      </c>
      <c r="D8" s="24">
        <v>0.125</v>
      </c>
      <c r="E8" s="24">
        <v>0.16666666666666666</v>
      </c>
      <c r="F8" s="24">
        <v>0.25</v>
      </c>
      <c r="G8" s="24">
        <v>1</v>
      </c>
      <c r="H8" s="9"/>
      <c r="I8" s="9"/>
      <c r="J8" s="9"/>
      <c r="K8" s="9"/>
      <c r="L8" s="9"/>
    </row>
    <row r="9" spans="2:12" x14ac:dyDescent="0.3">
      <c r="B9" s="28" t="s">
        <v>47</v>
      </c>
      <c r="C9" s="8">
        <f>SUM(C4:C8)</f>
        <v>1.7694444444444444</v>
      </c>
      <c r="D9" s="8">
        <f t="shared" ref="D9:G9" si="0">SUM(D4:D8)</f>
        <v>4.875</v>
      </c>
      <c r="E9" s="8">
        <f t="shared" si="0"/>
        <v>8.4166666666666661</v>
      </c>
      <c r="F9" s="8">
        <f t="shared" si="0"/>
        <v>17.25</v>
      </c>
      <c r="G9" s="8">
        <f t="shared" si="0"/>
        <v>28</v>
      </c>
      <c r="H9" s="9"/>
      <c r="I9" s="9"/>
      <c r="J9" s="9"/>
      <c r="K9" s="9"/>
      <c r="L9" s="9"/>
    </row>
    <row r="10" spans="2:12" x14ac:dyDescent="0.3">
      <c r="B10" s="28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2:12" x14ac:dyDescent="0.3">
      <c r="B11" s="28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s="35" customFormat="1" ht="29.4" thickBot="1" x14ac:dyDescent="0.35">
      <c r="B12" s="17"/>
      <c r="C12" s="17" t="s">
        <v>40</v>
      </c>
      <c r="D12" s="17" t="s">
        <v>41</v>
      </c>
      <c r="E12" s="17" t="s">
        <v>42</v>
      </c>
      <c r="F12" s="17" t="s">
        <v>43</v>
      </c>
      <c r="G12" s="17" t="s">
        <v>44</v>
      </c>
      <c r="H12" s="32" t="s">
        <v>49</v>
      </c>
      <c r="I12" s="33" t="s">
        <v>50</v>
      </c>
      <c r="J12" s="17" t="s">
        <v>62</v>
      </c>
      <c r="K12" s="34" t="s">
        <v>56</v>
      </c>
      <c r="L12" s="15"/>
    </row>
    <row r="13" spans="2:12" x14ac:dyDescent="0.3">
      <c r="B13" s="28" t="s">
        <v>40</v>
      </c>
      <c r="C13" s="8">
        <f>C4/$C$9</f>
        <v>0.56514913657770804</v>
      </c>
      <c r="D13" s="8">
        <f>D4/$D$9</f>
        <v>0.61538461538461542</v>
      </c>
      <c r="E13" s="8">
        <f>E4/$E$9</f>
        <v>0.59405940594059414</v>
      </c>
      <c r="F13" s="8">
        <f>F4/$F$9</f>
        <v>0.46376811594202899</v>
      </c>
      <c r="G13" s="8">
        <f>G4/$G$9</f>
        <v>0.32142857142857145</v>
      </c>
      <c r="H13" s="8">
        <f>AVERAGE(C13:G13)</f>
        <v>0.51195796905470359</v>
      </c>
      <c r="I13" s="8">
        <f>MMULT(C4:G4,H13:H17)/H13</f>
        <v>5.529564065329116</v>
      </c>
      <c r="J13" s="8">
        <f>DRASTIC!$K$19</f>
        <v>2.2211002683886153E-2</v>
      </c>
      <c r="K13" s="21">
        <f>H13*J13</f>
        <v>1.1371099824710925E-2</v>
      </c>
      <c r="L13" s="9"/>
    </row>
    <row r="14" spans="2:12" x14ac:dyDescent="0.3">
      <c r="B14" s="28" t="s">
        <v>41</v>
      </c>
      <c r="C14" s="8">
        <f t="shared" ref="C14:C17" si="1">C5/$C$9</f>
        <v>0.18838304552590265</v>
      </c>
      <c r="D14" s="8">
        <f t="shared" ref="D14:D17" si="2">D5/$D$9</f>
        <v>0.20512820512820512</v>
      </c>
      <c r="E14" s="8">
        <f t="shared" ref="E14:E17" si="3">E5/$E$9</f>
        <v>0.23762376237623764</v>
      </c>
      <c r="F14" s="8">
        <f t="shared" ref="F14:F17" si="4">F5/$F$9</f>
        <v>0.2318840579710145</v>
      </c>
      <c r="G14" s="8">
        <f t="shared" ref="G14:G17" si="5">G5/$G$9</f>
        <v>0.2857142857142857</v>
      </c>
      <c r="H14" s="8">
        <f t="shared" ref="H14:H17" si="6">AVERAGE(C14:G14)</f>
        <v>0.22974667134312909</v>
      </c>
      <c r="I14" s="8">
        <f>MMULT(C5:G5,H13:H17)/H14</f>
        <v>5.4325315810892985</v>
      </c>
      <c r="J14" s="8">
        <f>DRASTIC!$K$19</f>
        <v>2.2211002683886153E-2</v>
      </c>
      <c r="K14" s="21">
        <f t="shared" ref="K14:K17" si="7">H14*J14</f>
        <v>5.1029039338161501E-3</v>
      </c>
      <c r="L14" s="9"/>
    </row>
    <row r="15" spans="2:12" x14ac:dyDescent="0.3">
      <c r="B15" s="28" t="s">
        <v>42</v>
      </c>
      <c r="C15" s="8">
        <f t="shared" si="1"/>
        <v>0.11302982731554161</v>
      </c>
      <c r="D15" s="8">
        <f t="shared" si="2"/>
        <v>0.10256410256410256</v>
      </c>
      <c r="E15" s="8">
        <f t="shared" si="3"/>
        <v>0.11881188118811882</v>
      </c>
      <c r="F15" s="8">
        <f t="shared" si="4"/>
        <v>0.2318840579710145</v>
      </c>
      <c r="G15" s="8">
        <f t="shared" si="5"/>
        <v>0.21428571428571427</v>
      </c>
      <c r="H15" s="8">
        <f t="shared" si="6"/>
        <v>0.15611511666489836</v>
      </c>
      <c r="I15" s="8">
        <f>MMULT(C6:G6,H13:H17)/H15</f>
        <v>5.4157393174510071</v>
      </c>
      <c r="J15" s="8">
        <f>DRASTIC!$K$19</f>
        <v>2.2211002683886153E-2</v>
      </c>
      <c r="K15" s="21">
        <f t="shared" si="7"/>
        <v>3.4674732752392572E-3</v>
      </c>
      <c r="L15" s="9"/>
    </row>
    <row r="16" spans="2:12" x14ac:dyDescent="0.3">
      <c r="B16" s="28" t="s">
        <v>43</v>
      </c>
      <c r="C16" s="8">
        <f t="shared" si="1"/>
        <v>7.0643642072213506E-2</v>
      </c>
      <c r="D16" s="8">
        <f t="shared" si="2"/>
        <v>5.128205128205128E-2</v>
      </c>
      <c r="E16" s="8">
        <f t="shared" si="3"/>
        <v>2.9702970297029705E-2</v>
      </c>
      <c r="F16" s="8">
        <f t="shared" si="4"/>
        <v>5.7971014492753624E-2</v>
      </c>
      <c r="G16" s="8">
        <f t="shared" si="5"/>
        <v>0.14285714285714285</v>
      </c>
      <c r="H16" s="8">
        <f t="shared" si="6"/>
        <v>7.0491364200238188E-2</v>
      </c>
      <c r="I16" s="8">
        <f>MMULT(C7:G7,H13:H17)/H16</f>
        <v>5.0744807727951065</v>
      </c>
      <c r="J16" s="8">
        <f>DRASTIC!$K$19</f>
        <v>2.2211002683886153E-2</v>
      </c>
      <c r="K16" s="21">
        <f t="shared" si="7"/>
        <v>1.5656838794422866E-3</v>
      </c>
      <c r="L16" s="9"/>
    </row>
    <row r="17" spans="2:12" ht="15" thickBot="1" x14ac:dyDescent="0.35">
      <c r="B17" s="29" t="s">
        <v>44</v>
      </c>
      <c r="C17" s="27">
        <f t="shared" si="1"/>
        <v>6.2794348508634218E-2</v>
      </c>
      <c r="D17" s="27">
        <f t="shared" si="2"/>
        <v>2.564102564102564E-2</v>
      </c>
      <c r="E17" s="27">
        <f t="shared" si="3"/>
        <v>1.9801980198019802E-2</v>
      </c>
      <c r="F17" s="27">
        <f t="shared" si="4"/>
        <v>1.4492753623188406E-2</v>
      </c>
      <c r="G17" s="27">
        <f t="shared" si="5"/>
        <v>3.5714285714285712E-2</v>
      </c>
      <c r="H17" s="27">
        <f t="shared" si="6"/>
        <v>3.168887873703076E-2</v>
      </c>
      <c r="I17" s="27">
        <f>MMULT(C8:G8,H13:H17)/H17</f>
        <v>5.0785469544427695</v>
      </c>
      <c r="J17" s="27">
        <f>DRASTIC!$K$19</f>
        <v>2.2211002683886153E-2</v>
      </c>
      <c r="K17" s="39">
        <f t="shared" si="7"/>
        <v>7.0384177067753305E-4</v>
      </c>
      <c r="L17" s="9"/>
    </row>
    <row r="18" spans="2:12" x14ac:dyDescent="0.3">
      <c r="B18" s="28"/>
      <c r="C18" s="9"/>
      <c r="D18" s="9"/>
      <c r="E18" s="9"/>
      <c r="F18" s="3" t="s">
        <v>51</v>
      </c>
      <c r="G18" s="3"/>
      <c r="I18" s="31">
        <f>AVERAGE(I13:I17)</f>
        <v>5.3061725382214586</v>
      </c>
      <c r="J18" s="8"/>
      <c r="K18" s="8"/>
      <c r="L18" s="9"/>
    </row>
    <row r="19" spans="2:12" x14ac:dyDescent="0.3">
      <c r="B19" s="28"/>
      <c r="C19" s="9"/>
      <c r="D19" s="9"/>
      <c r="E19" s="9"/>
      <c r="I19" s="31"/>
      <c r="J19" s="8"/>
      <c r="K19" s="8"/>
      <c r="L19" s="9"/>
    </row>
    <row r="20" spans="2:12" x14ac:dyDescent="0.3">
      <c r="B20" s="28"/>
      <c r="C20" s="9"/>
      <c r="D20" s="9"/>
      <c r="E20" s="9"/>
      <c r="G20" t="s">
        <v>52</v>
      </c>
      <c r="I20" s="31">
        <f>(I18-5)/(5-1)</f>
        <v>7.6543134555364656E-2</v>
      </c>
      <c r="J20" s="8"/>
      <c r="K20" s="8"/>
      <c r="L20" s="9"/>
    </row>
    <row r="21" spans="2:12" x14ac:dyDescent="0.3">
      <c r="B21" s="28"/>
      <c r="C21" s="9"/>
      <c r="D21" s="9"/>
      <c r="E21" s="9"/>
      <c r="G21" t="s">
        <v>53</v>
      </c>
      <c r="I21" s="31">
        <f>I20/1.12</f>
        <v>6.8342084424432722E-2</v>
      </c>
      <c r="J21" t="s">
        <v>54</v>
      </c>
      <c r="K21" s="8"/>
      <c r="L21" s="9"/>
    </row>
    <row r="22" spans="2:12" x14ac:dyDescent="0.3">
      <c r="B22" s="28"/>
      <c r="C22" s="9"/>
      <c r="D22" s="9"/>
      <c r="E22" s="9"/>
      <c r="F22" s="9"/>
      <c r="G22" s="9"/>
      <c r="H22" s="9"/>
      <c r="I22" s="28"/>
      <c r="J22" s="9"/>
      <c r="K22" s="9"/>
      <c r="L2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8118-A8BA-4ED9-8B0F-A37A8971EC81}">
  <dimension ref="B3:K22"/>
  <sheetViews>
    <sheetView workbookViewId="0">
      <selection activeCell="J21" sqref="J21"/>
    </sheetView>
  </sheetViews>
  <sheetFormatPr defaultRowHeight="14.4" x14ac:dyDescent="0.3"/>
  <cols>
    <col min="2" max="2" width="9.109375" style="18" bestFit="1" customWidth="1"/>
    <col min="3" max="7" width="9.109375" bestFit="1" customWidth="1"/>
    <col min="9" max="9" width="11.5546875" customWidth="1"/>
  </cols>
  <sheetData>
    <row r="3" spans="2:11" ht="15" thickBot="1" x14ac:dyDescent="0.35">
      <c r="B3" s="29"/>
      <c r="C3" s="29" t="s">
        <v>35</v>
      </c>
      <c r="D3" s="29" t="s">
        <v>36</v>
      </c>
      <c r="E3" s="29" t="s">
        <v>37</v>
      </c>
      <c r="F3" s="29" t="s">
        <v>38</v>
      </c>
      <c r="G3" s="29" t="s">
        <v>39</v>
      </c>
      <c r="H3" s="9"/>
      <c r="I3" s="9"/>
      <c r="J3" s="9"/>
      <c r="K3" s="9"/>
    </row>
    <row r="4" spans="2:11" x14ac:dyDescent="0.3">
      <c r="B4" s="28" t="s">
        <v>35</v>
      </c>
      <c r="C4" s="2">
        <v>1</v>
      </c>
      <c r="D4" s="2">
        <v>3</v>
      </c>
      <c r="E4" s="2">
        <v>5</v>
      </c>
      <c r="F4" s="2">
        <v>9</v>
      </c>
      <c r="G4" s="2">
        <v>9</v>
      </c>
      <c r="H4" s="9"/>
      <c r="I4" s="9"/>
      <c r="J4" s="9"/>
      <c r="K4" s="9"/>
    </row>
    <row r="5" spans="2:11" x14ac:dyDescent="0.3">
      <c r="B5" s="28" t="s">
        <v>36</v>
      </c>
      <c r="C5" s="2">
        <v>0.33333333333333331</v>
      </c>
      <c r="D5" s="2">
        <v>1</v>
      </c>
      <c r="E5" s="2">
        <v>3</v>
      </c>
      <c r="F5" s="2">
        <v>6</v>
      </c>
      <c r="G5" s="2">
        <v>8</v>
      </c>
      <c r="H5" s="9"/>
      <c r="I5" s="9"/>
      <c r="J5" s="9"/>
      <c r="K5" s="9"/>
    </row>
    <row r="6" spans="2:11" x14ac:dyDescent="0.3">
      <c r="B6" s="28" t="s">
        <v>37</v>
      </c>
      <c r="C6" s="2">
        <v>0.2</v>
      </c>
      <c r="D6" s="2">
        <v>0.33333333333333331</v>
      </c>
      <c r="E6" s="2">
        <v>1</v>
      </c>
      <c r="F6" s="2">
        <v>3</v>
      </c>
      <c r="G6" s="2">
        <v>5</v>
      </c>
      <c r="H6" s="9"/>
      <c r="I6" s="9"/>
      <c r="J6" s="9"/>
      <c r="K6" s="9"/>
    </row>
    <row r="7" spans="2:11" x14ac:dyDescent="0.3">
      <c r="B7" s="28" t="s">
        <v>38</v>
      </c>
      <c r="C7" s="2">
        <v>0.1111111111111111</v>
      </c>
      <c r="D7" s="2">
        <v>0.16666666666666666</v>
      </c>
      <c r="E7" s="2">
        <v>0.33333333333333331</v>
      </c>
      <c r="F7" s="2">
        <v>1</v>
      </c>
      <c r="G7" s="2">
        <v>4</v>
      </c>
      <c r="H7" s="9"/>
      <c r="I7" s="9"/>
      <c r="J7" s="9"/>
      <c r="K7" s="9"/>
    </row>
    <row r="8" spans="2:11" ht="15" thickBot="1" x14ac:dyDescent="0.35">
      <c r="B8" s="29" t="s">
        <v>39</v>
      </c>
      <c r="C8" s="24">
        <v>0.1111111111111111</v>
      </c>
      <c r="D8" s="24">
        <v>0.125</v>
      </c>
      <c r="E8" s="24">
        <v>0.2</v>
      </c>
      <c r="F8" s="24">
        <v>0.25</v>
      </c>
      <c r="G8" s="24">
        <v>1</v>
      </c>
      <c r="H8" s="9"/>
      <c r="I8" s="9"/>
      <c r="J8" s="9"/>
      <c r="K8" s="9"/>
    </row>
    <row r="9" spans="2:11" s="18" customFormat="1" x14ac:dyDescent="0.3">
      <c r="B9" s="28" t="s">
        <v>47</v>
      </c>
      <c r="C9" s="31">
        <f>SUM(C4:C8)</f>
        <v>1.7555555555555555</v>
      </c>
      <c r="D9" s="31">
        <f t="shared" ref="D9:G9" si="0">SUM(D4:D8)</f>
        <v>4.625</v>
      </c>
      <c r="E9" s="31">
        <f t="shared" si="0"/>
        <v>9.5333333333333332</v>
      </c>
      <c r="F9" s="31">
        <f t="shared" si="0"/>
        <v>19.25</v>
      </c>
      <c r="G9" s="31">
        <f t="shared" si="0"/>
        <v>27</v>
      </c>
      <c r="H9" s="28"/>
      <c r="I9" s="28"/>
      <c r="J9" s="28"/>
      <c r="K9" s="28"/>
    </row>
    <row r="10" spans="2:11" x14ac:dyDescent="0.3">
      <c r="B10" s="28"/>
      <c r="C10" s="9"/>
      <c r="D10" s="9"/>
      <c r="E10" s="9"/>
      <c r="F10" s="9"/>
      <c r="G10" s="9"/>
      <c r="H10" s="9"/>
      <c r="I10" s="9"/>
      <c r="J10" s="9"/>
      <c r="K10" s="9"/>
    </row>
    <row r="11" spans="2:11" x14ac:dyDescent="0.3">
      <c r="B11" s="28"/>
      <c r="C11" s="9"/>
      <c r="D11" s="9"/>
      <c r="E11" s="9"/>
      <c r="F11" s="9"/>
      <c r="G11" s="9"/>
      <c r="H11" s="9"/>
      <c r="I11" s="9"/>
      <c r="J11" s="9"/>
      <c r="K11" s="9"/>
    </row>
    <row r="12" spans="2:11" s="35" customFormat="1" ht="29.4" thickBot="1" x14ac:dyDescent="0.35">
      <c r="B12" s="17"/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32" t="s">
        <v>49</v>
      </c>
      <c r="I12" s="33" t="s">
        <v>50</v>
      </c>
      <c r="J12" s="17" t="s">
        <v>63</v>
      </c>
      <c r="K12" s="34" t="s">
        <v>56</v>
      </c>
    </row>
    <row r="13" spans="2:11" x14ac:dyDescent="0.3">
      <c r="B13" s="28" t="s">
        <v>8</v>
      </c>
      <c r="C13" s="8">
        <f>C4/$C$9</f>
        <v>0.569620253164557</v>
      </c>
      <c r="D13" s="8">
        <f>D4/$D$9</f>
        <v>0.64864864864864868</v>
      </c>
      <c r="E13" s="8">
        <f>E4/$E$9</f>
        <v>0.52447552447552448</v>
      </c>
      <c r="F13" s="8">
        <f>F4/$F$9</f>
        <v>0.46753246753246752</v>
      </c>
      <c r="G13" s="8">
        <f>G4/$G$9</f>
        <v>0.33333333333333331</v>
      </c>
      <c r="H13" s="8">
        <f>AVERAGE(C13:G13)</f>
        <v>0.50872204543090627</v>
      </c>
      <c r="I13" s="8">
        <f>MMULT(C4:G4,H13:H17)/H13</f>
        <v>5.5633046358798044</v>
      </c>
      <c r="J13" s="8">
        <f>DRASTIC!$K$20</f>
        <v>0.22525485124427411</v>
      </c>
      <c r="K13" s="8">
        <f>H13*J13</f>
        <v>0.11459210866822164</v>
      </c>
    </row>
    <row r="14" spans="2:11" x14ac:dyDescent="0.3">
      <c r="B14" s="28" t="s">
        <v>9</v>
      </c>
      <c r="C14" s="8">
        <f t="shared" ref="C14:C17" si="1">C5/$C$9</f>
        <v>0.18987341772151897</v>
      </c>
      <c r="D14" s="8">
        <f t="shared" ref="D14:D17" si="2">D5/$D$9</f>
        <v>0.21621621621621623</v>
      </c>
      <c r="E14" s="8">
        <f t="shared" ref="E14:E17" si="3">E5/$E$9</f>
        <v>0.31468531468531469</v>
      </c>
      <c r="F14" s="8">
        <f t="shared" ref="F14:F17" si="4">F5/$F$9</f>
        <v>0.31168831168831168</v>
      </c>
      <c r="G14" s="8">
        <f t="shared" ref="G14:G17" si="5">G5/$G$9</f>
        <v>0.29629629629629628</v>
      </c>
      <c r="H14" s="8">
        <f t="shared" ref="H14:H17" si="6">AVERAGE(C14:G14)</f>
        <v>0.26575191132153159</v>
      </c>
      <c r="I14" s="8">
        <f>MMULT(C5:G5,H13:H17)/H14</f>
        <v>5.5459933753699797</v>
      </c>
      <c r="J14" s="8">
        <f>DRASTIC!$K$20</f>
        <v>0.22525485124427411</v>
      </c>
      <c r="K14" s="8">
        <f t="shared" ref="K14:K17" si="7">H14*J14</f>
        <v>5.9861907252613124E-2</v>
      </c>
    </row>
    <row r="15" spans="2:11" x14ac:dyDescent="0.3">
      <c r="B15" s="28" t="s">
        <v>10</v>
      </c>
      <c r="C15" s="8">
        <f t="shared" si="1"/>
        <v>0.1139240506329114</v>
      </c>
      <c r="D15" s="8">
        <f t="shared" si="2"/>
        <v>7.2072072072072071E-2</v>
      </c>
      <c r="E15" s="8">
        <f t="shared" si="3"/>
        <v>0.1048951048951049</v>
      </c>
      <c r="F15" s="8">
        <f t="shared" si="4"/>
        <v>0.15584415584415584</v>
      </c>
      <c r="G15" s="8">
        <f t="shared" si="5"/>
        <v>0.18518518518518517</v>
      </c>
      <c r="H15" s="8">
        <f t="shared" si="6"/>
        <v>0.12638411372588587</v>
      </c>
      <c r="I15" s="8">
        <f>MMULT(C6:G6,H13:H17)/H15</f>
        <v>5.3698740824167723</v>
      </c>
      <c r="J15" s="8">
        <f>DRASTIC!$K$20</f>
        <v>0.22525485124427411</v>
      </c>
      <c r="K15" s="8">
        <f t="shared" si="7"/>
        <v>2.8468634736963844E-2</v>
      </c>
    </row>
    <row r="16" spans="2:11" x14ac:dyDescent="0.3">
      <c r="B16" s="28" t="s">
        <v>11</v>
      </c>
      <c r="C16" s="8">
        <f t="shared" si="1"/>
        <v>6.3291139240506319E-2</v>
      </c>
      <c r="D16" s="8">
        <f t="shared" si="2"/>
        <v>3.6036036036036036E-2</v>
      </c>
      <c r="E16" s="8">
        <f t="shared" si="3"/>
        <v>3.4965034965034961E-2</v>
      </c>
      <c r="F16" s="8">
        <f t="shared" si="4"/>
        <v>5.1948051948051951E-2</v>
      </c>
      <c r="G16" s="8">
        <f t="shared" si="5"/>
        <v>0.14814814814814814</v>
      </c>
      <c r="H16" s="8">
        <f t="shared" si="6"/>
        <v>6.6877682067555483E-2</v>
      </c>
      <c r="I16" s="8">
        <f>MMULT(C7:G7,H13:H17)/H16</f>
        <v>5.0671517949015357</v>
      </c>
      <c r="J16" s="8">
        <f>DRASTIC!$K$20</f>
        <v>0.22525485124427411</v>
      </c>
      <c r="K16" s="8">
        <f t="shared" si="7"/>
        <v>1.5064522325689068E-2</v>
      </c>
    </row>
    <row r="17" spans="2:11" ht="15" thickBot="1" x14ac:dyDescent="0.35">
      <c r="B17" s="41" t="s">
        <v>12</v>
      </c>
      <c r="C17" s="40">
        <f t="shared" si="1"/>
        <v>6.3291139240506319E-2</v>
      </c>
      <c r="D17" s="40">
        <f t="shared" si="2"/>
        <v>2.7027027027027029E-2</v>
      </c>
      <c r="E17" s="40">
        <f t="shared" si="3"/>
        <v>2.097902097902098E-2</v>
      </c>
      <c r="F17" s="40">
        <f t="shared" si="4"/>
        <v>1.2987012987012988E-2</v>
      </c>
      <c r="G17" s="40">
        <f t="shared" si="5"/>
        <v>3.7037037037037035E-2</v>
      </c>
      <c r="H17" s="40">
        <f t="shared" si="6"/>
        <v>3.2264247454120869E-2</v>
      </c>
      <c r="I17" s="40">
        <f>MMULT(C8:G8,H13:H17)/H17</f>
        <v>5.0831543980418017</v>
      </c>
      <c r="J17" s="27">
        <f>DRASTIC!$K$20</f>
        <v>0.22525485124427411</v>
      </c>
      <c r="K17" s="40">
        <f t="shared" si="7"/>
        <v>7.2676782607864459E-3</v>
      </c>
    </row>
    <row r="18" spans="2:11" x14ac:dyDescent="0.3">
      <c r="B18" s="28"/>
      <c r="C18" s="9"/>
      <c r="D18" s="9"/>
      <c r="E18" s="9"/>
      <c r="F18" s="3" t="s">
        <v>51</v>
      </c>
      <c r="G18" s="3"/>
      <c r="I18" s="31">
        <f>AVERAGE(I13:I17)</f>
        <v>5.3258956573219782</v>
      </c>
      <c r="J18" s="8"/>
      <c r="K18" s="8"/>
    </row>
    <row r="19" spans="2:11" x14ac:dyDescent="0.3">
      <c r="B19" s="28"/>
      <c r="C19" s="9"/>
      <c r="D19" s="9"/>
      <c r="E19" s="9"/>
      <c r="I19" s="31"/>
      <c r="J19" s="8"/>
      <c r="K19" s="8"/>
    </row>
    <row r="20" spans="2:11" x14ac:dyDescent="0.3">
      <c r="B20" s="28"/>
      <c r="C20" s="9"/>
      <c r="D20" s="9"/>
      <c r="E20" s="9"/>
      <c r="G20" t="s">
        <v>52</v>
      </c>
      <c r="I20" s="31">
        <f>(I18-5)/(5-1)</f>
        <v>8.1473914330494557E-2</v>
      </c>
      <c r="J20" s="8"/>
      <c r="K20" s="8"/>
    </row>
    <row r="21" spans="2:11" x14ac:dyDescent="0.3">
      <c r="B21" s="28"/>
      <c r="C21" s="9"/>
      <c r="D21" s="9"/>
      <c r="E21" s="9"/>
      <c r="G21" t="s">
        <v>53</v>
      </c>
      <c r="I21" s="31">
        <f>I20/1.12</f>
        <v>7.2744566366512997E-2</v>
      </c>
      <c r="J21" t="s">
        <v>54</v>
      </c>
      <c r="K21" s="8"/>
    </row>
    <row r="22" spans="2:11" x14ac:dyDescent="0.3">
      <c r="B22" s="28"/>
      <c r="C22" s="9"/>
      <c r="D22" s="9"/>
      <c r="E22" s="9"/>
      <c r="F22" s="9"/>
      <c r="G22" s="9"/>
      <c r="H22" s="9"/>
      <c r="I22" s="8"/>
      <c r="J22" s="8"/>
      <c r="K22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8DBC-28E2-4A0B-946B-BA52219E4681}">
  <dimension ref="B3:K24"/>
  <sheetViews>
    <sheetView topLeftCell="A2" workbookViewId="0">
      <selection activeCell="P12" sqref="P12"/>
    </sheetView>
  </sheetViews>
  <sheetFormatPr defaultRowHeight="14.4" x14ac:dyDescent="0.3"/>
  <cols>
    <col min="2" max="2" width="13.21875" style="18" bestFit="1" customWidth="1"/>
    <col min="3" max="4" width="11.109375" bestFit="1" customWidth="1"/>
    <col min="5" max="5" width="12.109375" bestFit="1" customWidth="1"/>
    <col min="6" max="7" width="13.21875" bestFit="1" customWidth="1"/>
    <col min="9" max="9" width="11.5546875" customWidth="1"/>
  </cols>
  <sheetData>
    <row r="3" spans="2:11" s="18" customFormat="1" ht="15" thickBot="1" x14ac:dyDescent="0.35">
      <c r="B3" s="29"/>
      <c r="C3" s="29" t="s">
        <v>30</v>
      </c>
      <c r="D3" s="29" t="s">
        <v>31</v>
      </c>
      <c r="E3" s="29" t="s">
        <v>32</v>
      </c>
      <c r="F3" s="29" t="s">
        <v>33</v>
      </c>
      <c r="G3" s="29" t="s">
        <v>34</v>
      </c>
      <c r="H3" s="28"/>
      <c r="I3" s="28"/>
      <c r="J3" s="28"/>
      <c r="K3" s="28"/>
    </row>
    <row r="4" spans="2:11" x14ac:dyDescent="0.3">
      <c r="B4" s="28" t="s">
        <v>30</v>
      </c>
      <c r="C4" s="2">
        <v>1</v>
      </c>
      <c r="D4" s="2">
        <v>0.33333333333333331</v>
      </c>
      <c r="E4" s="2">
        <v>0.2</v>
      </c>
      <c r="F4" s="2">
        <v>0.125</v>
      </c>
      <c r="G4" s="2">
        <v>0.1111111111111111</v>
      </c>
      <c r="H4" s="9"/>
      <c r="I4" s="9"/>
      <c r="J4" s="9"/>
      <c r="K4" s="9"/>
    </row>
    <row r="5" spans="2:11" x14ac:dyDescent="0.3">
      <c r="B5" s="28" t="s">
        <v>31</v>
      </c>
      <c r="C5" s="2">
        <v>3</v>
      </c>
      <c r="D5" s="2">
        <v>1</v>
      </c>
      <c r="E5" s="2">
        <v>0.5</v>
      </c>
      <c r="F5" s="2">
        <v>0.25</v>
      </c>
      <c r="G5" s="2">
        <v>0.14285714285714285</v>
      </c>
      <c r="H5" s="9"/>
      <c r="I5" s="9"/>
      <c r="J5" s="9"/>
      <c r="K5" s="9"/>
    </row>
    <row r="6" spans="2:11" x14ac:dyDescent="0.3">
      <c r="B6" s="28" t="s">
        <v>32</v>
      </c>
      <c r="C6" s="2">
        <v>5</v>
      </c>
      <c r="D6" s="2">
        <v>2</v>
      </c>
      <c r="E6" s="2">
        <v>1</v>
      </c>
      <c r="F6" s="2">
        <v>0.5</v>
      </c>
      <c r="G6" s="2">
        <v>0.25</v>
      </c>
      <c r="H6" s="9"/>
      <c r="I6" s="9"/>
      <c r="J6" s="9"/>
      <c r="K6" s="9"/>
    </row>
    <row r="7" spans="2:11" x14ac:dyDescent="0.3">
      <c r="B7" s="28" t="s">
        <v>33</v>
      </c>
      <c r="C7" s="2">
        <v>8</v>
      </c>
      <c r="D7" s="2">
        <v>4</v>
      </c>
      <c r="E7" s="2">
        <v>2</v>
      </c>
      <c r="F7" s="2">
        <v>1</v>
      </c>
      <c r="G7" s="2">
        <v>0.33333333333333331</v>
      </c>
      <c r="H7" s="9"/>
      <c r="I7" s="9"/>
      <c r="J7" s="9"/>
      <c r="K7" s="9"/>
    </row>
    <row r="8" spans="2:11" ht="15" thickBot="1" x14ac:dyDescent="0.35">
      <c r="B8" s="29" t="s">
        <v>34</v>
      </c>
      <c r="C8" s="24">
        <v>9</v>
      </c>
      <c r="D8" s="24">
        <v>7</v>
      </c>
      <c r="E8" s="24">
        <v>4</v>
      </c>
      <c r="F8" s="24">
        <v>3</v>
      </c>
      <c r="G8" s="24">
        <v>1</v>
      </c>
      <c r="H8" s="9"/>
      <c r="I8" s="9"/>
      <c r="J8" s="9"/>
      <c r="K8" s="9"/>
    </row>
    <row r="9" spans="2:11" s="18" customFormat="1" x14ac:dyDescent="0.3">
      <c r="B9" s="28" t="s">
        <v>47</v>
      </c>
      <c r="C9" s="31">
        <f>SUM(C4:C8)</f>
        <v>26</v>
      </c>
      <c r="D9" s="31">
        <f t="shared" ref="D9:G9" si="0">SUM(D4:D8)</f>
        <v>14.333333333333332</v>
      </c>
      <c r="E9" s="31">
        <f t="shared" si="0"/>
        <v>7.7</v>
      </c>
      <c r="F9" s="31">
        <f t="shared" si="0"/>
        <v>4.875</v>
      </c>
      <c r="G9" s="31">
        <f t="shared" si="0"/>
        <v>1.8373015873015872</v>
      </c>
      <c r="H9" s="28"/>
      <c r="I9" s="28"/>
      <c r="J9" s="28"/>
      <c r="K9" s="28"/>
    </row>
    <row r="10" spans="2:11" x14ac:dyDescent="0.3">
      <c r="B10" s="28"/>
      <c r="C10" s="9"/>
      <c r="D10" s="9"/>
      <c r="E10" s="9"/>
      <c r="F10" s="9"/>
      <c r="G10" s="9"/>
      <c r="H10" s="9"/>
      <c r="I10" s="9"/>
      <c r="J10" s="9"/>
      <c r="K10" s="9"/>
    </row>
    <row r="11" spans="2:11" x14ac:dyDescent="0.3">
      <c r="B11" s="28"/>
      <c r="C11" s="9"/>
      <c r="D11" s="9"/>
      <c r="E11" s="9"/>
      <c r="F11" s="9"/>
      <c r="G11" s="9"/>
      <c r="H11" s="9"/>
      <c r="I11" s="9"/>
      <c r="J11" s="9"/>
      <c r="K11" s="9"/>
    </row>
    <row r="12" spans="2:11" s="35" customFormat="1" ht="29.4" thickBot="1" x14ac:dyDescent="0.35">
      <c r="B12" s="17"/>
      <c r="C12" s="17" t="s">
        <v>30</v>
      </c>
      <c r="D12" s="17" t="s">
        <v>31</v>
      </c>
      <c r="E12" s="17" t="s">
        <v>32</v>
      </c>
      <c r="F12" s="17" t="s">
        <v>33</v>
      </c>
      <c r="G12" s="17" t="s">
        <v>34</v>
      </c>
      <c r="H12" s="32" t="s">
        <v>49</v>
      </c>
      <c r="I12" s="33" t="s">
        <v>50</v>
      </c>
      <c r="J12" s="17" t="s">
        <v>64</v>
      </c>
      <c r="K12" s="34" t="s">
        <v>56</v>
      </c>
    </row>
    <row r="13" spans="2:11" x14ac:dyDescent="0.3">
      <c r="B13" s="28" t="s">
        <v>30</v>
      </c>
      <c r="C13" s="8">
        <f>C4/$C$9</f>
        <v>3.8461538461538464E-2</v>
      </c>
      <c r="D13" s="8">
        <f>D4/$D$9</f>
        <v>2.3255813953488372E-2</v>
      </c>
      <c r="E13" s="8">
        <f>E4/$E$9</f>
        <v>2.5974025974025976E-2</v>
      </c>
      <c r="F13" s="8">
        <f>F4/$F$9</f>
        <v>2.564102564102564E-2</v>
      </c>
      <c r="G13" s="8">
        <f>G4/$G$9</f>
        <v>6.0475161987041039E-2</v>
      </c>
      <c r="H13" s="8">
        <f>AVERAGE(C13:G13)</f>
        <v>3.4761513203423897E-2</v>
      </c>
      <c r="I13" s="8">
        <f>MMULT(C4:G4,H13:H17)/H13</f>
        <v>5.0267055918577945</v>
      </c>
      <c r="J13" s="8">
        <f>DRASTIC!$K$21</f>
        <v>0.16890953547113272</v>
      </c>
      <c r="K13" s="8">
        <f>H13*J13</f>
        <v>5.8715510474639772E-3</v>
      </c>
    </row>
    <row r="14" spans="2:11" x14ac:dyDescent="0.3">
      <c r="B14" s="28" t="s">
        <v>31</v>
      </c>
      <c r="C14" s="8">
        <f t="shared" ref="C14:C17" si="1">C5/$C$9</f>
        <v>0.11538461538461539</v>
      </c>
      <c r="D14" s="8">
        <f t="shared" ref="D14:D17" si="2">D5/$D$9</f>
        <v>6.9767441860465115E-2</v>
      </c>
      <c r="E14" s="8">
        <f t="shared" ref="E14:E17" si="3">E5/$E$9</f>
        <v>6.4935064935064929E-2</v>
      </c>
      <c r="F14" s="8">
        <f t="shared" ref="F14:F17" si="4">F5/$F$9</f>
        <v>5.128205128205128E-2</v>
      </c>
      <c r="G14" s="8">
        <f t="shared" ref="G14:G17" si="5">G5/$G$9</f>
        <v>7.775377969762419E-2</v>
      </c>
      <c r="H14" s="8">
        <f t="shared" ref="H14:H17" si="6">AVERAGE(C14:G14)</f>
        <v>7.5824590631964173E-2</v>
      </c>
      <c r="I14" s="8">
        <f>MMULT(C5:G5,H13:H17)/H14</f>
        <v>5.0592504750406153</v>
      </c>
      <c r="J14" s="8">
        <f>DRASTIC!$K$21</f>
        <v>0.16890953547113272</v>
      </c>
      <c r="K14" s="8">
        <f t="shared" ref="K14:K17" si="7">H14*J14</f>
        <v>1.2807496380933869E-2</v>
      </c>
    </row>
    <row r="15" spans="2:11" x14ac:dyDescent="0.3">
      <c r="B15" s="28" t="s">
        <v>32</v>
      </c>
      <c r="C15" s="8">
        <f t="shared" si="1"/>
        <v>0.19230769230769232</v>
      </c>
      <c r="D15" s="8">
        <f t="shared" si="2"/>
        <v>0.13953488372093023</v>
      </c>
      <c r="E15" s="8">
        <f t="shared" si="3"/>
        <v>0.12987012987012986</v>
      </c>
      <c r="F15" s="8">
        <f t="shared" si="4"/>
        <v>0.10256410256410256</v>
      </c>
      <c r="G15" s="8">
        <f t="shared" si="5"/>
        <v>0.13606911447084233</v>
      </c>
      <c r="H15" s="8">
        <f t="shared" si="6"/>
        <v>0.14006918458673948</v>
      </c>
      <c r="I15" s="8">
        <f>MMULT(C6:G6,H13:H17)/H15</f>
        <v>5.1011570686910899</v>
      </c>
      <c r="J15" s="8">
        <f>DRASTIC!$K$21</f>
        <v>0.16890953547113272</v>
      </c>
      <c r="K15" s="8">
        <f t="shared" si="7"/>
        <v>2.3659020902366507E-2</v>
      </c>
    </row>
    <row r="16" spans="2:11" x14ac:dyDescent="0.3">
      <c r="B16" s="28" t="s">
        <v>33</v>
      </c>
      <c r="C16" s="8">
        <f t="shared" si="1"/>
        <v>0.30769230769230771</v>
      </c>
      <c r="D16" s="8">
        <f t="shared" si="2"/>
        <v>0.27906976744186046</v>
      </c>
      <c r="E16" s="8">
        <f t="shared" si="3"/>
        <v>0.25974025974025972</v>
      </c>
      <c r="F16" s="8">
        <f t="shared" si="4"/>
        <v>0.20512820512820512</v>
      </c>
      <c r="G16" s="8">
        <f t="shared" si="5"/>
        <v>0.1814254859611231</v>
      </c>
      <c r="H16" s="8">
        <f t="shared" si="6"/>
        <v>0.24661120519275123</v>
      </c>
      <c r="I16" s="8">
        <f>MMULT(C7:G7,H13:H17)/H16</f>
        <v>5.1729923503925317</v>
      </c>
      <c r="J16" s="8">
        <f>DRASTIC!$K$21</f>
        <v>0.16890953547113272</v>
      </c>
      <c r="K16" s="8">
        <f t="shared" si="7"/>
        <v>4.1654984111083801E-2</v>
      </c>
    </row>
    <row r="17" spans="2:11" ht="15" thickBot="1" x14ac:dyDescent="0.35">
      <c r="B17" s="29" t="s">
        <v>34</v>
      </c>
      <c r="C17" s="27">
        <f t="shared" si="1"/>
        <v>0.34615384615384615</v>
      </c>
      <c r="D17" s="27">
        <f t="shared" si="2"/>
        <v>0.48837209302325585</v>
      </c>
      <c r="E17" s="27">
        <f t="shared" si="3"/>
        <v>0.51948051948051943</v>
      </c>
      <c r="F17" s="27">
        <f t="shared" si="4"/>
        <v>0.61538461538461542</v>
      </c>
      <c r="G17" s="27">
        <f t="shared" si="5"/>
        <v>0.54427645788336931</v>
      </c>
      <c r="H17" s="27">
        <f t="shared" si="6"/>
        <v>0.50273350638512126</v>
      </c>
      <c r="I17" s="27">
        <f>MMULT(C8:G8,H13:H17)/H17</f>
        <v>5.2641599972004993</v>
      </c>
      <c r="J17" s="27">
        <f>DRASTIC!$K$21</f>
        <v>0.16890953547113272</v>
      </c>
      <c r="K17" s="27">
        <f t="shared" si="7"/>
        <v>8.4916483029284562E-2</v>
      </c>
    </row>
    <row r="18" spans="2:11" x14ac:dyDescent="0.3">
      <c r="B18" s="28"/>
      <c r="C18" s="9"/>
      <c r="D18" s="9"/>
      <c r="E18" s="9"/>
      <c r="F18" s="3" t="s">
        <v>51</v>
      </c>
      <c r="G18" s="3"/>
      <c r="I18" s="31">
        <f>AVERAGE(I13:I17)</f>
        <v>5.1248530966365067</v>
      </c>
      <c r="J18" s="8"/>
      <c r="K18" s="8"/>
    </row>
    <row r="19" spans="2:11" x14ac:dyDescent="0.3">
      <c r="B19" s="28"/>
      <c r="C19" s="9"/>
      <c r="D19" s="9"/>
      <c r="E19" s="9"/>
      <c r="I19" s="31"/>
      <c r="J19" s="8"/>
      <c r="K19" s="8"/>
    </row>
    <row r="20" spans="2:11" x14ac:dyDescent="0.3">
      <c r="B20" s="28"/>
      <c r="C20" s="9"/>
      <c r="D20" s="9"/>
      <c r="E20" s="9"/>
      <c r="G20" t="s">
        <v>52</v>
      </c>
      <c r="I20" s="31">
        <f>(I18-5)/(5-1)</f>
        <v>3.1213274159126669E-2</v>
      </c>
      <c r="J20" s="8"/>
      <c r="K20" s="8"/>
    </row>
    <row r="21" spans="2:11" x14ac:dyDescent="0.3">
      <c r="B21" s="28"/>
      <c r="C21" s="9"/>
      <c r="D21" s="9"/>
      <c r="E21" s="9"/>
      <c r="G21" t="s">
        <v>53</v>
      </c>
      <c r="I21" s="31">
        <f>I20/1.12</f>
        <v>2.7868994784934525E-2</v>
      </c>
      <c r="J21" t="s">
        <v>54</v>
      </c>
      <c r="K21" s="8"/>
    </row>
    <row r="22" spans="2:11" x14ac:dyDescent="0.3">
      <c r="B22" s="28"/>
      <c r="C22" s="9"/>
      <c r="D22" s="9"/>
      <c r="E22" s="9"/>
      <c r="F22" s="9"/>
      <c r="G22" s="9"/>
      <c r="H22" s="9"/>
      <c r="I22" s="31"/>
      <c r="J22" s="8"/>
      <c r="K22" s="8"/>
    </row>
    <row r="23" spans="2:11" x14ac:dyDescent="0.3">
      <c r="B23" s="28"/>
      <c r="C23" s="9"/>
      <c r="D23" s="9"/>
      <c r="E23" s="9"/>
      <c r="F23" s="9"/>
      <c r="G23" s="9"/>
      <c r="H23" s="9"/>
      <c r="I23" s="8"/>
      <c r="J23" s="8"/>
      <c r="K23" s="8"/>
    </row>
    <row r="24" spans="2:11" x14ac:dyDescent="0.3">
      <c r="B24" s="28"/>
      <c r="C24" s="9"/>
      <c r="D24" s="9"/>
      <c r="E24" s="9"/>
      <c r="F24" s="9"/>
      <c r="G24" s="9"/>
      <c r="H24" s="9"/>
      <c r="I24" s="9"/>
      <c r="J24" s="9"/>
      <c r="K2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DRASTIC</vt:lpstr>
      <vt:lpstr>D</vt:lpstr>
      <vt:lpstr>R</vt:lpstr>
      <vt:lpstr>A</vt:lpstr>
      <vt:lpstr>S</vt:lpstr>
      <vt:lpstr>T</vt:lpstr>
      <vt:lpstr>I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Adike</dc:creator>
  <cp:lastModifiedBy>Swetha Adike</cp:lastModifiedBy>
  <dcterms:created xsi:type="dcterms:W3CDTF">2022-04-30T00:24:25Z</dcterms:created>
  <dcterms:modified xsi:type="dcterms:W3CDTF">2022-05-01T03:11:24Z</dcterms:modified>
</cp:coreProperties>
</file>