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8eb3871fc76d90/Desktop/Subjects-2nd sem/Dss/Week 8/"/>
    </mc:Choice>
  </mc:AlternateContent>
  <xr:revisionPtr revIDLastSave="10" documentId="8_{904FA381-01BD-455B-B7D3-E96BD9E0C9E1}" xr6:coauthVersionLast="36" xr6:coauthVersionMax="36" xr10:uidLastSave="{7C49D98B-7A29-43F1-9839-639E32609753}"/>
  <bookViews>
    <workbookView xWindow="0" yWindow="0" windowWidth="23040" windowHeight="10116" xr2:uid="{98030BDA-3933-4F11-8DB4-56327C0CEC52}"/>
  </bookViews>
  <sheets>
    <sheet name="10 iterations" sheetId="1" r:id="rId1"/>
  </sheets>
  <definedNames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mcalc" localSheetId="0" hidden="1">0</definedName>
    <definedName name="solver_disp" hidden="1">0</definedName>
    <definedName name="solver_eval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sim" hidden="1">10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psi" localSheetId="0" hidden="1">0</definedName>
    <definedName name="solver_rgen" hidden="1">1</definedName>
    <definedName name="solver_rsmp" hidden="1">2</definedName>
    <definedName name="solver_sclt" hidden="1">100</definedName>
    <definedName name="solver_scs" localSheetId="0" hidden="1">0</definedName>
    <definedName name="solver_seed" hidden="1">123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17</definedName>
    <definedName name="solver_vol" localSheetId="0" hidden="1">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3" i="1" l="1"/>
  <c r="E74" i="1"/>
  <c r="E72" i="1"/>
  <c r="E58" i="1"/>
  <c r="E56" i="1"/>
  <c r="E42" i="1"/>
  <c r="E40" i="1"/>
  <c r="E26" i="1"/>
  <c r="E24" i="1"/>
  <c r="P51" i="1"/>
  <c r="O47" i="1"/>
  <c r="N44" i="1"/>
  <c r="P44" i="1"/>
  <c r="M42" i="1"/>
  <c r="O35" i="1"/>
  <c r="P35" i="1"/>
  <c r="N34" i="1"/>
  <c r="M35" i="1"/>
  <c r="N32" i="1"/>
  <c r="M29" i="1"/>
  <c r="N31" i="1"/>
  <c r="N26" i="1"/>
  <c r="O28" i="1"/>
  <c r="P28" i="1"/>
  <c r="M15" i="1"/>
  <c r="N21" i="1"/>
  <c r="M18" i="1"/>
  <c r="P17" i="1"/>
  <c r="O14" i="1"/>
  <c r="E29" i="1"/>
  <c r="N45" i="1"/>
  <c r="O51" i="1"/>
  <c r="P48" i="1"/>
  <c r="O39" i="1"/>
  <c r="O38" i="1"/>
  <c r="E77" i="1"/>
  <c r="M19" i="1"/>
  <c r="N43" i="1"/>
  <c r="M46" i="1"/>
  <c r="O49" i="1"/>
  <c r="N46" i="1"/>
  <c r="P46" i="1"/>
  <c r="E75" i="1"/>
  <c r="O37" i="1"/>
  <c r="P37" i="1"/>
  <c r="N38" i="1"/>
  <c r="M37" i="1"/>
  <c r="M32" i="1"/>
  <c r="M31" i="1"/>
  <c r="N30" i="1"/>
  <c r="P24" i="1"/>
  <c r="P26" i="1"/>
  <c r="P22" i="1"/>
  <c r="M17" i="1"/>
  <c r="O18" i="1"/>
  <c r="N16" i="1"/>
  <c r="P19" i="1"/>
  <c r="P16" i="1"/>
  <c r="M50" i="1"/>
  <c r="N48" i="1"/>
  <c r="N33" i="1"/>
  <c r="P39" i="1"/>
  <c r="M39" i="1"/>
  <c r="O30" i="1"/>
  <c r="P14" i="1"/>
  <c r="N47" i="1"/>
  <c r="P50" i="1"/>
  <c r="P45" i="1"/>
  <c r="N50" i="1"/>
  <c r="M43" i="1"/>
  <c r="N35" i="1"/>
  <c r="O41" i="1"/>
  <c r="P41" i="1"/>
  <c r="P34" i="1"/>
  <c r="M41" i="1"/>
  <c r="E59" i="1"/>
  <c r="P30" i="1"/>
  <c r="O23" i="1"/>
  <c r="P25" i="1"/>
  <c r="M26" i="1"/>
  <c r="N22" i="1"/>
  <c r="M21" i="1"/>
  <c r="O13" i="1"/>
  <c r="O16" i="1"/>
  <c r="M14" i="1"/>
  <c r="P12" i="1"/>
  <c r="P49" i="1"/>
  <c r="N42" i="1"/>
  <c r="O32" i="1"/>
  <c r="O31" i="1"/>
  <c r="N19" i="1"/>
  <c r="E27" i="1"/>
  <c r="M24" i="1"/>
  <c r="P20" i="1"/>
  <c r="N49" i="1"/>
  <c r="M47" i="1"/>
  <c r="P47" i="1"/>
  <c r="O44" i="1"/>
  <c r="M49" i="1"/>
  <c r="N37" i="1"/>
  <c r="N36" i="1"/>
  <c r="M34" i="1"/>
  <c r="P36" i="1"/>
  <c r="N40" i="1"/>
  <c r="E61" i="1"/>
  <c r="N23" i="1"/>
  <c r="O25" i="1"/>
  <c r="P27" i="1"/>
  <c r="M28" i="1"/>
  <c r="M22" i="1"/>
  <c r="N13" i="1"/>
  <c r="O15" i="1"/>
  <c r="O20" i="1"/>
  <c r="M16" i="1"/>
  <c r="O12" i="1"/>
  <c r="O45" i="1"/>
  <c r="O33" i="1"/>
  <c r="M27" i="1"/>
  <c r="O26" i="1"/>
  <c r="P15" i="1"/>
  <c r="P23" i="1"/>
  <c r="P21" i="1"/>
  <c r="N51" i="1"/>
  <c r="M51" i="1"/>
  <c r="M44" i="1"/>
  <c r="O46" i="1"/>
  <c r="P42" i="1"/>
  <c r="N39" i="1"/>
  <c r="O34" i="1"/>
  <c r="M36" i="1"/>
  <c r="P38" i="1"/>
  <c r="O36" i="1"/>
  <c r="M23" i="1"/>
  <c r="N25" i="1"/>
  <c r="O27" i="1"/>
  <c r="P29" i="1"/>
  <c r="M30" i="1"/>
  <c r="E43" i="1"/>
  <c r="N15" i="1"/>
  <c r="O17" i="1"/>
  <c r="P18" i="1"/>
  <c r="M20" i="1"/>
  <c r="N12" i="1"/>
  <c r="M45" i="1"/>
  <c r="M40" i="1"/>
  <c r="N29" i="1"/>
  <c r="M13" i="1"/>
  <c r="N20" i="1"/>
  <c r="O22" i="1"/>
  <c r="P43" i="1"/>
  <c r="O43" i="1"/>
  <c r="M48" i="1"/>
  <c r="O48" i="1"/>
  <c r="O42" i="1"/>
  <c r="N41" i="1"/>
  <c r="O40" i="1"/>
  <c r="M38" i="1"/>
  <c r="P40" i="1"/>
  <c r="P32" i="1"/>
  <c r="M25" i="1"/>
  <c r="N27" i="1"/>
  <c r="O29" i="1"/>
  <c r="P31" i="1"/>
  <c r="N24" i="1"/>
  <c r="E45" i="1"/>
  <c r="N17" i="1"/>
  <c r="O19" i="1"/>
  <c r="P13" i="1"/>
  <c r="N14" i="1"/>
  <c r="M12" i="1"/>
  <c r="O50" i="1"/>
  <c r="P33" i="1"/>
  <c r="M33" i="1"/>
  <c r="N28" i="1"/>
  <c r="O21" i="1"/>
  <c r="O24" i="1"/>
  <c r="N18" i="1"/>
  <c r="E78" i="1" l="1"/>
  <c r="E80" i="1" s="1"/>
  <c r="E62" i="1"/>
  <c r="E64" i="1" s="1"/>
  <c r="E46" i="1"/>
  <c r="E48" i="1" s="1"/>
  <c r="E30" i="1"/>
  <c r="E32" i="1" s="1"/>
  <c r="E10" i="1"/>
  <c r="E8" i="1"/>
  <c r="M7" i="1"/>
  <c r="N9" i="1"/>
  <c r="P11" i="1"/>
  <c r="M8" i="1"/>
  <c r="O10" i="1"/>
  <c r="O7" i="1"/>
  <c r="M9" i="1"/>
  <c r="N11" i="1"/>
  <c r="P8" i="1"/>
  <c r="N4" i="1"/>
  <c r="P4" i="1"/>
  <c r="N3" i="1"/>
  <c r="M11" i="1"/>
  <c r="M10" i="1"/>
  <c r="P3" i="1"/>
  <c r="N6" i="1"/>
  <c r="P2" i="1"/>
  <c r="O3" i="1"/>
  <c r="P5" i="1"/>
  <c r="N8" i="1"/>
  <c r="O4" i="1"/>
  <c r="P9" i="1"/>
  <c r="O2" i="1"/>
  <c r="P10" i="1"/>
  <c r="O5" i="1"/>
  <c r="P7" i="1"/>
  <c r="P6" i="1"/>
  <c r="N2" i="1"/>
  <c r="N10" i="1"/>
  <c r="M3" i="1"/>
  <c r="N5" i="1"/>
  <c r="O9" i="1"/>
  <c r="M4" i="1"/>
  <c r="O6" i="1"/>
  <c r="E11" i="1"/>
  <c r="M5" i="1"/>
  <c r="N7" i="1"/>
  <c r="O11" i="1"/>
  <c r="M6" i="1"/>
  <c r="O8" i="1"/>
  <c r="E13" i="1"/>
  <c r="M2" i="1"/>
  <c r="E81" i="1" l="1"/>
  <c r="E65" i="1"/>
  <c r="E49" i="1"/>
  <c r="E33" i="1"/>
  <c r="E14" i="1"/>
  <c r="E16" i="1" s="1"/>
  <c r="E50" i="1"/>
  <c r="E82" i="1"/>
  <c r="E66" i="1"/>
  <c r="E34" i="1"/>
  <c r="E17" i="1" l="1"/>
  <c r="E18" i="1"/>
</calcChain>
</file>

<file path=xl/sharedStrings.xml><?xml version="1.0" encoding="utf-8"?>
<sst xmlns="http://schemas.openxmlformats.org/spreadsheetml/2006/main" count="71" uniqueCount="20">
  <si>
    <t>price per TV set</t>
  </si>
  <si>
    <t xml:space="preserve">Cost of ordering </t>
  </si>
  <si>
    <t>Buyback price of unsold TVs</t>
  </si>
  <si>
    <t>Units demanded per day</t>
  </si>
  <si>
    <t>Probability</t>
  </si>
  <si>
    <t>TV units sold</t>
  </si>
  <si>
    <t>Simulation</t>
  </si>
  <si>
    <t>Minimum</t>
  </si>
  <si>
    <t>Median</t>
  </si>
  <si>
    <t>Mean</t>
  </si>
  <si>
    <t>Maximum</t>
  </si>
  <si>
    <t>Selling price per TV</t>
  </si>
  <si>
    <t>Revenue on selling TVs</t>
  </si>
  <si>
    <t>Total profit</t>
  </si>
  <si>
    <t>Loss on buy back</t>
  </si>
  <si>
    <t>Loss on unsold TVs</t>
  </si>
  <si>
    <t>TV units demanded</t>
  </si>
  <si>
    <t>TV sets</t>
  </si>
  <si>
    <t>Max no. of TVs to order</t>
  </si>
  <si>
    <t>TV units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</si>
</sst>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A2F8-4DE8-4014-AD96-73726FA8C2B4}">
  <dimension ref="D1:T82"/>
  <sheetViews>
    <sheetView tabSelected="1" topLeftCell="B36" workbookViewId="0">
      <selection activeCell="E33" sqref="E33"/>
    </sheetView>
  </sheetViews>
  <sheetFormatPr defaultRowHeight="14.4" x14ac:dyDescent="0.3"/>
  <cols>
    <col min="4" max="4" width="23" bestFit="1" customWidth="1"/>
    <col min="6" max="7" width="0" hidden="1" customWidth="1"/>
    <col min="8" max="8" width="20.88671875" bestFit="1" customWidth="1"/>
    <col min="12" max="12" width="14.21875" bestFit="1" customWidth="1"/>
    <col min="13" max="13" width="12.6640625" bestFit="1" customWidth="1"/>
  </cols>
  <sheetData>
    <row r="1" spans="4:20" x14ac:dyDescent="0.3">
      <c r="K1" t="s">
        <v>6</v>
      </c>
      <c r="L1" t="s">
        <v>17</v>
      </c>
      <c r="M1" t="s">
        <v>7</v>
      </c>
      <c r="N1" t="s">
        <v>8</v>
      </c>
      <c r="O1" t="s">
        <v>9</v>
      </c>
      <c r="P1" t="s">
        <v>10</v>
      </c>
      <c r="R1" t="s">
        <v>8</v>
      </c>
      <c r="S1" t="s">
        <v>9</v>
      </c>
      <c r="T1" t="s">
        <v>10</v>
      </c>
    </row>
    <row r="2" spans="4:20" x14ac:dyDescent="0.3">
      <c r="K2">
        <v>1</v>
      </c>
      <c r="L2">
        <v>0</v>
      </c>
      <c r="M2">
        <f ca="1">_xll.PsiMin($E$18,K2)</f>
        <v>-1.1175870895386001E-6</v>
      </c>
      <c r="N2">
        <f ca="1">_xll.PsiMedian($E$18,K2)</f>
        <v>3.725290298462E-6</v>
      </c>
      <c r="O2">
        <f ca="1">_xll.PsiMean($E$18,K2)</f>
        <v>2.9988586902618688E-6</v>
      </c>
      <c r="P2">
        <f ca="1">_xll.PsiMax($E$18,K2)</f>
        <v>3.725290298462E-6</v>
      </c>
    </row>
    <row r="3" spans="4:20" x14ac:dyDescent="0.3">
      <c r="K3">
        <v>2</v>
      </c>
      <c r="L3">
        <v>1</v>
      </c>
      <c r="M3">
        <f ca="1">_xll.PsiMin($E$18,K3)</f>
        <v>-75</v>
      </c>
      <c r="N3">
        <f ca="1">_xll.PsiMedian($E$18,K3)</f>
        <v>250</v>
      </c>
      <c r="O3">
        <f ca="1">_xll.PsiMean($E$18,K3)</f>
        <v>201.25</v>
      </c>
      <c r="P3">
        <f ca="1">_xll.PsiMax($E$18,K3)</f>
        <v>250</v>
      </c>
      <c r="R3">
        <v>250</v>
      </c>
      <c r="S3">
        <v>201.25</v>
      </c>
      <c r="T3">
        <v>250</v>
      </c>
    </row>
    <row r="4" spans="4:20" x14ac:dyDescent="0.3">
      <c r="H4" t="s">
        <v>3</v>
      </c>
      <c r="I4" t="s">
        <v>4</v>
      </c>
      <c r="K4">
        <v>3</v>
      </c>
      <c r="L4">
        <v>2</v>
      </c>
      <c r="M4">
        <f ca="1">_xll.PsiMin($E$18,K4)</f>
        <v>-150</v>
      </c>
      <c r="N4">
        <f ca="1">_xll.PsiMedian($E$18,K4)</f>
        <v>500</v>
      </c>
      <c r="O4">
        <f ca="1">_xll.PsiMean($E$18,K4)</f>
        <v>402.5</v>
      </c>
      <c r="P4">
        <f ca="1">_xll.PsiMax($E$18,K4)</f>
        <v>500</v>
      </c>
      <c r="R4">
        <v>500</v>
      </c>
      <c r="S4">
        <v>402.5</v>
      </c>
      <c r="T4">
        <v>500</v>
      </c>
    </row>
    <row r="5" spans="4:20" x14ac:dyDescent="0.3">
      <c r="D5" t="s">
        <v>0</v>
      </c>
      <c r="E5" s="1">
        <v>575</v>
      </c>
      <c r="H5">
        <v>0</v>
      </c>
      <c r="I5" s="2">
        <v>0.15</v>
      </c>
      <c r="K5">
        <v>4</v>
      </c>
      <c r="L5">
        <v>3</v>
      </c>
      <c r="M5">
        <f ca="1">_xll.PsiMin($E$18,K5)</f>
        <v>-225</v>
      </c>
      <c r="N5">
        <f ca="1">_xll.PsiMedian($E$18,K5)</f>
        <v>750</v>
      </c>
      <c r="O5">
        <f ca="1">_xll.PsiMean($E$18,K5)</f>
        <v>603.75</v>
      </c>
      <c r="P5">
        <f ca="1">_xll.PsiMax($E$18,K5)</f>
        <v>750</v>
      </c>
      <c r="R5">
        <v>750</v>
      </c>
      <c r="S5">
        <v>603.75</v>
      </c>
      <c r="T5">
        <v>750</v>
      </c>
    </row>
    <row r="6" spans="4:20" x14ac:dyDescent="0.3">
      <c r="D6" t="s">
        <v>18</v>
      </c>
      <c r="E6">
        <v>50</v>
      </c>
      <c r="H6">
        <v>1</v>
      </c>
      <c r="I6" s="2">
        <v>0.2</v>
      </c>
      <c r="K6">
        <v>5</v>
      </c>
      <c r="L6">
        <v>4</v>
      </c>
      <c r="M6">
        <f ca="1">_xll.PsiMin($E$18,K6)</f>
        <v>-300</v>
      </c>
      <c r="N6">
        <f ca="1">_xll.PsiMedian($E$18,K6)</f>
        <v>1000</v>
      </c>
      <c r="O6">
        <f ca="1">_xll.PsiMean($E$18,K6)</f>
        <v>805</v>
      </c>
      <c r="P6">
        <f ca="1">_xll.PsiMax($E$18,K6)</f>
        <v>1000</v>
      </c>
      <c r="R6">
        <v>1000</v>
      </c>
      <c r="S6">
        <v>805</v>
      </c>
      <c r="T6">
        <v>1000</v>
      </c>
    </row>
    <row r="7" spans="4:20" x14ac:dyDescent="0.3">
      <c r="D7" t="s">
        <v>1</v>
      </c>
      <c r="E7" s="1">
        <v>325</v>
      </c>
      <c r="H7">
        <v>2</v>
      </c>
      <c r="I7" s="2">
        <v>0.3</v>
      </c>
      <c r="K7">
        <v>6</v>
      </c>
      <c r="L7">
        <v>5</v>
      </c>
      <c r="M7">
        <f ca="1">_xll.PsiMin($E$18,K7)</f>
        <v>-375</v>
      </c>
      <c r="N7">
        <f ca="1">_xll.PsiMedian($E$18,K7)</f>
        <v>1250</v>
      </c>
      <c r="O7">
        <f ca="1">_xll.PsiMean($E$18,K7)</f>
        <v>1006.25</v>
      </c>
      <c r="P7">
        <f ca="1">_xll.PsiMax($E$18,K7)</f>
        <v>1250</v>
      </c>
      <c r="R7">
        <v>1250</v>
      </c>
      <c r="S7">
        <v>1006.25</v>
      </c>
      <c r="T7">
        <v>1250</v>
      </c>
    </row>
    <row r="8" spans="4:20" x14ac:dyDescent="0.3">
      <c r="D8" t="s">
        <v>11</v>
      </c>
      <c r="E8" s="1">
        <f>E5-E7</f>
        <v>250</v>
      </c>
      <c r="H8">
        <v>3</v>
      </c>
      <c r="I8" s="2">
        <v>0.2</v>
      </c>
      <c r="K8">
        <v>7</v>
      </c>
      <c r="L8">
        <v>6</v>
      </c>
      <c r="M8">
        <f ca="1">_xll.PsiMin($E$18,K8)</f>
        <v>-450</v>
      </c>
      <c r="N8">
        <f ca="1">_xll.PsiMedian($E$18,K8)</f>
        <v>1500</v>
      </c>
      <c r="O8">
        <f ca="1">_xll.PsiMean($E$18,K8)</f>
        <v>1207.5</v>
      </c>
      <c r="P8">
        <f ca="1">_xll.PsiMax($E$18,K8)</f>
        <v>1500</v>
      </c>
      <c r="R8">
        <v>1500</v>
      </c>
      <c r="S8">
        <v>1207.5</v>
      </c>
      <c r="T8">
        <v>1500</v>
      </c>
    </row>
    <row r="9" spans="4:20" x14ac:dyDescent="0.3">
      <c r="D9" t="s">
        <v>2</v>
      </c>
      <c r="E9" s="1">
        <v>250</v>
      </c>
      <c r="H9">
        <v>4</v>
      </c>
      <c r="I9" s="2">
        <v>0.1</v>
      </c>
      <c r="K9">
        <v>8</v>
      </c>
      <c r="L9">
        <v>7</v>
      </c>
      <c r="M9">
        <f ca="1">_xll.PsiMin($E$18,K9)</f>
        <v>-525</v>
      </c>
      <c r="N9">
        <f ca="1">_xll.PsiMedian($E$18,K9)</f>
        <v>1750</v>
      </c>
      <c r="O9">
        <f ca="1">_xll.PsiMean($E$18,K9)</f>
        <v>1408.75</v>
      </c>
      <c r="P9">
        <f ca="1">_xll.PsiMax($E$18,K9)</f>
        <v>1750</v>
      </c>
      <c r="R9">
        <v>1750</v>
      </c>
      <c r="S9">
        <v>1408.75</v>
      </c>
      <c r="T9">
        <v>1750</v>
      </c>
    </row>
    <row r="10" spans="4:20" x14ac:dyDescent="0.3">
      <c r="D10" t="s">
        <v>14</v>
      </c>
      <c r="E10" s="1">
        <f>E7-E9</f>
        <v>75</v>
      </c>
      <c r="H10">
        <v>5</v>
      </c>
      <c r="I10" s="2">
        <v>0.05</v>
      </c>
      <c r="K10">
        <v>9</v>
      </c>
      <c r="L10">
        <v>8</v>
      </c>
      <c r="M10">
        <f ca="1">_xll.PsiMin($E$18,K10)</f>
        <v>-600</v>
      </c>
      <c r="N10">
        <f ca="1">_xll.PsiMedian($E$18,K10)</f>
        <v>2000</v>
      </c>
      <c r="O10">
        <f ca="1">_xll.PsiMean($E$18,K10)</f>
        <v>1545</v>
      </c>
      <c r="P10">
        <f ca="1">_xll.PsiMax($E$18,K10)</f>
        <v>2000</v>
      </c>
      <c r="R10">
        <v>2000</v>
      </c>
      <c r="S10">
        <v>1545</v>
      </c>
      <c r="T10">
        <v>2000</v>
      </c>
    </row>
    <row r="11" spans="4:20" x14ac:dyDescent="0.3">
      <c r="D11" t="s">
        <v>19</v>
      </c>
      <c r="E11">
        <f ca="1">_xll.PsiSimParam(L2:L11)</f>
        <v>9</v>
      </c>
      <c r="K11">
        <v>10</v>
      </c>
      <c r="L11">
        <v>9</v>
      </c>
      <c r="M11">
        <f ca="1">_xll.PsiMin($E$18,K11)</f>
        <v>-675</v>
      </c>
      <c r="N11">
        <f ca="1">_xll.PsiMedian($E$18,K11)</f>
        <v>2250</v>
      </c>
      <c r="O11">
        <f ca="1">_xll.PsiMean($E$18,K11)</f>
        <v>1681.25</v>
      </c>
      <c r="P11">
        <f ca="1">_xll.PsiMax($E$18,K11)</f>
        <v>2250</v>
      </c>
      <c r="R11">
        <v>2250</v>
      </c>
      <c r="S11">
        <v>1681.25</v>
      </c>
      <c r="T11">
        <v>2250</v>
      </c>
    </row>
    <row r="12" spans="4:20" x14ac:dyDescent="0.3">
      <c r="K12">
        <v>11</v>
      </c>
      <c r="L12">
        <v>10</v>
      </c>
      <c r="M12">
        <f ca="1">_xll.PsiMin($E$34,K2)</f>
        <v>-750</v>
      </c>
      <c r="N12">
        <f ca="1">_xll.PsiMedian($E$34,K2)</f>
        <v>2500</v>
      </c>
      <c r="O12">
        <f ca="1">_xll.PsiMean($E$34,K2)</f>
        <v>1817.5</v>
      </c>
      <c r="P12">
        <f ca="1">_xll.PsiMax($E$34,K2)</f>
        <v>2500</v>
      </c>
      <c r="R12">
        <v>2500</v>
      </c>
      <c r="S12">
        <v>1817.5</v>
      </c>
      <c r="T12">
        <v>2500</v>
      </c>
    </row>
    <row r="13" spans="4:20" x14ac:dyDescent="0.3">
      <c r="D13" t="s">
        <v>16</v>
      </c>
      <c r="E13">
        <f ca="1">_xll.PsiDiscrete(H5:H10,I5:I10)*7</f>
        <v>14</v>
      </c>
      <c r="K13">
        <v>12</v>
      </c>
      <c r="L13">
        <v>11</v>
      </c>
      <c r="M13">
        <f ca="1">_xll.PsiMin($E$34,K3)</f>
        <v>-825</v>
      </c>
      <c r="N13">
        <f ca="1">_xll.PsiMedian($E$34,K3)</f>
        <v>2750</v>
      </c>
      <c r="O13">
        <f ca="1">_xll.PsiMean($E$34,K3)</f>
        <v>1953.75</v>
      </c>
      <c r="P13">
        <f ca="1">_xll.PsiMax($E$34,K3)</f>
        <v>2750</v>
      </c>
      <c r="R13">
        <v>2750</v>
      </c>
      <c r="S13">
        <v>1953.75</v>
      </c>
      <c r="T13">
        <v>2750</v>
      </c>
    </row>
    <row r="14" spans="4:20" x14ac:dyDescent="0.3">
      <c r="D14" t="s">
        <v>5</v>
      </c>
      <c r="E14">
        <f ca="1">MIN(E11,E13)</f>
        <v>9</v>
      </c>
      <c r="K14">
        <v>13</v>
      </c>
      <c r="L14">
        <v>12</v>
      </c>
      <c r="M14">
        <f ca="1">_xll.PsiMin($E$34,K4)</f>
        <v>-900</v>
      </c>
      <c r="N14">
        <f ca="1">_xll.PsiMedian($E$34,K4)</f>
        <v>3000</v>
      </c>
      <c r="O14">
        <f ca="1">_xll.PsiMean($E$34,K4)</f>
        <v>2090</v>
      </c>
      <c r="P14">
        <f ca="1">_xll.PsiMax($E$34,K4)</f>
        <v>3000</v>
      </c>
      <c r="R14">
        <v>3000</v>
      </c>
      <c r="S14">
        <v>2090</v>
      </c>
      <c r="T14">
        <v>3000</v>
      </c>
    </row>
    <row r="15" spans="4:20" x14ac:dyDescent="0.3">
      <c r="K15">
        <v>14</v>
      </c>
      <c r="L15">
        <v>13</v>
      </c>
      <c r="M15">
        <f ca="1">_xll.PsiMin($E$34,K5)</f>
        <v>-975</v>
      </c>
      <c r="N15">
        <f ca="1">_xll.PsiMedian($E$34,K5)</f>
        <v>3250</v>
      </c>
      <c r="O15">
        <f ca="1">_xll.PsiMean($E$34,K5)</f>
        <v>2226.25</v>
      </c>
      <c r="P15">
        <f ca="1">_xll.PsiMax($E$34,K5)</f>
        <v>3250</v>
      </c>
      <c r="R15">
        <v>3250</v>
      </c>
      <c r="S15">
        <v>2226.25</v>
      </c>
      <c r="T15">
        <v>3250</v>
      </c>
    </row>
    <row r="16" spans="4:20" x14ac:dyDescent="0.3">
      <c r="D16" t="s">
        <v>12</v>
      </c>
      <c r="E16" s="1">
        <f ca="1">E14*E8</f>
        <v>2250</v>
      </c>
      <c r="K16">
        <v>15</v>
      </c>
      <c r="L16">
        <v>14</v>
      </c>
      <c r="M16">
        <f ca="1">_xll.PsiMin($E$34,K6)</f>
        <v>-1050</v>
      </c>
      <c r="N16">
        <f ca="1">_xll.PsiMedian($E$34,K6)</f>
        <v>3500</v>
      </c>
      <c r="O16">
        <f ca="1">_xll.PsiMean($E$34,K6)</f>
        <v>2362.5</v>
      </c>
      <c r="P16">
        <f ca="1">_xll.PsiMax($E$34,K6)</f>
        <v>3500</v>
      </c>
      <c r="R16">
        <v>3500</v>
      </c>
      <c r="S16">
        <v>2362.5</v>
      </c>
      <c r="T16">
        <v>3500</v>
      </c>
    </row>
    <row r="17" spans="4:20" x14ac:dyDescent="0.3">
      <c r="D17" t="s">
        <v>15</v>
      </c>
      <c r="E17" s="1">
        <f ca="1">(E11-E14)*E10</f>
        <v>0</v>
      </c>
      <c r="K17">
        <v>16</v>
      </c>
      <c r="L17">
        <v>15</v>
      </c>
      <c r="M17">
        <f ca="1">_xll.PsiMin($E$34,K7)</f>
        <v>-1125</v>
      </c>
      <c r="N17">
        <f ca="1">_xll.PsiMedian($E$34,K7)</f>
        <v>3425</v>
      </c>
      <c r="O17">
        <f ca="1">_xll.PsiMean($E$34,K7)</f>
        <v>2401.25</v>
      </c>
      <c r="P17">
        <f ca="1">_xll.PsiMax($E$34,K7)</f>
        <v>3750</v>
      </c>
      <c r="R17">
        <v>3425</v>
      </c>
      <c r="S17">
        <v>2401.25</v>
      </c>
      <c r="T17">
        <v>3750</v>
      </c>
    </row>
    <row r="18" spans="4:20" x14ac:dyDescent="0.3">
      <c r="D18" t="s">
        <v>13</v>
      </c>
      <c r="E18" s="1">
        <f ca="1" xml:space="preserve"> E16-E17+_xll.PsiOutput()</f>
        <v>2250</v>
      </c>
      <c r="K18">
        <v>17</v>
      </c>
      <c r="L18">
        <v>16</v>
      </c>
      <c r="M18">
        <f ca="1">_xll.PsiMin($E$34,K8)</f>
        <v>-1200</v>
      </c>
      <c r="N18">
        <f ca="1">_xll.PsiMedian($E$34,K8)</f>
        <v>3350</v>
      </c>
      <c r="O18">
        <f ca="1">_xll.PsiMean($E$34,K8)</f>
        <v>2440</v>
      </c>
      <c r="P18">
        <f ca="1">_xll.PsiMax($E$34,K8)</f>
        <v>4000</v>
      </c>
      <c r="R18">
        <v>3350</v>
      </c>
      <c r="S18">
        <v>2440</v>
      </c>
      <c r="T18">
        <v>4000</v>
      </c>
    </row>
    <row r="19" spans="4:20" x14ac:dyDescent="0.3">
      <c r="K19">
        <v>18</v>
      </c>
      <c r="L19">
        <v>17</v>
      </c>
      <c r="M19">
        <f ca="1">_xll.PsiMin($E$34,K9)</f>
        <v>-1275</v>
      </c>
      <c r="N19">
        <f ca="1">_xll.PsiMedian($E$34,K9)</f>
        <v>3275</v>
      </c>
      <c r="O19">
        <f ca="1">_xll.PsiMean($E$34,K9)</f>
        <v>2478.75</v>
      </c>
      <c r="P19">
        <f ca="1">_xll.PsiMax($E$34,K9)</f>
        <v>4250</v>
      </c>
      <c r="R19">
        <v>3275</v>
      </c>
      <c r="S19">
        <v>2478.75</v>
      </c>
      <c r="T19">
        <v>4250</v>
      </c>
    </row>
    <row r="20" spans="4:20" x14ac:dyDescent="0.3">
      <c r="K20">
        <v>19</v>
      </c>
      <c r="L20">
        <v>18</v>
      </c>
      <c r="M20">
        <f ca="1">_xll.PsiMin($E$34,K10)</f>
        <v>-1350</v>
      </c>
      <c r="N20">
        <f ca="1">_xll.PsiMedian($E$34,K10)</f>
        <v>3200</v>
      </c>
      <c r="O20">
        <f ca="1">_xll.PsiMean($E$34,K10)</f>
        <v>2517.5</v>
      </c>
      <c r="P20">
        <f ca="1">_xll.PsiMax($E$34,K10)</f>
        <v>4500</v>
      </c>
      <c r="R20">
        <v>3200</v>
      </c>
      <c r="S20">
        <v>2517.5</v>
      </c>
      <c r="T20">
        <v>4500</v>
      </c>
    </row>
    <row r="21" spans="4:20" x14ac:dyDescent="0.3">
      <c r="D21" t="s">
        <v>0</v>
      </c>
      <c r="E21" s="1">
        <v>575</v>
      </c>
      <c r="K21">
        <v>20</v>
      </c>
      <c r="L21">
        <v>19</v>
      </c>
      <c r="M21">
        <f ca="1">_xll.PsiMin($E$34,K11)</f>
        <v>-1425</v>
      </c>
      <c r="N21">
        <f ca="1">_xll.PsiMedian($E$34,K11)</f>
        <v>3125</v>
      </c>
      <c r="O21">
        <f ca="1">_xll.PsiMean($E$34,K11)</f>
        <v>2556.25</v>
      </c>
      <c r="P21">
        <f ca="1">_xll.PsiMax($E$34,K11)</f>
        <v>4750</v>
      </c>
      <c r="R21">
        <v>3125</v>
      </c>
      <c r="S21">
        <v>2556.25</v>
      </c>
      <c r="T21">
        <v>4750</v>
      </c>
    </row>
    <row r="22" spans="4:20" x14ac:dyDescent="0.3">
      <c r="D22" t="s">
        <v>18</v>
      </c>
      <c r="E22">
        <v>50</v>
      </c>
      <c r="K22">
        <v>21</v>
      </c>
      <c r="L22">
        <v>20</v>
      </c>
      <c r="M22">
        <f ca="1">_xll.PsiMin($E$50,K2)</f>
        <v>-1500</v>
      </c>
      <c r="N22">
        <f ca="1">_xll.PsiMedian($E$50,K2)</f>
        <v>3050</v>
      </c>
      <c r="O22">
        <f ca="1">_xll.PsiMean($E$50,K2)</f>
        <v>2595</v>
      </c>
      <c r="P22">
        <f ca="1">_xll.PsiMax($E$50,K2)</f>
        <v>5000</v>
      </c>
      <c r="R22">
        <v>3050</v>
      </c>
      <c r="S22">
        <v>2595</v>
      </c>
      <c r="T22">
        <v>5000</v>
      </c>
    </row>
    <row r="23" spans="4:20" x14ac:dyDescent="0.3">
      <c r="D23" t="s">
        <v>1</v>
      </c>
      <c r="E23" s="1">
        <v>325</v>
      </c>
      <c r="K23">
        <v>22</v>
      </c>
      <c r="L23" s="3">
        <v>21</v>
      </c>
      <c r="M23">
        <f ca="1">_xll.PsiMin($E$50,K3)</f>
        <v>-1575</v>
      </c>
      <c r="N23">
        <f ca="1">_xll.PsiMedian($E$50,K3)</f>
        <v>2975</v>
      </c>
      <c r="O23">
        <f ca="1">_xll.PsiMean($E$50,K3)</f>
        <v>2633.75</v>
      </c>
      <c r="P23">
        <f ca="1">_xll.PsiMax($E$50,K3)</f>
        <v>5250</v>
      </c>
      <c r="R23">
        <v>2975</v>
      </c>
      <c r="S23" s="3">
        <v>2633.75</v>
      </c>
      <c r="T23">
        <v>5250</v>
      </c>
    </row>
    <row r="24" spans="4:20" x14ac:dyDescent="0.3">
      <c r="D24" t="s">
        <v>11</v>
      </c>
      <c r="E24" s="1">
        <f>E21-E23</f>
        <v>250</v>
      </c>
      <c r="K24">
        <v>23</v>
      </c>
      <c r="L24">
        <v>22</v>
      </c>
      <c r="M24">
        <f ca="1">_xll.PsiMin($E$50,K4)</f>
        <v>-1650</v>
      </c>
      <c r="N24">
        <f ca="1">_xll.PsiMedian($E$50,K4)</f>
        <v>2900</v>
      </c>
      <c r="O24">
        <f ca="1">_xll.PsiMean($E$50,K4)</f>
        <v>2607.5</v>
      </c>
      <c r="P24">
        <f ca="1">_xll.PsiMax($E$50,K4)</f>
        <v>5500</v>
      </c>
      <c r="R24">
        <v>2900</v>
      </c>
      <c r="S24">
        <v>2607.5</v>
      </c>
      <c r="T24">
        <v>5500</v>
      </c>
    </row>
    <row r="25" spans="4:20" x14ac:dyDescent="0.3">
      <c r="D25" t="s">
        <v>2</v>
      </c>
      <c r="E25" s="1">
        <v>250</v>
      </c>
      <c r="K25">
        <v>24</v>
      </c>
      <c r="L25">
        <v>23</v>
      </c>
      <c r="M25">
        <f ca="1">_xll.PsiMin($E$50,K5)</f>
        <v>-1725</v>
      </c>
      <c r="N25">
        <f ca="1">_xll.PsiMedian($E$50,K5)</f>
        <v>2825</v>
      </c>
      <c r="O25">
        <f ca="1">_xll.PsiMean($E$50,K5)</f>
        <v>2581.25</v>
      </c>
      <c r="P25">
        <f ca="1">_xll.PsiMax($E$50,K5)</f>
        <v>5750</v>
      </c>
      <c r="R25">
        <v>2825</v>
      </c>
      <c r="S25">
        <v>2581.25</v>
      </c>
      <c r="T25">
        <v>5750</v>
      </c>
    </row>
    <row r="26" spans="4:20" x14ac:dyDescent="0.3">
      <c r="D26" t="s">
        <v>14</v>
      </c>
      <c r="E26" s="1">
        <f>E23-E25</f>
        <v>75</v>
      </c>
      <c r="K26">
        <v>25</v>
      </c>
      <c r="L26">
        <v>24</v>
      </c>
      <c r="M26">
        <f ca="1">_xll.PsiMin($E$50,K6)</f>
        <v>-1800</v>
      </c>
      <c r="N26">
        <f ca="1">_xll.PsiMedian($E$50,K6)</f>
        <v>2750</v>
      </c>
      <c r="O26">
        <f ca="1">_xll.PsiMean($E$50,K6)</f>
        <v>2555</v>
      </c>
      <c r="P26">
        <f ca="1">_xll.PsiMax($E$50,K6)</f>
        <v>6000</v>
      </c>
      <c r="R26">
        <v>2750</v>
      </c>
      <c r="S26">
        <v>2555</v>
      </c>
      <c r="T26">
        <v>6000</v>
      </c>
    </row>
    <row r="27" spans="4:20" x14ac:dyDescent="0.3">
      <c r="D27" t="s">
        <v>19</v>
      </c>
      <c r="E27">
        <f ca="1">_xll.PsiSimParam(L12:L21)</f>
        <v>19</v>
      </c>
      <c r="K27">
        <v>26</v>
      </c>
      <c r="L27">
        <v>25</v>
      </c>
      <c r="M27">
        <f ca="1">_xll.PsiMin($E$50,K7)</f>
        <v>-1875</v>
      </c>
      <c r="N27">
        <f ca="1">_xll.PsiMedian($E$50,K7)</f>
        <v>2675</v>
      </c>
      <c r="O27">
        <f ca="1">_xll.PsiMean($E$50,K7)</f>
        <v>2528.75</v>
      </c>
      <c r="P27">
        <f ca="1">_xll.PsiMax($E$50,K7)</f>
        <v>6250</v>
      </c>
      <c r="R27">
        <v>2675</v>
      </c>
      <c r="S27">
        <v>2528.75</v>
      </c>
      <c r="T27">
        <v>6250</v>
      </c>
    </row>
    <row r="28" spans="4:20" x14ac:dyDescent="0.3">
      <c r="K28">
        <v>27</v>
      </c>
      <c r="L28">
        <v>26</v>
      </c>
      <c r="M28">
        <f ca="1">_xll.PsiMin($E$50,K8)</f>
        <v>-1950</v>
      </c>
      <c r="N28">
        <f ca="1">_xll.PsiMedian($E$50,K8)</f>
        <v>2600</v>
      </c>
      <c r="O28">
        <f ca="1">_xll.PsiMean($E$50,K8)</f>
        <v>2502.5</v>
      </c>
      <c r="P28">
        <f ca="1">_xll.PsiMax($E$50,K8)</f>
        <v>6500</v>
      </c>
      <c r="R28">
        <v>2600</v>
      </c>
      <c r="S28">
        <v>2502.5</v>
      </c>
      <c r="T28">
        <v>6500</v>
      </c>
    </row>
    <row r="29" spans="4:20" x14ac:dyDescent="0.3">
      <c r="D29" t="s">
        <v>16</v>
      </c>
      <c r="E29">
        <f ca="1">_xll.PsiDiscrete($H$5:$H$10,$I$5:$I$10)*7</f>
        <v>0</v>
      </c>
      <c r="K29">
        <v>28</v>
      </c>
      <c r="L29">
        <v>27</v>
      </c>
      <c r="M29">
        <f ca="1">_xll.PsiMin($E$50,K9)</f>
        <v>-2025</v>
      </c>
      <c r="N29">
        <f ca="1">_xll.PsiMedian($E$50,K9)</f>
        <v>2525</v>
      </c>
      <c r="O29">
        <f ca="1">_xll.PsiMean($E$50,K9)</f>
        <v>2476.25</v>
      </c>
      <c r="P29">
        <f ca="1">_xll.PsiMax($E$50,K9)</f>
        <v>6750</v>
      </c>
      <c r="R29">
        <v>2525</v>
      </c>
      <c r="S29">
        <v>2476.25</v>
      </c>
      <c r="T29">
        <v>6750</v>
      </c>
    </row>
    <row r="30" spans="4:20" x14ac:dyDescent="0.3">
      <c r="D30" t="s">
        <v>5</v>
      </c>
      <c r="E30">
        <f ca="1">MIN(E27,E29)</f>
        <v>0</v>
      </c>
      <c r="K30">
        <v>29</v>
      </c>
      <c r="L30">
        <v>28</v>
      </c>
      <c r="M30">
        <f ca="1">_xll.PsiMin($E$50,K10)</f>
        <v>-2100</v>
      </c>
      <c r="N30">
        <f ca="1">_xll.PsiMedian($E$50,K10)</f>
        <v>2450</v>
      </c>
      <c r="O30">
        <f ca="1">_xll.PsiMean($E$50,K10)</f>
        <v>2450</v>
      </c>
      <c r="P30">
        <f ca="1">_xll.PsiMax($E$50,K10)</f>
        <v>7000</v>
      </c>
      <c r="R30">
        <v>2450</v>
      </c>
      <c r="S30">
        <v>2450</v>
      </c>
      <c r="T30">
        <v>7000</v>
      </c>
    </row>
    <row r="31" spans="4:20" x14ac:dyDescent="0.3">
      <c r="K31">
        <v>30</v>
      </c>
      <c r="L31">
        <v>29</v>
      </c>
      <c r="M31">
        <f ca="1">_xll.PsiMin($E$50,K11)</f>
        <v>-2175</v>
      </c>
      <c r="N31">
        <f ca="1">_xll.PsiMedian($E$50,K11)</f>
        <v>2375</v>
      </c>
      <c r="O31">
        <f ca="1">_xll.PsiMean($E$50,K11)</f>
        <v>2391.25</v>
      </c>
      <c r="P31">
        <f ca="1">_xll.PsiMax($E$50,K11)</f>
        <v>7250</v>
      </c>
      <c r="R31">
        <v>2375</v>
      </c>
      <c r="S31">
        <v>2391.25</v>
      </c>
      <c r="T31">
        <v>7250</v>
      </c>
    </row>
    <row r="32" spans="4:20" x14ac:dyDescent="0.3">
      <c r="D32" t="s">
        <v>12</v>
      </c>
      <c r="E32" s="1">
        <f ca="1">E30*E24</f>
        <v>0</v>
      </c>
      <c r="K32">
        <v>31</v>
      </c>
      <c r="L32">
        <v>30</v>
      </c>
      <c r="M32">
        <f ca="1">_xll.PsiMin($E$66,K2)</f>
        <v>-2250</v>
      </c>
      <c r="N32">
        <f ca="1">_xll.PsiMedian($E$66,K2)</f>
        <v>2300</v>
      </c>
      <c r="O32">
        <f ca="1">_xll.PsiMean($E$66,K2)</f>
        <v>2332.5</v>
      </c>
      <c r="P32">
        <f ca="1">_xll.PsiMax($E$66,K2)</f>
        <v>7500</v>
      </c>
      <c r="R32">
        <v>2300</v>
      </c>
      <c r="S32">
        <v>2332.5</v>
      </c>
      <c r="T32">
        <v>7500</v>
      </c>
    </row>
    <row r="33" spans="4:20" x14ac:dyDescent="0.3">
      <c r="D33" t="s">
        <v>15</v>
      </c>
      <c r="E33" s="1">
        <f ca="1">(E27-E30)*E26</f>
        <v>1425</v>
      </c>
      <c r="K33">
        <v>32</v>
      </c>
      <c r="L33">
        <v>31</v>
      </c>
      <c r="M33">
        <f ca="1">_xll.PsiMin($E$66,K3)</f>
        <v>-2325</v>
      </c>
      <c r="N33">
        <f ca="1">_xll.PsiMedian($E$66,K3)</f>
        <v>2225</v>
      </c>
      <c r="O33">
        <f ca="1">_xll.PsiMean($E$66,K3)</f>
        <v>2273.75</v>
      </c>
      <c r="P33">
        <f ca="1">_xll.PsiMax($E$66,K3)</f>
        <v>7750</v>
      </c>
      <c r="R33">
        <v>2225</v>
      </c>
      <c r="S33">
        <v>2273.75</v>
      </c>
      <c r="T33">
        <v>7750</v>
      </c>
    </row>
    <row r="34" spans="4:20" x14ac:dyDescent="0.3">
      <c r="D34" t="s">
        <v>13</v>
      </c>
      <c r="E34" s="1">
        <f ca="1" xml:space="preserve"> E32-E33+_xll.PsiOutput()</f>
        <v>-1425</v>
      </c>
      <c r="K34">
        <v>33</v>
      </c>
      <c r="L34">
        <v>32</v>
      </c>
      <c r="M34">
        <f ca="1">_xll.PsiMin($E$66,K4)</f>
        <v>-2400</v>
      </c>
      <c r="N34">
        <f ca="1">_xll.PsiMedian($E$66,K4)</f>
        <v>2150</v>
      </c>
      <c r="O34">
        <f ca="1">_xll.PsiMean($E$66,K4)</f>
        <v>2215</v>
      </c>
      <c r="P34">
        <f ca="1">_xll.PsiMax($E$66,K4)</f>
        <v>8000</v>
      </c>
      <c r="R34">
        <v>2150</v>
      </c>
      <c r="S34">
        <v>2215</v>
      </c>
      <c r="T34">
        <v>8000</v>
      </c>
    </row>
    <row r="35" spans="4:20" x14ac:dyDescent="0.3">
      <c r="K35">
        <v>34</v>
      </c>
      <c r="L35">
        <v>33</v>
      </c>
      <c r="M35">
        <f ca="1">_xll.PsiMin($E$66,K5)</f>
        <v>-2475</v>
      </c>
      <c r="N35">
        <f ca="1">_xll.PsiMedian($E$66,K5)</f>
        <v>2075</v>
      </c>
      <c r="O35">
        <f ca="1">_xll.PsiMean($E$66,K5)</f>
        <v>2156.25</v>
      </c>
      <c r="P35">
        <f ca="1">_xll.PsiMax($E$66,K5)</f>
        <v>8250</v>
      </c>
      <c r="R35">
        <v>2075</v>
      </c>
      <c r="S35">
        <v>2156.25</v>
      </c>
      <c r="T35">
        <v>8250</v>
      </c>
    </row>
    <row r="36" spans="4:20" x14ac:dyDescent="0.3">
      <c r="K36">
        <v>35</v>
      </c>
      <c r="L36">
        <v>34</v>
      </c>
      <c r="M36">
        <f ca="1">_xll.PsiMin($E$66,K6)</f>
        <v>-2550</v>
      </c>
      <c r="N36">
        <f ca="1">_xll.PsiMedian($E$66,K6)</f>
        <v>2000</v>
      </c>
      <c r="O36">
        <f ca="1">_xll.PsiMean($E$66,K6)</f>
        <v>2097.5</v>
      </c>
      <c r="P36">
        <f ca="1">_xll.PsiMax($E$66,K6)</f>
        <v>8500</v>
      </c>
      <c r="R36">
        <v>2000</v>
      </c>
      <c r="S36">
        <v>2097.5</v>
      </c>
      <c r="T36">
        <v>8500</v>
      </c>
    </row>
    <row r="37" spans="4:20" x14ac:dyDescent="0.3">
      <c r="D37" t="s">
        <v>0</v>
      </c>
      <c r="E37" s="1">
        <v>575</v>
      </c>
      <c r="K37">
        <v>36</v>
      </c>
      <c r="L37">
        <v>35</v>
      </c>
      <c r="M37">
        <f ca="1">_xll.PsiMin($E$66,K7)</f>
        <v>-2625</v>
      </c>
      <c r="N37">
        <f ca="1">_xll.PsiMedian($E$66,K7)</f>
        <v>1925</v>
      </c>
      <c r="O37">
        <f ca="1">_xll.PsiMean($E$66,K7)</f>
        <v>2038.75</v>
      </c>
      <c r="P37">
        <f ca="1">_xll.PsiMax($E$66,K7)</f>
        <v>8750</v>
      </c>
      <c r="R37">
        <v>1925</v>
      </c>
      <c r="S37">
        <v>2038.75</v>
      </c>
      <c r="T37">
        <v>8750</v>
      </c>
    </row>
    <row r="38" spans="4:20" x14ac:dyDescent="0.3">
      <c r="D38" t="s">
        <v>18</v>
      </c>
      <c r="E38">
        <v>50</v>
      </c>
      <c r="K38">
        <v>37</v>
      </c>
      <c r="L38">
        <v>36</v>
      </c>
      <c r="M38">
        <f ca="1">_xll.PsiMin($E$66,K8)</f>
        <v>-2700</v>
      </c>
      <c r="N38">
        <f ca="1">_xll.PsiMedian($E$66,K8)</f>
        <v>1850</v>
      </c>
      <c r="O38">
        <f ca="1">_xll.PsiMean($E$66,K8)</f>
        <v>1963.75</v>
      </c>
      <c r="P38">
        <f ca="1">_xll.PsiMax($E$66,K8)</f>
        <v>8675</v>
      </c>
      <c r="R38">
        <v>1850</v>
      </c>
      <c r="S38">
        <v>1963.75</v>
      </c>
      <c r="T38">
        <v>8675</v>
      </c>
    </row>
    <row r="39" spans="4:20" x14ac:dyDescent="0.3">
      <c r="D39" t="s">
        <v>1</v>
      </c>
      <c r="E39" s="1">
        <v>325</v>
      </c>
      <c r="K39">
        <v>38</v>
      </c>
      <c r="L39">
        <v>37</v>
      </c>
      <c r="M39">
        <f ca="1">_xll.PsiMin($E$66,K9)</f>
        <v>-2775</v>
      </c>
      <c r="N39">
        <f ca="1">_xll.PsiMedian($E$66,K9)</f>
        <v>1775</v>
      </c>
      <c r="O39">
        <f ca="1">_xll.PsiMean($E$66,K9)</f>
        <v>1888.75</v>
      </c>
      <c r="P39">
        <f ca="1">_xll.PsiMax($E$66,K9)</f>
        <v>8600</v>
      </c>
      <c r="R39">
        <v>1775</v>
      </c>
      <c r="S39">
        <v>1888.75</v>
      </c>
      <c r="T39">
        <v>8600</v>
      </c>
    </row>
    <row r="40" spans="4:20" x14ac:dyDescent="0.3">
      <c r="D40" t="s">
        <v>11</v>
      </c>
      <c r="E40" s="1">
        <f>E37-E39</f>
        <v>250</v>
      </c>
      <c r="K40">
        <v>39</v>
      </c>
      <c r="L40">
        <v>38</v>
      </c>
      <c r="M40">
        <f ca="1">_xll.PsiMin($E$66,K10)</f>
        <v>-2850</v>
      </c>
      <c r="N40">
        <f ca="1">_xll.PsiMedian($E$66,K10)</f>
        <v>1700</v>
      </c>
      <c r="O40">
        <f ca="1">_xll.PsiMean($E$66,K10)</f>
        <v>1813.75</v>
      </c>
      <c r="P40">
        <f ca="1">_xll.PsiMax($E$66,K10)</f>
        <v>8525</v>
      </c>
      <c r="R40">
        <v>1700</v>
      </c>
      <c r="S40">
        <v>1813.75</v>
      </c>
      <c r="T40">
        <v>8525</v>
      </c>
    </row>
    <row r="41" spans="4:20" x14ac:dyDescent="0.3">
      <c r="D41" t="s">
        <v>2</v>
      </c>
      <c r="E41" s="1">
        <v>250</v>
      </c>
      <c r="K41">
        <v>40</v>
      </c>
      <c r="L41">
        <v>39</v>
      </c>
      <c r="M41">
        <f ca="1">_xll.PsiMin($E$66,K11)</f>
        <v>-2925</v>
      </c>
      <c r="N41">
        <f ca="1">_xll.PsiMedian($E$66,K11)</f>
        <v>1625</v>
      </c>
      <c r="O41">
        <f ca="1">_xll.PsiMean($E$66,K11)</f>
        <v>1738.75</v>
      </c>
      <c r="P41">
        <f ca="1">_xll.PsiMax($E$66,K11)</f>
        <v>8450</v>
      </c>
      <c r="R41">
        <v>1625</v>
      </c>
      <c r="S41">
        <v>1738.75</v>
      </c>
      <c r="T41">
        <v>8450</v>
      </c>
    </row>
    <row r="42" spans="4:20" x14ac:dyDescent="0.3">
      <c r="D42" t="s">
        <v>14</v>
      </c>
      <c r="E42" s="1">
        <f>E39-E41</f>
        <v>75</v>
      </c>
      <c r="K42">
        <v>41</v>
      </c>
      <c r="L42">
        <v>40</v>
      </c>
      <c r="M42">
        <f ca="1">_xll.PsiMin($E$82,K2)</f>
        <v>-3000</v>
      </c>
      <c r="N42">
        <f ca="1">_xll.PsiMedian($E$82,K2)</f>
        <v>1550</v>
      </c>
      <c r="O42">
        <f ca="1">_xll.PsiMean($E$82,K2)</f>
        <v>1663.75</v>
      </c>
      <c r="P42">
        <f ca="1">_xll.PsiMax($E$82,K2)</f>
        <v>8375</v>
      </c>
      <c r="R42">
        <v>1550</v>
      </c>
      <c r="S42">
        <v>1663.75</v>
      </c>
      <c r="T42">
        <v>8375</v>
      </c>
    </row>
    <row r="43" spans="4:20" x14ac:dyDescent="0.3">
      <c r="D43" t="s">
        <v>19</v>
      </c>
      <c r="E43">
        <f ca="1">_xll.PsiSimParam(L22:L31)</f>
        <v>29</v>
      </c>
      <c r="K43">
        <v>42</v>
      </c>
      <c r="L43">
        <v>41</v>
      </c>
      <c r="M43">
        <f ca="1">_xll.PsiMin($E$82,K3)</f>
        <v>-3075</v>
      </c>
      <c r="N43">
        <f ca="1">_xll.PsiMedian($E$82,K3)</f>
        <v>1475</v>
      </c>
      <c r="O43">
        <f ca="1">_xll.PsiMean($E$82,K3)</f>
        <v>1588.75</v>
      </c>
      <c r="P43">
        <f ca="1">_xll.PsiMax($E$82,K3)</f>
        <v>8300</v>
      </c>
      <c r="R43">
        <v>1475</v>
      </c>
      <c r="S43">
        <v>1588.75</v>
      </c>
      <c r="T43">
        <v>8300</v>
      </c>
    </row>
    <row r="44" spans="4:20" x14ac:dyDescent="0.3">
      <c r="K44">
        <v>43</v>
      </c>
      <c r="L44">
        <v>42</v>
      </c>
      <c r="M44">
        <f ca="1">_xll.PsiMin($E$82,K4)</f>
        <v>-3150</v>
      </c>
      <c r="N44">
        <f ca="1">_xll.PsiMedian($E$82,K4)</f>
        <v>1400</v>
      </c>
      <c r="O44">
        <f ca="1">_xll.PsiMean($E$82,K4)</f>
        <v>1513.75</v>
      </c>
      <c r="P44">
        <f ca="1">_xll.PsiMax($E$82,K4)</f>
        <v>8225</v>
      </c>
      <c r="R44">
        <v>1400</v>
      </c>
      <c r="S44">
        <v>1513.75</v>
      </c>
      <c r="T44">
        <v>8225</v>
      </c>
    </row>
    <row r="45" spans="4:20" x14ac:dyDescent="0.3">
      <c r="D45" t="s">
        <v>16</v>
      </c>
      <c r="E45">
        <f ca="1">_xll.PsiDiscrete($H$5:$H$10,$I$5:$I$10)*7</f>
        <v>21</v>
      </c>
      <c r="K45">
        <v>44</v>
      </c>
      <c r="L45">
        <v>43</v>
      </c>
      <c r="M45">
        <f ca="1">_xll.PsiMin($E$82,K5)</f>
        <v>-3225</v>
      </c>
      <c r="N45">
        <f ca="1">_xll.PsiMedian($E$82,K5)</f>
        <v>1325</v>
      </c>
      <c r="O45">
        <f ca="1">_xll.PsiMean($E$82,K5)</f>
        <v>1438.75</v>
      </c>
      <c r="P45">
        <f ca="1">_xll.PsiMax($E$82,K5)</f>
        <v>8150</v>
      </c>
      <c r="R45">
        <v>1325</v>
      </c>
      <c r="S45">
        <v>1438.75</v>
      </c>
      <c r="T45">
        <v>8150</v>
      </c>
    </row>
    <row r="46" spans="4:20" x14ac:dyDescent="0.3">
      <c r="D46" t="s">
        <v>5</v>
      </c>
      <c r="E46">
        <f ca="1">MIN(E43,E45)</f>
        <v>21</v>
      </c>
      <c r="K46">
        <v>45</v>
      </c>
      <c r="L46">
        <v>44</v>
      </c>
      <c r="M46">
        <f ca="1">_xll.PsiMin($E$82,K6)</f>
        <v>-3300</v>
      </c>
      <c r="N46">
        <f ca="1">_xll.PsiMedian($E$82,K6)</f>
        <v>1250</v>
      </c>
      <c r="O46">
        <f ca="1">_xll.PsiMean($E$82,K6)</f>
        <v>1363.75</v>
      </c>
      <c r="P46">
        <f ca="1">_xll.PsiMax($E$82,K6)</f>
        <v>8075</v>
      </c>
      <c r="R46">
        <v>1250</v>
      </c>
      <c r="S46">
        <v>1363.75</v>
      </c>
      <c r="T46">
        <v>8075</v>
      </c>
    </row>
    <row r="47" spans="4:20" x14ac:dyDescent="0.3">
      <c r="K47">
        <v>46</v>
      </c>
      <c r="L47">
        <v>45</v>
      </c>
      <c r="M47">
        <f ca="1">_xll.PsiMin($E$82,K7)</f>
        <v>-3375</v>
      </c>
      <c r="N47">
        <f ca="1">_xll.PsiMedian($E$82,K7)</f>
        <v>1175</v>
      </c>
      <c r="O47">
        <f ca="1">_xll.PsiMean($E$82,K7)</f>
        <v>1288.75</v>
      </c>
      <c r="P47">
        <f ca="1">_xll.PsiMax($E$82,K7)</f>
        <v>8000</v>
      </c>
      <c r="R47">
        <v>1175</v>
      </c>
      <c r="S47">
        <v>1288.75</v>
      </c>
      <c r="T47">
        <v>8000</v>
      </c>
    </row>
    <row r="48" spans="4:20" x14ac:dyDescent="0.3">
      <c r="D48" t="s">
        <v>12</v>
      </c>
      <c r="E48" s="1">
        <f ca="1">E46*E40</f>
        <v>5250</v>
      </c>
      <c r="K48">
        <v>47</v>
      </c>
      <c r="L48">
        <v>46</v>
      </c>
      <c r="M48">
        <f ca="1">_xll.PsiMin($E$82,K8)</f>
        <v>-3450</v>
      </c>
      <c r="N48">
        <f ca="1">_xll.PsiMedian($E$82,K8)</f>
        <v>1100</v>
      </c>
      <c r="O48">
        <f ca="1">_xll.PsiMean($E$82,K8)</f>
        <v>1213.75</v>
      </c>
      <c r="P48">
        <f ca="1">_xll.PsiMax($E$82,K8)</f>
        <v>7925</v>
      </c>
      <c r="R48">
        <v>1100</v>
      </c>
      <c r="S48">
        <v>1213.75</v>
      </c>
      <c r="T48">
        <v>7925</v>
      </c>
    </row>
    <row r="49" spans="4:20" x14ac:dyDescent="0.3">
      <c r="D49" t="s">
        <v>15</v>
      </c>
      <c r="E49" s="1">
        <f ca="1">(E43-E46)*E42</f>
        <v>600</v>
      </c>
      <c r="K49">
        <v>48</v>
      </c>
      <c r="L49">
        <v>47</v>
      </c>
      <c r="M49">
        <f ca="1">_xll.PsiMin($E$82,K9)</f>
        <v>-3525</v>
      </c>
      <c r="N49">
        <f ca="1">_xll.PsiMedian($E$82,K9)</f>
        <v>1025</v>
      </c>
      <c r="O49">
        <f ca="1">_xll.PsiMean($E$82,K9)</f>
        <v>1138.75</v>
      </c>
      <c r="P49">
        <f ca="1">_xll.PsiMax($E$82,K9)</f>
        <v>7850</v>
      </c>
      <c r="R49">
        <v>1025</v>
      </c>
      <c r="S49">
        <v>1138.75</v>
      </c>
      <c r="T49">
        <v>7850</v>
      </c>
    </row>
    <row r="50" spans="4:20" x14ac:dyDescent="0.3">
      <c r="D50" t="s">
        <v>13</v>
      </c>
      <c r="E50" s="1">
        <f ca="1" xml:space="preserve"> E48-E49+_xll.PsiOutput()</f>
        <v>4650</v>
      </c>
      <c r="K50">
        <v>49</v>
      </c>
      <c r="L50">
        <v>48</v>
      </c>
      <c r="M50">
        <f ca="1">_xll.PsiMin($E$82,K10)</f>
        <v>-3600</v>
      </c>
      <c r="N50">
        <f ca="1">_xll.PsiMedian($E$82,K10)</f>
        <v>950</v>
      </c>
      <c r="O50">
        <f ca="1">_xll.PsiMean($E$82,K10)</f>
        <v>1063.75</v>
      </c>
      <c r="P50">
        <f ca="1">_xll.PsiMax($E$82,K10)</f>
        <v>7775</v>
      </c>
      <c r="R50">
        <v>950</v>
      </c>
      <c r="S50">
        <v>1063.75</v>
      </c>
      <c r="T50">
        <v>7775</v>
      </c>
    </row>
    <row r="51" spans="4:20" x14ac:dyDescent="0.3">
      <c r="K51">
        <v>50</v>
      </c>
      <c r="L51">
        <v>49</v>
      </c>
      <c r="M51">
        <f ca="1">_xll.PsiMin($E$82,K11)</f>
        <v>-3675</v>
      </c>
      <c r="N51">
        <f ca="1">_xll.PsiMedian($E$82,K11)</f>
        <v>875</v>
      </c>
      <c r="O51">
        <f ca="1">_xll.PsiMean($E$82,K11)</f>
        <v>988.75</v>
      </c>
      <c r="P51">
        <f ca="1">_xll.PsiMax($E$82,K11)</f>
        <v>7700</v>
      </c>
      <c r="R51">
        <v>875</v>
      </c>
      <c r="S51">
        <v>988.75</v>
      </c>
      <c r="T51">
        <v>7700</v>
      </c>
    </row>
    <row r="53" spans="4:20" x14ac:dyDescent="0.3">
      <c r="D53" t="s">
        <v>0</v>
      </c>
      <c r="E53" s="1">
        <v>575</v>
      </c>
      <c r="S53">
        <f>MAX(S3:S51)</f>
        <v>2633.75</v>
      </c>
    </row>
    <row r="54" spans="4:20" x14ac:dyDescent="0.3">
      <c r="D54" t="s">
        <v>18</v>
      </c>
      <c r="E54">
        <v>50</v>
      </c>
    </row>
    <row r="55" spans="4:20" x14ac:dyDescent="0.3">
      <c r="D55" t="s">
        <v>1</v>
      </c>
      <c r="E55" s="1">
        <v>325</v>
      </c>
    </row>
    <row r="56" spans="4:20" x14ac:dyDescent="0.3">
      <c r="D56" t="s">
        <v>11</v>
      </c>
      <c r="E56" s="1">
        <f>E53-E55</f>
        <v>250</v>
      </c>
    </row>
    <row r="57" spans="4:20" x14ac:dyDescent="0.3">
      <c r="D57" t="s">
        <v>2</v>
      </c>
      <c r="E57" s="1">
        <v>250</v>
      </c>
    </row>
    <row r="58" spans="4:20" x14ac:dyDescent="0.3">
      <c r="D58" t="s">
        <v>14</v>
      </c>
      <c r="E58" s="1">
        <f>E55-E57</f>
        <v>75</v>
      </c>
    </row>
    <row r="59" spans="4:20" x14ac:dyDescent="0.3">
      <c r="D59" t="s">
        <v>19</v>
      </c>
      <c r="E59">
        <f ca="1">_xll.PsiSimParam(L32:L41)</f>
        <v>39</v>
      </c>
    </row>
    <row r="61" spans="4:20" x14ac:dyDescent="0.3">
      <c r="D61" t="s">
        <v>16</v>
      </c>
      <c r="E61">
        <f ca="1">_xll.PsiDiscrete($H$5:$H$10,$I$5:$I$10)*7</f>
        <v>14</v>
      </c>
    </row>
    <row r="62" spans="4:20" x14ac:dyDescent="0.3">
      <c r="D62" t="s">
        <v>5</v>
      </c>
      <c r="E62">
        <f ca="1">MIN(E59,E61)</f>
        <v>14</v>
      </c>
    </row>
    <row r="64" spans="4:20" x14ac:dyDescent="0.3">
      <c r="D64" t="s">
        <v>12</v>
      </c>
      <c r="E64" s="1">
        <f ca="1">E62*E56</f>
        <v>3500</v>
      </c>
    </row>
    <row r="65" spans="4:5" x14ac:dyDescent="0.3">
      <c r="D65" t="s">
        <v>15</v>
      </c>
      <c r="E65" s="1">
        <f ca="1">(E59-E62)*E58</f>
        <v>1875</v>
      </c>
    </row>
    <row r="66" spans="4:5" x14ac:dyDescent="0.3">
      <c r="D66" t="s">
        <v>13</v>
      </c>
      <c r="E66" s="1">
        <f ca="1" xml:space="preserve"> E64-E65+_xll.PsiOutput()</f>
        <v>1625</v>
      </c>
    </row>
    <row r="69" spans="4:5" x14ac:dyDescent="0.3">
      <c r="D69" t="s">
        <v>0</v>
      </c>
      <c r="E69" s="1">
        <v>575</v>
      </c>
    </row>
    <row r="70" spans="4:5" x14ac:dyDescent="0.3">
      <c r="D70" t="s">
        <v>18</v>
      </c>
      <c r="E70">
        <v>50</v>
      </c>
    </row>
    <row r="71" spans="4:5" x14ac:dyDescent="0.3">
      <c r="D71" t="s">
        <v>1</v>
      </c>
      <c r="E71" s="1">
        <v>325</v>
      </c>
    </row>
    <row r="72" spans="4:5" x14ac:dyDescent="0.3">
      <c r="D72" t="s">
        <v>11</v>
      </c>
      <c r="E72" s="1">
        <f>E69-E71</f>
        <v>250</v>
      </c>
    </row>
    <row r="73" spans="4:5" x14ac:dyDescent="0.3">
      <c r="D73" t="s">
        <v>2</v>
      </c>
      <c r="E73" s="1">
        <v>250</v>
      </c>
    </row>
    <row r="74" spans="4:5" x14ac:dyDescent="0.3">
      <c r="D74" t="s">
        <v>14</v>
      </c>
      <c r="E74" s="1">
        <f>E71-E73</f>
        <v>75</v>
      </c>
    </row>
    <row r="75" spans="4:5" x14ac:dyDescent="0.3">
      <c r="D75" t="s">
        <v>19</v>
      </c>
      <c r="E75">
        <f ca="1">_xll.PsiSimParam(L42:L51)</f>
        <v>49</v>
      </c>
    </row>
    <row r="77" spans="4:5" x14ac:dyDescent="0.3">
      <c r="D77" t="s">
        <v>16</v>
      </c>
      <c r="E77">
        <f ca="1">_xll.PsiDiscrete($H$5:$H$10,$I$5:$I$10)*7</f>
        <v>7</v>
      </c>
    </row>
    <row r="78" spans="4:5" x14ac:dyDescent="0.3">
      <c r="D78" t="s">
        <v>5</v>
      </c>
      <c r="E78">
        <f ca="1">MIN(E75,E77)</f>
        <v>7</v>
      </c>
    </row>
    <row r="80" spans="4:5" x14ac:dyDescent="0.3">
      <c r="D80" t="s">
        <v>12</v>
      </c>
      <c r="E80" s="1">
        <f ca="1">E78*E72</f>
        <v>1750</v>
      </c>
    </row>
    <row r="81" spans="4:5" x14ac:dyDescent="0.3">
      <c r="D81" t="s">
        <v>15</v>
      </c>
      <c r="E81" s="1">
        <f ca="1">(E75-E78)*E74</f>
        <v>3150</v>
      </c>
    </row>
    <row r="82" spans="4:5" x14ac:dyDescent="0.3">
      <c r="D82" t="s">
        <v>13</v>
      </c>
      <c r="E82" s="1">
        <f ca="1" xml:space="preserve"> E80-E81+_xll.PsiOutput()</f>
        <v>-1400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Adike</dc:creator>
  <cp:lastModifiedBy>Swetha Adike</cp:lastModifiedBy>
  <dcterms:created xsi:type="dcterms:W3CDTF">2022-03-23T01:33:30Z</dcterms:created>
  <dcterms:modified xsi:type="dcterms:W3CDTF">2022-03-26T22:26:49Z</dcterms:modified>
</cp:coreProperties>
</file>