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h\OneDrive\Desktop\Subjects-2nd sem\Dss\Week 8\"/>
    </mc:Choice>
  </mc:AlternateContent>
  <xr:revisionPtr revIDLastSave="8" documentId="8_{C068F204-6B54-4119-86C0-486EE816CB1B}" xr6:coauthVersionLast="36" xr6:coauthVersionMax="36" xr10:uidLastSave="{25E0F842-8085-46AE-8844-5A4F66EB79AA}"/>
  <bookViews>
    <workbookView xWindow="0" yWindow="0" windowWidth="23040" windowHeight="8424" xr2:uid="{A2D3C731-7EB4-4EDF-9F39-8C895633DF0C}"/>
  </bookViews>
  <sheets>
    <sheet name="Sheet2" sheetId="1" r:id="rId1"/>
  </sheets>
  <definedNames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mcalc" localSheetId="0" hidden="1">0</definedName>
    <definedName name="solver_disp" hidden="1">0</definedName>
    <definedName name="solver_eval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sim" hidden="1">5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psi" localSheetId="0" hidden="1">0</definedName>
    <definedName name="solver_rgen" hidden="1">1</definedName>
    <definedName name="solver_rsmp" hidden="1">2</definedName>
    <definedName name="solver_sclt" hidden="1">100</definedName>
    <definedName name="solver_scs" localSheetId="0" hidden="1">0</definedName>
    <definedName name="solver_seed" hidden="1">123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17</definedName>
    <definedName name="solver_vol" localSheetId="0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3" i="1" l="1"/>
  <c r="M48" i="1"/>
  <c r="M51" i="1"/>
  <c r="L47" i="1"/>
  <c r="L46" i="1"/>
  <c r="L43" i="1"/>
  <c r="M40" i="1"/>
  <c r="M39" i="1"/>
  <c r="L37" i="1"/>
  <c r="O33" i="1"/>
  <c r="N34" i="1"/>
  <c r="N28" i="1"/>
  <c r="M29" i="1"/>
  <c r="L27" i="1"/>
  <c r="L26" i="1"/>
  <c r="L25" i="1"/>
  <c r="M20" i="1"/>
  <c r="M21" i="1"/>
  <c r="L17" i="1"/>
  <c r="O15" i="1"/>
  <c r="N14" i="1"/>
  <c r="M11" i="1"/>
  <c r="O10" i="1"/>
  <c r="M4" i="1"/>
  <c r="M7" i="1"/>
  <c r="L3" i="1"/>
  <c r="E17" i="1"/>
  <c r="D32" i="1"/>
  <c r="N45" i="1"/>
  <c r="O40" i="1"/>
  <c r="L32" i="1"/>
  <c r="N26" i="1"/>
  <c r="N13" i="1"/>
  <c r="L8" i="1"/>
  <c r="D52" i="1"/>
  <c r="O48" i="1"/>
  <c r="O37" i="1"/>
  <c r="O27" i="1"/>
  <c r="L19" i="1"/>
  <c r="L10" i="1"/>
  <c r="D47" i="1"/>
  <c r="L49" i="1"/>
  <c r="L39" i="1"/>
  <c r="L30" i="1"/>
  <c r="O26" i="1"/>
  <c r="O14" i="1"/>
  <c r="L6" i="1"/>
  <c r="D3" i="1"/>
  <c r="L44" i="1"/>
  <c r="M28" i="1"/>
  <c r="L23" i="1"/>
  <c r="M16" i="1"/>
  <c r="O6" i="1"/>
  <c r="D37" i="1"/>
  <c r="O52" i="1"/>
  <c r="M50" i="1"/>
  <c r="N49" i="1"/>
  <c r="M43" i="1"/>
  <c r="N46" i="1"/>
  <c r="O42" i="1"/>
  <c r="N38" i="1"/>
  <c r="M41" i="1"/>
  <c r="L33" i="1"/>
  <c r="O35" i="1"/>
  <c r="O32" i="1"/>
  <c r="N30" i="1"/>
  <c r="N29" i="1"/>
  <c r="M23" i="1"/>
  <c r="M24" i="1"/>
  <c r="O22" i="1"/>
  <c r="N18" i="1"/>
  <c r="O21" i="1"/>
  <c r="L13" i="1"/>
  <c r="N16" i="1"/>
  <c r="O12" i="1"/>
  <c r="N9" i="1"/>
  <c r="O8" i="1"/>
  <c r="M6" i="1"/>
  <c r="L5" i="1"/>
  <c r="E52" i="1"/>
  <c r="E12" i="1"/>
  <c r="D27" i="1"/>
  <c r="O51" i="1"/>
  <c r="M36" i="1"/>
  <c r="L24" i="1"/>
  <c r="O19" i="1"/>
  <c r="O11" i="1"/>
  <c r="E37" i="1"/>
  <c r="O47" i="1"/>
  <c r="L38" i="1"/>
  <c r="N36" i="1"/>
  <c r="N23" i="1"/>
  <c r="O17" i="1"/>
  <c r="L9" i="1"/>
  <c r="O3" i="1"/>
  <c r="N47" i="1"/>
  <c r="L40" i="1"/>
  <c r="O36" i="1"/>
  <c r="N25" i="1"/>
  <c r="N17" i="1"/>
  <c r="M10" i="1"/>
  <c r="E27" i="1"/>
  <c r="M47" i="1"/>
  <c r="L41" i="1"/>
  <c r="M37" i="1"/>
  <c r="L31" i="1"/>
  <c r="M18" i="1"/>
  <c r="O13" i="1"/>
  <c r="O5" i="1"/>
  <c r="N52" i="1"/>
  <c r="N48" i="1"/>
  <c r="N51" i="1"/>
  <c r="M45" i="1"/>
  <c r="O44" i="1"/>
  <c r="N42" i="1"/>
  <c r="N40" i="1"/>
  <c r="O39" i="1"/>
  <c r="L35" i="1"/>
  <c r="L34" i="1"/>
  <c r="N32" i="1"/>
  <c r="O31" i="1"/>
  <c r="N31" i="1"/>
  <c r="M25" i="1"/>
  <c r="M26" i="1"/>
  <c r="N22" i="1"/>
  <c r="N20" i="1"/>
  <c r="N19" i="1"/>
  <c r="L15" i="1"/>
  <c r="M15" i="1"/>
  <c r="N12" i="1"/>
  <c r="N11" i="1"/>
  <c r="N8" i="1"/>
  <c r="O7" i="1"/>
  <c r="L7" i="1"/>
  <c r="E47" i="1"/>
  <c r="E8" i="1"/>
  <c r="D22" i="1"/>
  <c r="M49" i="1"/>
  <c r="M44" i="1"/>
  <c r="N41" i="1"/>
  <c r="M30" i="1"/>
  <c r="L22" i="1"/>
  <c r="L12" i="1"/>
  <c r="N5" i="1"/>
  <c r="L48" i="1"/>
  <c r="M46" i="1"/>
  <c r="O34" i="1"/>
  <c r="M31" i="1"/>
  <c r="L18" i="1"/>
  <c r="N15" i="1"/>
  <c r="N7" i="1"/>
  <c r="D8" i="1"/>
  <c r="L50" i="1"/>
  <c r="N37" i="1"/>
  <c r="N27" i="1"/>
  <c r="L20" i="1"/>
  <c r="M14" i="1"/>
  <c r="O4" i="1"/>
  <c r="D42" i="1"/>
  <c r="O50" i="1"/>
  <c r="M38" i="1"/>
  <c r="N35" i="1"/>
  <c r="M27" i="1"/>
  <c r="M19" i="1"/>
  <c r="M9" i="1"/>
  <c r="M3" i="1"/>
  <c r="M52" i="1"/>
  <c r="N50" i="1"/>
  <c r="O49" i="1"/>
  <c r="N43" i="1"/>
  <c r="L45" i="1"/>
  <c r="M42" i="1"/>
  <c r="O38" i="1"/>
  <c r="N39" i="1"/>
  <c r="M33" i="1"/>
  <c r="L36" i="1"/>
  <c r="M32" i="1"/>
  <c r="O28" i="1"/>
  <c r="O29" i="1"/>
  <c r="O25" i="1"/>
  <c r="N24" i="1"/>
  <c r="M22" i="1"/>
  <c r="O18" i="1"/>
  <c r="N21" i="1"/>
  <c r="M13" i="1"/>
  <c r="L14" i="1"/>
  <c r="M12" i="1"/>
  <c r="O9" i="1"/>
  <c r="M8" i="1"/>
  <c r="N4" i="1"/>
  <c r="M5" i="1"/>
  <c r="E42" i="1"/>
  <c r="E3" i="1"/>
  <c r="D17" i="1"/>
  <c r="L52" i="1"/>
  <c r="L42" i="1"/>
  <c r="M35" i="1"/>
  <c r="O30" i="1"/>
  <c r="O20" i="1"/>
  <c r="L16" i="1"/>
  <c r="N6" i="1"/>
  <c r="D12" i="1"/>
  <c r="O43" i="1"/>
  <c r="O41" i="1"/>
  <c r="L28" i="1"/>
  <c r="O24" i="1"/>
  <c r="O16" i="1"/>
  <c r="L4" i="1"/>
  <c r="E32" i="1"/>
  <c r="O45" i="1"/>
  <c r="N44" i="1"/>
  <c r="N33" i="1"/>
  <c r="L29" i="1"/>
  <c r="L21" i="1"/>
  <c r="L11" i="1"/>
  <c r="N3" i="1"/>
  <c r="L51" i="1"/>
  <c r="O46" i="1"/>
  <c r="M34" i="1"/>
  <c r="O23" i="1"/>
  <c r="M17" i="1"/>
  <c r="N10" i="1"/>
  <c r="E22" i="1"/>
  <c r="F52" i="1" l="1"/>
  <c r="G52" i="1" s="1"/>
  <c r="F47" i="1"/>
  <c r="G47" i="1" s="1"/>
  <c r="F42" i="1"/>
  <c r="F37" i="1"/>
  <c r="F32" i="1"/>
  <c r="G32" i="1" s="1"/>
  <c r="F27" i="1"/>
  <c r="G27" i="1" s="1"/>
  <c r="F22" i="1"/>
  <c r="G22" i="1" s="1"/>
  <c r="F17" i="1"/>
  <c r="G17" i="1" s="1"/>
  <c r="F12" i="1"/>
  <c r="G12" i="1" s="1"/>
  <c r="F8" i="1"/>
  <c r="G8" i="1" s="1"/>
  <c r="F3" i="1"/>
  <c r="G3" i="1" s="1"/>
  <c r="B5" i="1"/>
  <c r="B7" i="1"/>
  <c r="G37" i="1" l="1"/>
  <c r="G42" i="1"/>
  <c r="H52" i="1"/>
  <c r="H47" i="1"/>
  <c r="H42" i="1"/>
  <c r="H37" i="1"/>
  <c r="H32" i="1"/>
  <c r="H22" i="1"/>
  <c r="H27" i="1"/>
  <c r="H17" i="1"/>
  <c r="H12" i="1"/>
  <c r="H8" i="1"/>
  <c r="H3" i="1"/>
  <c r="I27" i="1"/>
  <c r="I42" i="1"/>
  <c r="I17" i="1"/>
  <c r="I52" i="1"/>
  <c r="I47" i="1"/>
  <c r="I12" i="1"/>
  <c r="I3" i="1"/>
  <c r="I8" i="1"/>
  <c r="I37" i="1"/>
  <c r="I32" i="1"/>
  <c r="I22" i="1"/>
</calcChain>
</file>

<file path=xl/sharedStrings.xml><?xml version="1.0" encoding="utf-8"?>
<sst xmlns="http://schemas.openxmlformats.org/spreadsheetml/2006/main" count="23" uniqueCount="20">
  <si>
    <t>Loss on buy back</t>
  </si>
  <si>
    <t>Buyback price of unsold TVs</t>
  </si>
  <si>
    <t>Selling price per TV</t>
  </si>
  <si>
    <t xml:space="preserve">Cost of ordering </t>
  </si>
  <si>
    <t>Maximum</t>
  </si>
  <si>
    <t>Mean</t>
  </si>
  <si>
    <t>Median</t>
  </si>
  <si>
    <t>Minimum</t>
  </si>
  <si>
    <t>Stock</t>
  </si>
  <si>
    <t>Simulation</t>
  </si>
  <si>
    <t>Total profit</t>
  </si>
  <si>
    <t>Loss on unsold TVs</t>
  </si>
  <si>
    <t>Revenue on selling TVs</t>
  </si>
  <si>
    <t>TV units sold</t>
  </si>
  <si>
    <t>TV units demanded</t>
  </si>
  <si>
    <t>price per TV set</t>
  </si>
  <si>
    <t>Units demanded per day</t>
  </si>
  <si>
    <t>Probability</t>
  </si>
  <si>
    <t>Max no. of TVs to order</t>
  </si>
  <si>
    <t>TV units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</si>
</sst>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1E0A-FE84-4224-9959-B3390911EE0A}">
  <dimension ref="A2:S53"/>
  <sheetViews>
    <sheetView tabSelected="1" workbookViewId="0">
      <selection activeCell="E12" sqref="E12"/>
    </sheetView>
  </sheetViews>
  <sheetFormatPr defaultRowHeight="14.4" x14ac:dyDescent="0.3"/>
  <cols>
    <col min="1" max="1" width="23.88671875" bestFit="1" customWidth="1"/>
    <col min="3" max="3" width="14.21875" bestFit="1" customWidth="1"/>
    <col min="4" max="4" width="11.21875" bestFit="1" customWidth="1"/>
    <col min="5" max="5" width="16.5546875" bestFit="1" customWidth="1"/>
    <col min="6" max="6" width="11.21875" bestFit="1" customWidth="1"/>
    <col min="7" max="7" width="19.5546875" bestFit="1" customWidth="1"/>
    <col min="8" max="8" width="16.33203125" bestFit="1" customWidth="1"/>
    <col min="9" max="9" width="10.21875" bestFit="1" customWidth="1"/>
    <col min="10" max="10" width="9.5546875" bestFit="1" customWidth="1"/>
  </cols>
  <sheetData>
    <row r="2" spans="1:19" x14ac:dyDescent="0.3">
      <c r="A2" t="s">
        <v>15</v>
      </c>
      <c r="B2" s="2">
        <v>575</v>
      </c>
      <c r="D2" t="s">
        <v>19</v>
      </c>
      <c r="E2" t="s">
        <v>14</v>
      </c>
      <c r="F2" t="s">
        <v>13</v>
      </c>
      <c r="G2" t="s">
        <v>12</v>
      </c>
      <c r="H2" t="s">
        <v>11</v>
      </c>
      <c r="I2" t="s">
        <v>10</v>
      </c>
      <c r="J2" t="s">
        <v>9</v>
      </c>
      <c r="K2" t="s">
        <v>8</v>
      </c>
      <c r="L2" t="s">
        <v>7</v>
      </c>
      <c r="M2" t="s">
        <v>6</v>
      </c>
      <c r="N2" t="s">
        <v>5</v>
      </c>
      <c r="O2" t="s">
        <v>4</v>
      </c>
      <c r="Q2" t="s">
        <v>6</v>
      </c>
      <c r="R2" t="s">
        <v>5</v>
      </c>
      <c r="S2" t="s">
        <v>4</v>
      </c>
    </row>
    <row r="3" spans="1:19" x14ac:dyDescent="0.3">
      <c r="A3" t="s">
        <v>18</v>
      </c>
      <c r="B3">
        <v>50</v>
      </c>
      <c r="D3">
        <f ca="1">_xll.PsiSimParam(K3:K7)</f>
        <v>0</v>
      </c>
      <c r="E3">
        <f ca="1">_xll.PsiDiscrete($A$11:$A$16,$B$11:$B$16)*7</f>
        <v>28</v>
      </c>
      <c r="F3">
        <f ca="1">MIN(D3,E3)</f>
        <v>0</v>
      </c>
      <c r="G3" s="2">
        <f ca="1">F3*$B$5</f>
        <v>0</v>
      </c>
      <c r="H3" s="2">
        <f ca="1">(D3-F3)*$B$7</f>
        <v>0</v>
      </c>
      <c r="I3" s="2">
        <f ca="1" xml:space="preserve"> G3-H3+_xll.PsiOutput()</f>
        <v>0</v>
      </c>
      <c r="J3">
        <v>1</v>
      </c>
      <c r="K3">
        <v>0</v>
      </c>
      <c r="L3" t="e">
        <f ca="1">_xll.PsiMin($I$3,J3)</f>
        <v>#N/A</v>
      </c>
      <c r="M3" t="e">
        <f ca="1">_xll.PsiMedian($I$3,J3)</f>
        <v>#N/A</v>
      </c>
      <c r="N3" t="e">
        <f ca="1">_xll.PsiMean($I$3,J3)</f>
        <v>#N/A</v>
      </c>
      <c r="O3" t="e">
        <f ca="1">_xll.PsiMax($I$3,J3)</f>
        <v>#N/A</v>
      </c>
    </row>
    <row r="4" spans="1:19" x14ac:dyDescent="0.3">
      <c r="A4" t="s">
        <v>3</v>
      </c>
      <c r="B4" s="2">
        <v>325</v>
      </c>
      <c r="J4">
        <v>2</v>
      </c>
      <c r="K4">
        <v>1</v>
      </c>
      <c r="L4" t="e">
        <f ca="1">_xll.PsiMin($I$3,J4)</f>
        <v>#N/A</v>
      </c>
      <c r="M4" t="e">
        <f ca="1">_xll.PsiMedian($I$3,J4)</f>
        <v>#N/A</v>
      </c>
      <c r="N4" t="e">
        <f ca="1">_xll.PsiMean($I$3,J4)</f>
        <v>#N/A</v>
      </c>
      <c r="O4" t="e">
        <f ca="1">_xll.PsiMax($I$3,J4)</f>
        <v>#N/A</v>
      </c>
      <c r="Q4">
        <v>250</v>
      </c>
      <c r="R4">
        <v>201.25</v>
      </c>
      <c r="S4">
        <v>250</v>
      </c>
    </row>
    <row r="5" spans="1:19" x14ac:dyDescent="0.3">
      <c r="A5" t="s">
        <v>2</v>
      </c>
      <c r="B5" s="2">
        <f>B2-B4</f>
        <v>250</v>
      </c>
      <c r="J5">
        <v>3</v>
      </c>
      <c r="K5">
        <v>2</v>
      </c>
      <c r="L5" t="e">
        <f ca="1">_xll.PsiMin($I$3,J5)</f>
        <v>#N/A</v>
      </c>
      <c r="M5" t="e">
        <f ca="1">_xll.PsiMedian($I$3,J5)</f>
        <v>#N/A</v>
      </c>
      <c r="N5" t="e">
        <f ca="1">_xll.PsiMean($I$3,J5)</f>
        <v>#N/A</v>
      </c>
      <c r="O5" t="e">
        <f ca="1">_xll.PsiMax($I$3,J5)</f>
        <v>#N/A</v>
      </c>
      <c r="Q5">
        <v>500</v>
      </c>
      <c r="R5">
        <v>402.5</v>
      </c>
      <c r="S5">
        <v>500</v>
      </c>
    </row>
    <row r="6" spans="1:19" x14ac:dyDescent="0.3">
      <c r="A6" t="s">
        <v>1</v>
      </c>
      <c r="B6" s="2">
        <v>250</v>
      </c>
      <c r="J6">
        <v>4</v>
      </c>
      <c r="K6">
        <v>3</v>
      </c>
      <c r="L6" t="e">
        <f ca="1">_xll.PsiMin($I$3,J6)</f>
        <v>#N/A</v>
      </c>
      <c r="M6" t="e">
        <f ca="1">_xll.PsiMedian($I$3,J6)</f>
        <v>#N/A</v>
      </c>
      <c r="N6" t="e">
        <f ca="1">_xll.PsiMean($I$3,J6)</f>
        <v>#N/A</v>
      </c>
      <c r="O6" t="e">
        <f ca="1">_xll.PsiMax($I$3,J6)</f>
        <v>#N/A</v>
      </c>
      <c r="Q6">
        <v>750</v>
      </c>
      <c r="R6">
        <v>603.75</v>
      </c>
      <c r="S6">
        <v>750</v>
      </c>
    </row>
    <row r="7" spans="1:19" x14ac:dyDescent="0.3">
      <c r="A7" t="s">
        <v>0</v>
      </c>
      <c r="B7" s="2">
        <f>B4-B6</f>
        <v>75</v>
      </c>
      <c r="J7">
        <v>5</v>
      </c>
      <c r="K7">
        <v>4</v>
      </c>
      <c r="L7" t="e">
        <f ca="1">_xll.PsiMin($I$3,J7)</f>
        <v>#N/A</v>
      </c>
      <c r="M7" t="e">
        <f ca="1">_xll.PsiMedian($I$3,J7)</f>
        <v>#N/A</v>
      </c>
      <c r="N7" t="e">
        <f ca="1">_xll.PsiMean($I$3,J7)</f>
        <v>#N/A</v>
      </c>
      <c r="O7" t="e">
        <f ca="1">_xll.PsiMax($I$3,J7)</f>
        <v>#N/A</v>
      </c>
      <c r="Q7">
        <v>1000</v>
      </c>
      <c r="R7">
        <v>805</v>
      </c>
      <c r="S7">
        <v>1000</v>
      </c>
    </row>
    <row r="8" spans="1:19" x14ac:dyDescent="0.3">
      <c r="D8">
        <f ca="1">_xll.PsiSimParam(K8:K12)</f>
        <v>5</v>
      </c>
      <c r="E8">
        <f ca="1">_xll.PsiDiscrete($A$11:$A$16,$B$11:$B$16)*7</f>
        <v>7</v>
      </c>
      <c r="F8">
        <f ca="1">MIN(D8,E8)</f>
        <v>5</v>
      </c>
      <c r="G8" s="2">
        <f ca="1">F8*$B$5</f>
        <v>1250</v>
      </c>
      <c r="H8" s="2">
        <f ca="1">(D8-F8)*$B$7</f>
        <v>0</v>
      </c>
      <c r="I8" s="2">
        <f ca="1" xml:space="preserve"> G8-H8+_xll.PsiOutput()</f>
        <v>1250</v>
      </c>
      <c r="J8">
        <v>6</v>
      </c>
      <c r="K8">
        <v>5</v>
      </c>
      <c r="L8" t="e">
        <f ca="1">_xll.PsiMin($I$8,J3)</f>
        <v>#N/A</v>
      </c>
      <c r="M8" t="e">
        <f ca="1">_xll.PsiMedian($I$8,J3)</f>
        <v>#N/A</v>
      </c>
      <c r="N8" t="e">
        <f ca="1">_xll.PsiMean($I$8,J3)</f>
        <v>#N/A</v>
      </c>
      <c r="O8" t="e">
        <f ca="1">_xll.PsiMax($I$8,J3)</f>
        <v>#N/A</v>
      </c>
      <c r="Q8">
        <v>1250</v>
      </c>
      <c r="R8">
        <v>1006.25</v>
      </c>
      <c r="S8">
        <v>1250</v>
      </c>
    </row>
    <row r="9" spans="1:19" x14ac:dyDescent="0.3">
      <c r="J9">
        <v>7</v>
      </c>
      <c r="K9">
        <v>6</v>
      </c>
      <c r="L9" t="e">
        <f ca="1">_xll.PsiMin($I$8,J4)</f>
        <v>#N/A</v>
      </c>
      <c r="M9" t="e">
        <f ca="1">_xll.PsiMedian($I$8,J4)</f>
        <v>#N/A</v>
      </c>
      <c r="N9" t="e">
        <f ca="1">_xll.PsiMean($I$8,J4)</f>
        <v>#N/A</v>
      </c>
      <c r="O9" t="e">
        <f ca="1">_xll.PsiMax($I$8,J4)</f>
        <v>#N/A</v>
      </c>
      <c r="Q9">
        <v>1500</v>
      </c>
      <c r="R9">
        <v>1207.5</v>
      </c>
      <c r="S9">
        <v>1500</v>
      </c>
    </row>
    <row r="10" spans="1:19" x14ac:dyDescent="0.3">
      <c r="A10" t="s">
        <v>16</v>
      </c>
      <c r="B10" t="s">
        <v>17</v>
      </c>
      <c r="J10">
        <v>8</v>
      </c>
      <c r="K10">
        <v>7</v>
      </c>
      <c r="L10" t="e">
        <f ca="1">_xll.PsiMin($I$8,J5)</f>
        <v>#N/A</v>
      </c>
      <c r="M10" t="e">
        <f ca="1">_xll.PsiMedian($I$8,J5)</f>
        <v>#N/A</v>
      </c>
      <c r="N10" t="e">
        <f ca="1">_xll.PsiMean($I$8,J5)</f>
        <v>#N/A</v>
      </c>
      <c r="O10" t="e">
        <f ca="1">_xll.PsiMax($I$8,J5)</f>
        <v>#N/A</v>
      </c>
      <c r="Q10">
        <v>1750</v>
      </c>
      <c r="R10">
        <v>1408.75</v>
      </c>
      <c r="S10">
        <v>1750</v>
      </c>
    </row>
    <row r="11" spans="1:19" x14ac:dyDescent="0.3">
      <c r="A11">
        <v>0</v>
      </c>
      <c r="B11" s="3">
        <v>0.15</v>
      </c>
      <c r="J11">
        <v>9</v>
      </c>
      <c r="K11">
        <v>8</v>
      </c>
      <c r="L11" t="e">
        <f ca="1">_xll.PsiMin($I$8,J6)</f>
        <v>#N/A</v>
      </c>
      <c r="M11" t="e">
        <f ca="1">_xll.PsiMedian($I$8,J6)</f>
        <v>#N/A</v>
      </c>
      <c r="N11" t="e">
        <f ca="1">_xll.PsiMean($I$8,J6)</f>
        <v>#N/A</v>
      </c>
      <c r="O11" t="e">
        <f ca="1">_xll.PsiMax($I$8,J6)</f>
        <v>#N/A</v>
      </c>
      <c r="Q11">
        <v>2000</v>
      </c>
      <c r="R11">
        <v>1545</v>
      </c>
      <c r="S11">
        <v>2000</v>
      </c>
    </row>
    <row r="12" spans="1:19" x14ac:dyDescent="0.3">
      <c r="A12">
        <v>1</v>
      </c>
      <c r="B12" s="3">
        <v>0.2</v>
      </c>
      <c r="D12">
        <f ca="1">_xll.PsiSimParam(K12:K16)</f>
        <v>9</v>
      </c>
      <c r="E12">
        <f ca="1">_xll.PsiDiscrete($A$11:$A$16,$B$11:$B$16)*7</f>
        <v>14</v>
      </c>
      <c r="F12">
        <f ca="1">MIN(D12,E12)</f>
        <v>9</v>
      </c>
      <c r="G12" s="2">
        <f ca="1">F12*$B$5</f>
        <v>2250</v>
      </c>
      <c r="H12" s="2">
        <f ca="1">(D12-F12)*$B$7</f>
        <v>0</v>
      </c>
      <c r="I12" s="2">
        <f ca="1" xml:space="preserve"> G12-H12+_xll.PsiOutput()</f>
        <v>2250</v>
      </c>
      <c r="J12">
        <v>10</v>
      </c>
      <c r="K12">
        <v>9</v>
      </c>
      <c r="L12" t="e">
        <f ca="1">_xll.PsiMin($I$12,J3)</f>
        <v>#N/A</v>
      </c>
      <c r="M12" t="e">
        <f ca="1">_xll.PsiMedian($I$12,J3)</f>
        <v>#N/A</v>
      </c>
      <c r="N12" t="e">
        <f ca="1">_xll.PsiMean($I$12,J3)</f>
        <v>#N/A</v>
      </c>
      <c r="O12" t="e">
        <f ca="1">_xll.PsiMax($I$12,J3)</f>
        <v>#N/A</v>
      </c>
      <c r="Q12">
        <v>2250</v>
      </c>
      <c r="R12">
        <v>1681.25</v>
      </c>
      <c r="S12">
        <v>2250</v>
      </c>
    </row>
    <row r="13" spans="1:19" x14ac:dyDescent="0.3">
      <c r="A13">
        <v>2</v>
      </c>
      <c r="B13" s="3">
        <v>0.3</v>
      </c>
      <c r="J13">
        <v>11</v>
      </c>
      <c r="K13">
        <v>10</v>
      </c>
      <c r="L13" t="e">
        <f ca="1">_xll.PsiMin($I$12,J4)</f>
        <v>#N/A</v>
      </c>
      <c r="M13" t="e">
        <f ca="1">_xll.PsiMedian($I$12,J4)</f>
        <v>#N/A</v>
      </c>
      <c r="N13" t="e">
        <f ca="1">_xll.PsiMean($I$12,J4)</f>
        <v>#N/A</v>
      </c>
      <c r="O13" t="e">
        <f ca="1">_xll.PsiMax($I$12,J4)</f>
        <v>#N/A</v>
      </c>
      <c r="Q13">
        <v>2500</v>
      </c>
      <c r="R13">
        <v>1817.5</v>
      </c>
      <c r="S13">
        <v>2500</v>
      </c>
    </row>
    <row r="14" spans="1:19" x14ac:dyDescent="0.3">
      <c r="A14">
        <v>3</v>
      </c>
      <c r="B14" s="3">
        <v>0.2</v>
      </c>
      <c r="J14">
        <v>12</v>
      </c>
      <c r="K14">
        <v>11</v>
      </c>
      <c r="L14" t="e">
        <f ca="1">_xll.PsiMin($I$12,J5)</f>
        <v>#N/A</v>
      </c>
      <c r="M14" t="e">
        <f ca="1">_xll.PsiMedian($I$12,J5)</f>
        <v>#N/A</v>
      </c>
      <c r="N14" t="e">
        <f ca="1">_xll.PsiMean($I$12,J5)</f>
        <v>#N/A</v>
      </c>
      <c r="O14" t="e">
        <f ca="1">_xll.PsiMax($I$12,J5)</f>
        <v>#N/A</v>
      </c>
      <c r="Q14">
        <v>2750</v>
      </c>
      <c r="R14">
        <v>1953.75</v>
      </c>
      <c r="S14">
        <v>2750</v>
      </c>
    </row>
    <row r="15" spans="1:19" x14ac:dyDescent="0.3">
      <c r="A15">
        <v>4</v>
      </c>
      <c r="B15" s="3">
        <v>0.1</v>
      </c>
      <c r="J15">
        <v>13</v>
      </c>
      <c r="K15">
        <v>12</v>
      </c>
      <c r="L15" t="e">
        <f ca="1">_xll.PsiMin($I$12,J6)</f>
        <v>#N/A</v>
      </c>
      <c r="M15" t="e">
        <f ca="1">_xll.PsiMedian($I$12,J6)</f>
        <v>#N/A</v>
      </c>
      <c r="N15" t="e">
        <f ca="1">_xll.PsiMean($I$12,J6)</f>
        <v>#N/A</v>
      </c>
      <c r="O15" t="e">
        <f ca="1">_xll.PsiMax($I$12,J6)</f>
        <v>#N/A</v>
      </c>
      <c r="Q15">
        <v>3000</v>
      </c>
      <c r="R15">
        <v>2090</v>
      </c>
      <c r="S15">
        <v>3000</v>
      </c>
    </row>
    <row r="16" spans="1:19" x14ac:dyDescent="0.3">
      <c r="A16">
        <v>5</v>
      </c>
      <c r="B16" s="3">
        <v>0.05</v>
      </c>
      <c r="J16">
        <v>14</v>
      </c>
      <c r="K16">
        <v>13</v>
      </c>
      <c r="L16" t="e">
        <f ca="1">_xll.PsiMin($I$12,J7)</f>
        <v>#N/A</v>
      </c>
      <c r="M16" t="e">
        <f ca="1">_xll.PsiMedian($I$12,J7)</f>
        <v>#N/A</v>
      </c>
      <c r="N16" t="e">
        <f ca="1">_xll.PsiMean($I$12,J7)</f>
        <v>#N/A</v>
      </c>
      <c r="O16" t="e">
        <f ca="1">_xll.PsiMax($I$12,J7)</f>
        <v>#N/A</v>
      </c>
      <c r="Q16">
        <v>3250</v>
      </c>
      <c r="R16">
        <v>2226.25</v>
      </c>
      <c r="S16">
        <v>3250</v>
      </c>
    </row>
    <row r="17" spans="4:19" x14ac:dyDescent="0.3">
      <c r="D17">
        <f ca="1">_xll.PsiSimParam(K17:K21)</f>
        <v>14</v>
      </c>
      <c r="E17">
        <f ca="1">_xll.PsiDiscrete($A$11:$A$16,$B$11:$B$16)*7</f>
        <v>7</v>
      </c>
      <c r="F17">
        <f ca="1">MIN(D17,E17)</f>
        <v>7</v>
      </c>
      <c r="G17" s="2">
        <f ca="1">F17*$B$5</f>
        <v>1750</v>
      </c>
      <c r="H17" s="2">
        <f ca="1">(D17-F17)*$B$7</f>
        <v>525</v>
      </c>
      <c r="I17" s="2">
        <f ca="1" xml:space="preserve"> G17-H17+_xll.PsiOutput()</f>
        <v>1225</v>
      </c>
      <c r="J17">
        <v>15</v>
      </c>
      <c r="K17">
        <v>14</v>
      </c>
      <c r="L17" t="e">
        <f ca="1">_xll.PsiMin($I$17,J3)</f>
        <v>#N/A</v>
      </c>
      <c r="M17" t="e">
        <f ca="1">_xll.PsiMedian($I$17,J3)</f>
        <v>#N/A</v>
      </c>
      <c r="N17" t="e">
        <f ca="1">_xll.PsiMean($I$17,J3)</f>
        <v>#N/A</v>
      </c>
      <c r="O17" t="e">
        <f ca="1">_xll.PsiMax($I$17,J3)</f>
        <v>#N/A</v>
      </c>
      <c r="Q17">
        <v>3500</v>
      </c>
      <c r="R17">
        <v>2362.5</v>
      </c>
      <c r="S17">
        <v>3500</v>
      </c>
    </row>
    <row r="18" spans="4:19" x14ac:dyDescent="0.3">
      <c r="J18">
        <v>16</v>
      </c>
      <c r="K18">
        <v>15</v>
      </c>
      <c r="L18" t="e">
        <f ca="1">_xll.PsiMin($I$17,J4)</f>
        <v>#N/A</v>
      </c>
      <c r="M18" t="e">
        <f ca="1">_xll.PsiMedian($I$17,J4)</f>
        <v>#N/A</v>
      </c>
      <c r="N18" t="e">
        <f ca="1">_xll.PsiMean($I$17,J4)</f>
        <v>#N/A</v>
      </c>
      <c r="O18" t="e">
        <f ca="1">_xll.PsiMax($I$17,J4)</f>
        <v>#N/A</v>
      </c>
      <c r="Q18">
        <v>3425</v>
      </c>
      <c r="R18">
        <v>2401.25</v>
      </c>
      <c r="S18">
        <v>3750</v>
      </c>
    </row>
    <row r="19" spans="4:19" x14ac:dyDescent="0.3">
      <c r="J19">
        <v>17</v>
      </c>
      <c r="K19">
        <v>16</v>
      </c>
      <c r="L19" t="e">
        <f ca="1">_xll.PsiMin($I$17,J5)</f>
        <v>#N/A</v>
      </c>
      <c r="M19" t="e">
        <f ca="1">_xll.PsiMedian($I$17,J5)</f>
        <v>#N/A</v>
      </c>
      <c r="N19" t="e">
        <f ca="1">_xll.PsiMean($I$17,J5)</f>
        <v>#N/A</v>
      </c>
      <c r="O19" t="e">
        <f ca="1">_xll.PsiMax($I$17,J5)</f>
        <v>#N/A</v>
      </c>
      <c r="Q19">
        <v>3350</v>
      </c>
      <c r="R19">
        <v>2440</v>
      </c>
      <c r="S19">
        <v>4000</v>
      </c>
    </row>
    <row r="20" spans="4:19" x14ac:dyDescent="0.3">
      <c r="J20">
        <v>18</v>
      </c>
      <c r="K20">
        <v>17</v>
      </c>
      <c r="L20" t="e">
        <f ca="1">_xll.PsiMin($I$17,J6)</f>
        <v>#N/A</v>
      </c>
      <c r="M20" t="e">
        <f ca="1">_xll.PsiMedian($I$17,J6)</f>
        <v>#N/A</v>
      </c>
      <c r="N20" t="e">
        <f ca="1">_xll.PsiMean($I$17,J6)</f>
        <v>#N/A</v>
      </c>
      <c r="O20" t="e">
        <f ca="1">_xll.PsiMax($I$17,J6)</f>
        <v>#N/A</v>
      </c>
      <c r="Q20">
        <v>3275</v>
      </c>
      <c r="R20">
        <v>2478.75</v>
      </c>
      <c r="S20">
        <v>4250</v>
      </c>
    </row>
    <row r="21" spans="4:19" x14ac:dyDescent="0.3">
      <c r="J21">
        <v>19</v>
      </c>
      <c r="K21">
        <v>18</v>
      </c>
      <c r="L21" t="e">
        <f ca="1">_xll.PsiMin($I$17,J7)</f>
        <v>#N/A</v>
      </c>
      <c r="M21" t="e">
        <f ca="1">_xll.PsiMedian($I$17,J7)</f>
        <v>#N/A</v>
      </c>
      <c r="N21" t="e">
        <f ca="1">_xll.PsiMean($I$17,J7)</f>
        <v>#N/A</v>
      </c>
      <c r="O21" t="e">
        <f ca="1">_xll.PsiMax($I$17,J7)</f>
        <v>#N/A</v>
      </c>
      <c r="Q21">
        <v>3200</v>
      </c>
      <c r="R21">
        <v>2517.5</v>
      </c>
      <c r="S21">
        <v>4500</v>
      </c>
    </row>
    <row r="22" spans="4:19" x14ac:dyDescent="0.3">
      <c r="D22">
        <f ca="1">_xll.PsiSimParam(K22:K26)</f>
        <v>19</v>
      </c>
      <c r="E22">
        <f ca="1">_xll.PsiDiscrete($A$11:$A$16,$B$11:$B$16)*7</f>
        <v>7</v>
      </c>
      <c r="F22">
        <f ca="1">MIN(D22,E22)</f>
        <v>7</v>
      </c>
      <c r="G22" s="2">
        <f ca="1">F22*$B$5</f>
        <v>1750</v>
      </c>
      <c r="H22" s="2">
        <f ca="1">(D22-F22)*$B$7</f>
        <v>900</v>
      </c>
      <c r="I22" s="2">
        <f ca="1" xml:space="preserve"> G22-H22+_xll.PsiOutput()</f>
        <v>850</v>
      </c>
      <c r="J22">
        <v>20</v>
      </c>
      <c r="K22">
        <v>19</v>
      </c>
      <c r="L22" t="e">
        <f ca="1">_xll.PsiMin($I$22,J3)</f>
        <v>#N/A</v>
      </c>
      <c r="M22" t="e">
        <f ca="1">_xll.PsiMedian($I$22,J3)</f>
        <v>#N/A</v>
      </c>
      <c r="N22" t="e">
        <f ca="1">_xll.PsiMean($I$22,J3)</f>
        <v>#N/A</v>
      </c>
      <c r="O22" t="e">
        <f ca="1">_xll.PsiMax($I$22,J3)</f>
        <v>#N/A</v>
      </c>
      <c r="Q22">
        <v>3125</v>
      </c>
      <c r="R22">
        <v>2556.25</v>
      </c>
      <c r="S22">
        <v>4750</v>
      </c>
    </row>
    <row r="23" spans="4:19" x14ac:dyDescent="0.3">
      <c r="J23">
        <v>21</v>
      </c>
      <c r="K23">
        <v>20</v>
      </c>
      <c r="L23" t="e">
        <f ca="1">_xll.PsiMin($I$22,J4)</f>
        <v>#N/A</v>
      </c>
      <c r="M23" t="e">
        <f ca="1">_xll.PsiMedian($I$22,J4)</f>
        <v>#N/A</v>
      </c>
      <c r="N23" t="e">
        <f ca="1">_xll.PsiMean($I$22,J4)</f>
        <v>#N/A</v>
      </c>
      <c r="O23" t="e">
        <f ca="1">_xll.PsiMax($I$22,J4)</f>
        <v>#N/A</v>
      </c>
      <c r="Q23">
        <v>3050</v>
      </c>
      <c r="R23">
        <v>2595</v>
      </c>
      <c r="S23">
        <v>5000</v>
      </c>
    </row>
    <row r="24" spans="4:19" x14ac:dyDescent="0.3">
      <c r="J24">
        <v>22</v>
      </c>
      <c r="K24" s="1">
        <v>21</v>
      </c>
      <c r="L24" t="e">
        <f ca="1">_xll.PsiMin($I$22,J5)</f>
        <v>#N/A</v>
      </c>
      <c r="M24" t="e">
        <f ca="1">_xll.PsiMedian($I$22,J5)</f>
        <v>#N/A</v>
      </c>
      <c r="N24" t="e">
        <f ca="1">_xll.PsiMean($I$22,J5)</f>
        <v>#N/A</v>
      </c>
      <c r="O24" t="e">
        <f ca="1">_xll.PsiMax($I$22,J5)</f>
        <v>#N/A</v>
      </c>
      <c r="Q24">
        <v>2975</v>
      </c>
      <c r="R24" s="1">
        <v>2633.75</v>
      </c>
      <c r="S24">
        <v>5250</v>
      </c>
    </row>
    <row r="25" spans="4:19" x14ac:dyDescent="0.3">
      <c r="J25">
        <v>23</v>
      </c>
      <c r="K25">
        <v>22</v>
      </c>
      <c r="L25" t="e">
        <f ca="1">_xll.PsiMin($I$22,J6)</f>
        <v>#N/A</v>
      </c>
      <c r="M25" t="e">
        <f ca="1">_xll.PsiMedian($I$22,J6)</f>
        <v>#N/A</v>
      </c>
      <c r="N25" t="e">
        <f ca="1">_xll.PsiMean($I$22,J6)</f>
        <v>#N/A</v>
      </c>
      <c r="O25" t="e">
        <f ca="1">_xll.PsiMax($I$22,J6)</f>
        <v>#N/A</v>
      </c>
      <c r="Q25">
        <v>2900</v>
      </c>
      <c r="R25">
        <v>2607.5</v>
      </c>
      <c r="S25">
        <v>5500</v>
      </c>
    </row>
    <row r="26" spans="4:19" x14ac:dyDescent="0.3">
      <c r="J26">
        <v>24</v>
      </c>
      <c r="K26">
        <v>23</v>
      </c>
      <c r="L26" t="e">
        <f ca="1">_xll.PsiMin($I$22,J7)</f>
        <v>#N/A</v>
      </c>
      <c r="M26" t="e">
        <f ca="1">_xll.PsiMedian($I$22,J7)</f>
        <v>#N/A</v>
      </c>
      <c r="N26" t="e">
        <f ca="1">_xll.PsiMean($I$22,J7)</f>
        <v>#N/A</v>
      </c>
      <c r="O26" t="e">
        <f ca="1">_xll.PsiMax($I$22,J7)</f>
        <v>#N/A</v>
      </c>
      <c r="Q26">
        <v>2825</v>
      </c>
      <c r="R26">
        <v>2581.25</v>
      </c>
      <c r="S26">
        <v>5750</v>
      </c>
    </row>
    <row r="27" spans="4:19" x14ac:dyDescent="0.3">
      <c r="D27">
        <f ca="1">_xll.PsiSimParam(K27:K31)</f>
        <v>24</v>
      </c>
      <c r="E27">
        <f ca="1">_xll.PsiDiscrete($A$11:$A$16,$B$11:$B$16)*7</f>
        <v>14</v>
      </c>
      <c r="F27">
        <f ca="1">MIN(D27,E27)</f>
        <v>14</v>
      </c>
      <c r="G27" s="2">
        <f ca="1">F27*$B$5</f>
        <v>3500</v>
      </c>
      <c r="H27" s="2">
        <f ca="1">(D27-F27)*$B$7</f>
        <v>750</v>
      </c>
      <c r="I27" s="2">
        <f ca="1" xml:space="preserve"> G27-H27+_xll.PsiOutput()</f>
        <v>2750</v>
      </c>
      <c r="J27">
        <v>25</v>
      </c>
      <c r="K27">
        <v>24</v>
      </c>
      <c r="L27" t="e">
        <f ca="1">_xll.PsiMin($I$27,J3)</f>
        <v>#N/A</v>
      </c>
      <c r="M27" t="e">
        <f ca="1">_xll.PsiMedian($I$27,J3)</f>
        <v>#N/A</v>
      </c>
      <c r="N27" t="e">
        <f ca="1">_xll.PsiMean($I$27,J3)</f>
        <v>#N/A</v>
      </c>
      <c r="O27" t="e">
        <f ca="1">_xll.PsiMax($I$27,J3)</f>
        <v>#N/A</v>
      </c>
      <c r="Q27">
        <v>2750</v>
      </c>
      <c r="R27">
        <v>2555</v>
      </c>
      <c r="S27">
        <v>6000</v>
      </c>
    </row>
    <row r="28" spans="4:19" x14ac:dyDescent="0.3">
      <c r="J28">
        <v>26</v>
      </c>
      <c r="K28">
        <v>25</v>
      </c>
      <c r="L28" t="e">
        <f ca="1">_xll.PsiMin($I$27,J4)</f>
        <v>#N/A</v>
      </c>
      <c r="M28" t="e">
        <f ca="1">_xll.PsiMedian($I$27,J4)</f>
        <v>#N/A</v>
      </c>
      <c r="N28" t="e">
        <f ca="1">_xll.PsiMean($I$27,J4)</f>
        <v>#N/A</v>
      </c>
      <c r="O28" t="e">
        <f ca="1">_xll.PsiMax($I$27,J4)</f>
        <v>#N/A</v>
      </c>
      <c r="Q28">
        <v>2675</v>
      </c>
      <c r="R28">
        <v>2528.75</v>
      </c>
      <c r="S28">
        <v>6250</v>
      </c>
    </row>
    <row r="29" spans="4:19" x14ac:dyDescent="0.3">
      <c r="J29">
        <v>27</v>
      </c>
      <c r="K29">
        <v>26</v>
      </c>
      <c r="L29" t="e">
        <f ca="1">_xll.PsiMin($I$27,J5)</f>
        <v>#N/A</v>
      </c>
      <c r="M29" t="e">
        <f ca="1">_xll.PsiMedian($I$27,J5)</f>
        <v>#N/A</v>
      </c>
      <c r="N29" t="e">
        <f ca="1">_xll.PsiMean($I$27,J5)</f>
        <v>#N/A</v>
      </c>
      <c r="O29" t="e">
        <f ca="1">_xll.PsiMax($I$27,J5)</f>
        <v>#N/A</v>
      </c>
      <c r="Q29">
        <v>2600</v>
      </c>
      <c r="R29">
        <v>2502.5</v>
      </c>
      <c r="S29">
        <v>6500</v>
      </c>
    </row>
    <row r="30" spans="4:19" x14ac:dyDescent="0.3">
      <c r="J30">
        <v>28</v>
      </c>
      <c r="K30">
        <v>27</v>
      </c>
      <c r="L30" t="e">
        <f ca="1">_xll.PsiMin($I$27,J6)</f>
        <v>#N/A</v>
      </c>
      <c r="M30" t="e">
        <f ca="1">_xll.PsiMedian($I$27,J6)</f>
        <v>#N/A</v>
      </c>
      <c r="N30" t="e">
        <f ca="1">_xll.PsiMean($I$27,J6)</f>
        <v>#N/A</v>
      </c>
      <c r="O30" t="e">
        <f ca="1">_xll.PsiMax($I$27,J6)</f>
        <v>#N/A</v>
      </c>
      <c r="Q30">
        <v>2525</v>
      </c>
      <c r="R30">
        <v>2476.25</v>
      </c>
      <c r="S30">
        <v>6750</v>
      </c>
    </row>
    <row r="31" spans="4:19" x14ac:dyDescent="0.3">
      <c r="J31">
        <v>29</v>
      </c>
      <c r="K31">
        <v>28</v>
      </c>
      <c r="L31" t="e">
        <f ca="1">_xll.PsiMin($I$27,J7)</f>
        <v>#N/A</v>
      </c>
      <c r="M31" t="e">
        <f ca="1">_xll.PsiMedian($I$27,J7)</f>
        <v>#N/A</v>
      </c>
      <c r="N31" t="e">
        <f ca="1">_xll.PsiMean($I$27,J7)</f>
        <v>#N/A</v>
      </c>
      <c r="O31" t="e">
        <f ca="1">_xll.PsiMax($I$27,J7)</f>
        <v>#N/A</v>
      </c>
      <c r="Q31">
        <v>2450</v>
      </c>
      <c r="R31">
        <v>2450</v>
      </c>
      <c r="S31">
        <v>7000</v>
      </c>
    </row>
    <row r="32" spans="4:19" x14ac:dyDescent="0.3">
      <c r="D32">
        <f ca="1">_xll.PsiSimParam(K32:K36)</f>
        <v>29</v>
      </c>
      <c r="E32">
        <f ca="1">_xll.PsiDiscrete($A$11:$A$16,$B$11:$B$16)*7</f>
        <v>21</v>
      </c>
      <c r="F32">
        <f ca="1">MIN(D32,E32)</f>
        <v>21</v>
      </c>
      <c r="G32" s="2">
        <f ca="1">F32*$B$5</f>
        <v>5250</v>
      </c>
      <c r="H32" s="2">
        <f ca="1">(D32-F32)*$B$7</f>
        <v>600</v>
      </c>
      <c r="I32" s="2">
        <f ca="1" xml:space="preserve"> G32-H32+_xll.PsiOutput()</f>
        <v>4650</v>
      </c>
      <c r="J32">
        <v>30</v>
      </c>
      <c r="K32">
        <v>29</v>
      </c>
      <c r="L32" t="e">
        <f ca="1">_xll.PsiMin($I$32,J3)</f>
        <v>#N/A</v>
      </c>
      <c r="M32" t="e">
        <f ca="1">_xll.PsiMedian($I$32,J3)</f>
        <v>#N/A</v>
      </c>
      <c r="N32" t="e">
        <f ca="1">_xll.PsiMean($I$32,J3)</f>
        <v>#N/A</v>
      </c>
      <c r="O32" t="e">
        <f ca="1">_xll.PsiMax($I$32,J3)</f>
        <v>#N/A</v>
      </c>
      <c r="Q32">
        <v>2375</v>
      </c>
      <c r="R32">
        <v>2391.25</v>
      </c>
      <c r="S32">
        <v>7250</v>
      </c>
    </row>
    <row r="33" spans="4:19" x14ac:dyDescent="0.3">
      <c r="J33">
        <v>31</v>
      </c>
      <c r="K33">
        <v>30</v>
      </c>
      <c r="L33" t="e">
        <f ca="1">_xll.PsiMin($I$32,J4)</f>
        <v>#N/A</v>
      </c>
      <c r="M33" t="e">
        <f ca="1">_xll.PsiMedian($I$32,J4)</f>
        <v>#N/A</v>
      </c>
      <c r="N33" t="e">
        <f ca="1">_xll.PsiMean($I$32,J4)</f>
        <v>#N/A</v>
      </c>
      <c r="O33" t="e">
        <f ca="1">_xll.PsiMax($I$32,J4)</f>
        <v>#N/A</v>
      </c>
      <c r="Q33">
        <v>2300</v>
      </c>
      <c r="R33">
        <v>2332.5</v>
      </c>
      <c r="S33">
        <v>7500</v>
      </c>
    </row>
    <row r="34" spans="4:19" x14ac:dyDescent="0.3">
      <c r="J34">
        <v>32</v>
      </c>
      <c r="K34">
        <v>31</v>
      </c>
      <c r="L34" t="e">
        <f ca="1">_xll.PsiMin($I$32,J5)</f>
        <v>#N/A</v>
      </c>
      <c r="M34" t="e">
        <f ca="1">_xll.PsiMedian($I$32,J5)</f>
        <v>#N/A</v>
      </c>
      <c r="N34" t="e">
        <f ca="1">_xll.PsiMean($I$32,J5)</f>
        <v>#N/A</v>
      </c>
      <c r="O34" t="e">
        <f ca="1">_xll.PsiMax($I$32,J5)</f>
        <v>#N/A</v>
      </c>
      <c r="Q34">
        <v>2225</v>
      </c>
      <c r="R34">
        <v>2273.75</v>
      </c>
      <c r="S34">
        <v>7750</v>
      </c>
    </row>
    <row r="35" spans="4:19" x14ac:dyDescent="0.3">
      <c r="J35">
        <v>33</v>
      </c>
      <c r="K35">
        <v>32</v>
      </c>
      <c r="L35" t="e">
        <f ca="1">_xll.PsiMin($I$32,J6)</f>
        <v>#N/A</v>
      </c>
      <c r="M35" t="e">
        <f ca="1">_xll.PsiMedian($I$32,J6)</f>
        <v>#N/A</v>
      </c>
      <c r="N35" t="e">
        <f ca="1">_xll.PsiMean($I$32,J6)</f>
        <v>#N/A</v>
      </c>
      <c r="O35" t="e">
        <f ca="1">_xll.PsiMax($I$32,J6)</f>
        <v>#N/A</v>
      </c>
      <c r="Q35">
        <v>2150</v>
      </c>
      <c r="R35">
        <v>2215</v>
      </c>
      <c r="S35">
        <v>8000</v>
      </c>
    </row>
    <row r="36" spans="4:19" x14ac:dyDescent="0.3">
      <c r="J36">
        <v>34</v>
      </c>
      <c r="K36">
        <v>33</v>
      </c>
      <c r="L36" t="e">
        <f ca="1">_xll.PsiMin($I$32,J7)</f>
        <v>#N/A</v>
      </c>
      <c r="M36" t="e">
        <f ca="1">_xll.PsiMedian($I$32,J7)</f>
        <v>#N/A</v>
      </c>
      <c r="N36" t="e">
        <f ca="1">_xll.PsiMean($I$32,J7)</f>
        <v>#N/A</v>
      </c>
      <c r="O36" t="e">
        <f ca="1">_xll.PsiMax($I$32,J7)</f>
        <v>#N/A</v>
      </c>
      <c r="Q36">
        <v>2075</v>
      </c>
      <c r="R36">
        <v>2156.25</v>
      </c>
      <c r="S36">
        <v>8250</v>
      </c>
    </row>
    <row r="37" spans="4:19" x14ac:dyDescent="0.3">
      <c r="D37">
        <f ca="1">_xll.PsiSimParam(K37:K41)</f>
        <v>34</v>
      </c>
      <c r="E37">
        <f ca="1">_xll.PsiDiscrete($A$11:$A$16,$B$11:$B$16)*7</f>
        <v>14</v>
      </c>
      <c r="F37">
        <f ca="1">MIN(D37,E37)</f>
        <v>14</v>
      </c>
      <c r="G37" s="2">
        <f ca="1">F37*$B$5</f>
        <v>3500</v>
      </c>
      <c r="H37" s="2">
        <f ca="1">(D37-F37)*$B$7</f>
        <v>1500</v>
      </c>
      <c r="I37" s="2">
        <f ca="1" xml:space="preserve"> G37-H37+_xll.PsiOutput()</f>
        <v>2000</v>
      </c>
      <c r="J37">
        <v>35</v>
      </c>
      <c r="K37">
        <v>34</v>
      </c>
      <c r="L37" t="e">
        <f ca="1">_xll.PsiMin($I$37,J3)</f>
        <v>#N/A</v>
      </c>
      <c r="M37" t="e">
        <f ca="1">_xll.PsiMedian($I$37,J3)</f>
        <v>#N/A</v>
      </c>
      <c r="N37" t="e">
        <f ca="1">_xll.PsiMean($I$37,J3)</f>
        <v>#N/A</v>
      </c>
      <c r="O37" t="e">
        <f ca="1">_xll.PsiMax($I$37,J3)</f>
        <v>#N/A</v>
      </c>
      <c r="Q37">
        <v>2000</v>
      </c>
      <c r="R37">
        <v>2097.5</v>
      </c>
      <c r="S37">
        <v>8500</v>
      </c>
    </row>
    <row r="38" spans="4:19" x14ac:dyDescent="0.3">
      <c r="J38">
        <v>36</v>
      </c>
      <c r="K38">
        <v>35</v>
      </c>
      <c r="L38" t="e">
        <f ca="1">_xll.PsiMin($I$37,J4)</f>
        <v>#N/A</v>
      </c>
      <c r="M38" t="e">
        <f ca="1">_xll.PsiMedian($I$37,J4)</f>
        <v>#N/A</v>
      </c>
      <c r="N38" t="e">
        <f ca="1">_xll.PsiMean($I$37,J4)</f>
        <v>#N/A</v>
      </c>
      <c r="O38" t="e">
        <f ca="1">_xll.PsiMax($I$37,J4)</f>
        <v>#N/A</v>
      </c>
      <c r="Q38">
        <v>1925</v>
      </c>
      <c r="R38">
        <v>2038.75</v>
      </c>
      <c r="S38">
        <v>8750</v>
      </c>
    </row>
    <row r="39" spans="4:19" x14ac:dyDescent="0.3">
      <c r="J39">
        <v>37</v>
      </c>
      <c r="K39">
        <v>36</v>
      </c>
      <c r="L39" t="e">
        <f ca="1">_xll.PsiMin($I$37,J5)</f>
        <v>#N/A</v>
      </c>
      <c r="M39" t="e">
        <f ca="1">_xll.PsiMedian($I$37,J5)</f>
        <v>#N/A</v>
      </c>
      <c r="N39" t="e">
        <f ca="1">_xll.PsiMean($I$37,J5)</f>
        <v>#N/A</v>
      </c>
      <c r="O39" t="e">
        <f ca="1">_xll.PsiMax($I$37,J5)</f>
        <v>#N/A</v>
      </c>
      <c r="Q39">
        <v>1850</v>
      </c>
      <c r="R39">
        <v>1963.75</v>
      </c>
      <c r="S39">
        <v>8675</v>
      </c>
    </row>
    <row r="40" spans="4:19" x14ac:dyDescent="0.3">
      <c r="J40">
        <v>38</v>
      </c>
      <c r="K40">
        <v>37</v>
      </c>
      <c r="L40" t="e">
        <f ca="1">_xll.PsiMin($I$37,J6)</f>
        <v>#N/A</v>
      </c>
      <c r="M40" t="e">
        <f ca="1">_xll.PsiMedian($I$37,J6)</f>
        <v>#N/A</v>
      </c>
      <c r="N40" t="e">
        <f ca="1">_xll.PsiMean($I$37,J6)</f>
        <v>#N/A</v>
      </c>
      <c r="O40" t="e">
        <f ca="1">_xll.PsiMax($I$37,J6)</f>
        <v>#N/A</v>
      </c>
      <c r="Q40">
        <v>1775</v>
      </c>
      <c r="R40">
        <v>1888.75</v>
      </c>
      <c r="S40">
        <v>8600</v>
      </c>
    </row>
    <row r="41" spans="4:19" x14ac:dyDescent="0.3">
      <c r="J41">
        <v>39</v>
      </c>
      <c r="K41">
        <v>38</v>
      </c>
      <c r="L41" t="e">
        <f ca="1">_xll.PsiMin($I$37,J7)</f>
        <v>#N/A</v>
      </c>
      <c r="M41" t="e">
        <f ca="1">_xll.PsiMedian($I$37,J7)</f>
        <v>#N/A</v>
      </c>
      <c r="N41" t="e">
        <f ca="1">_xll.PsiMean($I$37,J7)</f>
        <v>#N/A</v>
      </c>
      <c r="O41" t="e">
        <f ca="1">_xll.PsiMax($I$37,J7)</f>
        <v>#N/A</v>
      </c>
      <c r="Q41">
        <v>1700</v>
      </c>
      <c r="R41">
        <v>1813.75</v>
      </c>
      <c r="S41">
        <v>8525</v>
      </c>
    </row>
    <row r="42" spans="4:19" x14ac:dyDescent="0.3">
      <c r="D42">
        <f ca="1">_xll.PsiSimParam(K42:K46)</f>
        <v>39</v>
      </c>
      <c r="E42">
        <f ca="1">_xll.PsiDiscrete($A$11:$A$16,$B$11:$B$16)*7</f>
        <v>7</v>
      </c>
      <c r="F42">
        <f ca="1">MIN(D42,E42)</f>
        <v>7</v>
      </c>
      <c r="G42" s="2">
        <f ca="1">F42*$B$5</f>
        <v>1750</v>
      </c>
      <c r="H42" s="2">
        <f ca="1">(D42-F42)*$B$7</f>
        <v>2400</v>
      </c>
      <c r="I42" s="2">
        <f ca="1" xml:space="preserve"> G42-H42+_xll.PsiOutput()</f>
        <v>-650</v>
      </c>
      <c r="J42">
        <v>40</v>
      </c>
      <c r="K42">
        <v>39</v>
      </c>
      <c r="L42" t="e">
        <f ca="1">_xll.PsiMin($I$42,J3)</f>
        <v>#N/A</v>
      </c>
      <c r="M42" t="e">
        <f ca="1">_xll.PsiMedian($I$42,J3)</f>
        <v>#N/A</v>
      </c>
      <c r="N42" t="e">
        <f ca="1">_xll.PsiMean($I$42,J3)</f>
        <v>#N/A</v>
      </c>
      <c r="O42" t="e">
        <f ca="1">_xll.PsiMax($I$42,J3)</f>
        <v>#N/A</v>
      </c>
      <c r="Q42">
        <v>1625</v>
      </c>
      <c r="R42">
        <v>1738.75</v>
      </c>
      <c r="S42">
        <v>8450</v>
      </c>
    </row>
    <row r="43" spans="4:19" x14ac:dyDescent="0.3">
      <c r="J43">
        <v>41</v>
      </c>
      <c r="K43">
        <v>40</v>
      </c>
      <c r="L43" t="e">
        <f ca="1">_xll.PsiMin($I$42,J4)</f>
        <v>#N/A</v>
      </c>
      <c r="M43" t="e">
        <f ca="1">_xll.PsiMedian($I$42,J4)</f>
        <v>#N/A</v>
      </c>
      <c r="N43" t="e">
        <f ca="1">_xll.PsiMean($I$42,J4)</f>
        <v>#N/A</v>
      </c>
      <c r="O43" t="e">
        <f ca="1">_xll.PsiMax($I$42,J4)</f>
        <v>#N/A</v>
      </c>
      <c r="Q43">
        <v>1550</v>
      </c>
      <c r="R43">
        <v>1663.75</v>
      </c>
      <c r="S43">
        <v>8375</v>
      </c>
    </row>
    <row r="44" spans="4:19" x14ac:dyDescent="0.3">
      <c r="J44">
        <v>42</v>
      </c>
      <c r="K44">
        <v>41</v>
      </c>
      <c r="L44" t="e">
        <f ca="1">_xll.PsiMin($I$42,J5)</f>
        <v>#N/A</v>
      </c>
      <c r="M44" t="e">
        <f ca="1">_xll.PsiMedian($I$42,J5)</f>
        <v>#N/A</v>
      </c>
      <c r="N44" t="e">
        <f ca="1">_xll.PsiMean($I$42,J5)</f>
        <v>#N/A</v>
      </c>
      <c r="O44" t="e">
        <f ca="1">_xll.PsiMax($I$42,J5)</f>
        <v>#N/A</v>
      </c>
      <c r="Q44">
        <v>1475</v>
      </c>
      <c r="R44">
        <v>1588.75</v>
      </c>
      <c r="S44">
        <v>8300</v>
      </c>
    </row>
    <row r="45" spans="4:19" x14ac:dyDescent="0.3">
      <c r="J45">
        <v>43</v>
      </c>
      <c r="K45">
        <v>42</v>
      </c>
      <c r="L45" t="e">
        <f ca="1">_xll.PsiMin($I$42,J6)</f>
        <v>#N/A</v>
      </c>
      <c r="M45" t="e">
        <f ca="1">_xll.PsiMedian($I$42,J6)</f>
        <v>#N/A</v>
      </c>
      <c r="N45" t="e">
        <f ca="1">_xll.PsiMean($I$42,J6)</f>
        <v>#N/A</v>
      </c>
      <c r="O45" t="e">
        <f ca="1">_xll.PsiMax($I$42,J6)</f>
        <v>#N/A</v>
      </c>
      <c r="Q45">
        <v>1400</v>
      </c>
      <c r="R45">
        <v>1513.75</v>
      </c>
      <c r="S45">
        <v>8225</v>
      </c>
    </row>
    <row r="46" spans="4:19" x14ac:dyDescent="0.3">
      <c r="J46">
        <v>44</v>
      </c>
      <c r="K46">
        <v>43</v>
      </c>
      <c r="L46" t="e">
        <f ca="1">_xll.PsiMin($I$42,J7)</f>
        <v>#N/A</v>
      </c>
      <c r="M46" t="e">
        <f ca="1">_xll.PsiMedian($I$42,J7)</f>
        <v>#N/A</v>
      </c>
      <c r="N46" t="e">
        <f ca="1">_xll.PsiMean($I$42,J7)</f>
        <v>#N/A</v>
      </c>
      <c r="O46" t="e">
        <f ca="1">_xll.PsiMax($I$42,J7)</f>
        <v>#N/A</v>
      </c>
      <c r="Q46">
        <v>1325</v>
      </c>
      <c r="R46">
        <v>1438.75</v>
      </c>
      <c r="S46">
        <v>8150</v>
      </c>
    </row>
    <row r="47" spans="4:19" x14ac:dyDescent="0.3">
      <c r="D47">
        <f ca="1">_xll.PsiSimParam(K47:K51)</f>
        <v>44</v>
      </c>
      <c r="E47">
        <f ca="1">_xll.PsiDiscrete($A$11:$A$16,$B$11:$B$16)*7</f>
        <v>0</v>
      </c>
      <c r="F47">
        <f ca="1">MIN(D47,E47)</f>
        <v>0</v>
      </c>
      <c r="G47" s="2">
        <f ca="1">F47*$B$5</f>
        <v>0</v>
      </c>
      <c r="H47" s="2">
        <f ca="1">(D47-F47)*$B$7</f>
        <v>3300</v>
      </c>
      <c r="I47" s="2">
        <f ca="1" xml:space="preserve"> G47-H47+_xll.PsiOutput()</f>
        <v>-3300</v>
      </c>
      <c r="J47">
        <v>45</v>
      </c>
      <c r="K47">
        <v>44</v>
      </c>
      <c r="L47" t="e">
        <f ca="1">_xll.PsiMin($I$47,J3)</f>
        <v>#N/A</v>
      </c>
      <c r="M47" t="e">
        <f ca="1">_xll.PsiMedian($I$47,J3)</f>
        <v>#N/A</v>
      </c>
      <c r="N47" t="e">
        <f ca="1">_xll.PsiMean($I$47,J3)</f>
        <v>#N/A</v>
      </c>
      <c r="O47" t="e">
        <f ca="1">_xll.PsiMax($I$47,J3)</f>
        <v>#N/A</v>
      </c>
      <c r="Q47">
        <v>1250</v>
      </c>
      <c r="R47">
        <v>1363.75</v>
      </c>
      <c r="S47">
        <v>8075</v>
      </c>
    </row>
    <row r="48" spans="4:19" x14ac:dyDescent="0.3">
      <c r="J48">
        <v>46</v>
      </c>
      <c r="K48">
        <v>45</v>
      </c>
      <c r="L48" t="e">
        <f ca="1">_xll.PsiMin($I$47,J4)</f>
        <v>#N/A</v>
      </c>
      <c r="M48" t="e">
        <f ca="1">_xll.PsiMedian($I$47,J4)</f>
        <v>#N/A</v>
      </c>
      <c r="N48" t="e">
        <f ca="1">_xll.PsiMean($I$47,J4)</f>
        <v>#N/A</v>
      </c>
      <c r="O48" t="e">
        <f ca="1">_xll.PsiMax($I$47,J4)</f>
        <v>#N/A</v>
      </c>
      <c r="Q48">
        <v>1175</v>
      </c>
      <c r="R48">
        <v>1288.75</v>
      </c>
      <c r="S48">
        <v>8000</v>
      </c>
    </row>
    <row r="49" spans="4:19" x14ac:dyDescent="0.3">
      <c r="J49">
        <v>47</v>
      </c>
      <c r="K49">
        <v>46</v>
      </c>
      <c r="L49" t="e">
        <f ca="1">_xll.PsiMin($I$47,J5)</f>
        <v>#N/A</v>
      </c>
      <c r="M49" t="e">
        <f ca="1">_xll.PsiMedian($I$47,J5)</f>
        <v>#N/A</v>
      </c>
      <c r="N49" t="e">
        <f ca="1">_xll.PsiMean($I$47,J5)</f>
        <v>#N/A</v>
      </c>
      <c r="O49" t="e">
        <f ca="1">_xll.PsiMax($I$47,J5)</f>
        <v>#N/A</v>
      </c>
      <c r="Q49">
        <v>1100</v>
      </c>
      <c r="R49">
        <v>1213.75</v>
      </c>
      <c r="S49">
        <v>7925</v>
      </c>
    </row>
    <row r="50" spans="4:19" x14ac:dyDescent="0.3">
      <c r="J50">
        <v>48</v>
      </c>
      <c r="K50">
        <v>47</v>
      </c>
      <c r="L50" t="e">
        <f ca="1">_xll.PsiMin($I$47,J6)</f>
        <v>#N/A</v>
      </c>
      <c r="M50" t="e">
        <f ca="1">_xll.PsiMedian($I$47,J6)</f>
        <v>#N/A</v>
      </c>
      <c r="N50" t="e">
        <f ca="1">_xll.PsiMean($I$47,J6)</f>
        <v>#N/A</v>
      </c>
      <c r="O50" t="e">
        <f ca="1">_xll.PsiMax($I$47,J6)</f>
        <v>#N/A</v>
      </c>
      <c r="Q50">
        <v>1025</v>
      </c>
      <c r="R50">
        <v>1138.75</v>
      </c>
      <c r="S50">
        <v>7850</v>
      </c>
    </row>
    <row r="51" spans="4:19" x14ac:dyDescent="0.3">
      <c r="J51">
        <v>49</v>
      </c>
      <c r="K51">
        <v>48</v>
      </c>
      <c r="L51" t="e">
        <f ca="1">_xll.PsiMin($I$47,J7)</f>
        <v>#N/A</v>
      </c>
      <c r="M51" t="e">
        <f ca="1">_xll.PsiMedian($I$47,J7)</f>
        <v>#N/A</v>
      </c>
      <c r="N51" t="e">
        <f ca="1">_xll.PsiMean($I$47,J7)</f>
        <v>#N/A</v>
      </c>
      <c r="O51" t="e">
        <f ca="1">_xll.PsiMax($I$47,J7)</f>
        <v>#N/A</v>
      </c>
      <c r="Q51">
        <v>950</v>
      </c>
      <c r="R51">
        <v>1063.75</v>
      </c>
      <c r="S51">
        <v>7775</v>
      </c>
    </row>
    <row r="52" spans="4:19" x14ac:dyDescent="0.3">
      <c r="D52">
        <f ca="1">_xll.PsiSimParam(K52:K56)</f>
        <v>49</v>
      </c>
      <c r="E52">
        <f ca="1">_xll.PsiDiscrete($A$11:$A$16,$B$11:$B$16)*7</f>
        <v>0</v>
      </c>
      <c r="F52">
        <f ca="1">MIN(D52,E52)</f>
        <v>0</v>
      </c>
      <c r="G52" s="2">
        <f ca="1">F52*$B$5</f>
        <v>0</v>
      </c>
      <c r="H52" s="2">
        <f ca="1">(D52-F52)*$B$7</f>
        <v>3675</v>
      </c>
      <c r="I52" s="2">
        <f ca="1" xml:space="preserve"> G52-H52+_xll.PsiOutput()</f>
        <v>-3675</v>
      </c>
      <c r="J52">
        <v>50</v>
      </c>
      <c r="K52">
        <v>49</v>
      </c>
      <c r="L52" t="e">
        <f ca="1">_xll.PsiMin($I$52,J3)</f>
        <v>#N/A</v>
      </c>
      <c r="M52" t="e">
        <f ca="1">_xll.PsiMedian($I$52,J3)</f>
        <v>#N/A</v>
      </c>
      <c r="N52" t="e">
        <f ca="1">_xll.PsiMean($I$52,J3)</f>
        <v>#N/A</v>
      </c>
      <c r="O52" t="e">
        <f ca="1">_xll.PsiMax($I$52,J3)</f>
        <v>#N/A</v>
      </c>
      <c r="Q52">
        <v>875</v>
      </c>
      <c r="R52">
        <v>988.75</v>
      </c>
      <c r="S52">
        <v>7700</v>
      </c>
    </row>
    <row r="53" spans="4:19" x14ac:dyDescent="0.3">
      <c r="R53">
        <f>MAX(R4:R52)</f>
        <v>2633.75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Adike</dc:creator>
  <cp:lastModifiedBy>Swetha Adike</cp:lastModifiedBy>
  <dcterms:created xsi:type="dcterms:W3CDTF">2022-03-26T20:42:00Z</dcterms:created>
  <dcterms:modified xsi:type="dcterms:W3CDTF">2022-03-26T21:17:02Z</dcterms:modified>
</cp:coreProperties>
</file>