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VISUALSWE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1" i="1" l="1"/>
  <c r="K3" i="1" l="1"/>
  <c r="K4" i="1"/>
  <c r="K5" i="1"/>
  <c r="I15" i="1" s="1"/>
  <c r="K6" i="1"/>
  <c r="K7" i="1"/>
  <c r="K8" i="1"/>
  <c r="K9" i="1"/>
  <c r="K2" i="1"/>
  <c r="H9" i="1"/>
  <c r="H3" i="1"/>
  <c r="H4" i="1"/>
  <c r="H5" i="1"/>
  <c r="H6" i="1"/>
  <c r="H7" i="1"/>
  <c r="H8" i="1"/>
  <c r="H2" i="1"/>
  <c r="L2" i="1" l="1"/>
  <c r="L6" i="1"/>
  <c r="I8" i="1"/>
  <c r="M8" i="1" s="1"/>
  <c r="L8" i="1"/>
  <c r="I4" i="1"/>
  <c r="G15" i="1" s="1"/>
  <c r="L4" i="1"/>
  <c r="L5" i="1"/>
  <c r="L7" i="1"/>
  <c r="L3" i="1"/>
  <c r="L9" i="1"/>
  <c r="N8" i="1"/>
  <c r="I6" i="1"/>
  <c r="J8" i="1"/>
  <c r="I2" i="1"/>
  <c r="I9" i="1"/>
  <c r="N9" i="1" s="1"/>
  <c r="I5" i="1"/>
  <c r="N5" i="1" s="1"/>
  <c r="I7" i="1"/>
  <c r="N7" i="1" s="1"/>
  <c r="I3" i="1"/>
  <c r="N3" i="1" s="1"/>
  <c r="N4" i="1" l="1"/>
  <c r="J4" i="1"/>
  <c r="M4" i="1"/>
  <c r="J6" i="1"/>
  <c r="N6" i="1"/>
  <c r="M2" i="1"/>
  <c r="N2" i="1"/>
  <c r="M6" i="1"/>
  <c r="J2" i="1"/>
  <c r="M3" i="1"/>
  <c r="J3" i="1"/>
  <c r="M5" i="1"/>
  <c r="J5" i="1"/>
  <c r="M7" i="1"/>
  <c r="J7" i="1"/>
  <c r="M9" i="1"/>
  <c r="J9" i="1"/>
</calcChain>
</file>

<file path=xl/sharedStrings.xml><?xml version="1.0" encoding="utf-8"?>
<sst xmlns="http://schemas.openxmlformats.org/spreadsheetml/2006/main" count="56" uniqueCount="35">
  <si>
    <t>NAME</t>
  </si>
  <si>
    <t>ID</t>
  </si>
  <si>
    <t>TAMIL</t>
  </si>
  <si>
    <t>ENGLISH</t>
  </si>
  <si>
    <t>MATHS</t>
  </si>
  <si>
    <t>SCIENCE</t>
  </si>
  <si>
    <t>SOCIAL</t>
  </si>
  <si>
    <t>TOTAL</t>
  </si>
  <si>
    <t>AVERAGE</t>
  </si>
  <si>
    <t>ROUND AVERAGE</t>
  </si>
  <si>
    <t>RANK</t>
  </si>
  <si>
    <t>GRADE</t>
  </si>
  <si>
    <t>RESULT</t>
  </si>
  <si>
    <t>SWETHA</t>
  </si>
  <si>
    <t>PARKAVI</t>
  </si>
  <si>
    <t>ABINAYA</t>
  </si>
  <si>
    <t>SARAVANAN</t>
  </si>
  <si>
    <t>SARAN</t>
  </si>
  <si>
    <t>DIVYA</t>
  </si>
  <si>
    <t>RAJAKUMARI</t>
  </si>
  <si>
    <t>INDHUMATHI</t>
  </si>
  <si>
    <t>PASS OR FAIL</t>
  </si>
  <si>
    <t>DATA BIRTH</t>
  </si>
  <si>
    <t>BLOOD GROUP</t>
  </si>
  <si>
    <t>PASS&amp;FAIL</t>
  </si>
  <si>
    <t>B+</t>
  </si>
  <si>
    <t>O+</t>
  </si>
  <si>
    <t>A-</t>
  </si>
  <si>
    <t>AB+</t>
  </si>
  <si>
    <t>A+</t>
  </si>
  <si>
    <t>PASS</t>
  </si>
  <si>
    <t>FAIL</t>
  </si>
  <si>
    <t>ABOVE 90</t>
  </si>
  <si>
    <t>BELOW 80</t>
  </si>
  <si>
    <t>BETWEEN 30-50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</si>
</sst>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 tint="4.9989318521683403E-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34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left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 tint="-0.249977111117893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99"/>
      <color rgb="FF99FF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2" displayName="Table22" ref="H30:K38" totalsRowShown="0" headerRowDxfId="25" dataDxfId="24">
  <tableColumns count="4">
    <tableColumn id="1" name="NAME" dataDxfId="23" totalsRowDxfId="22"/>
    <tableColumn id="2" name="DATA BIRTH" dataDxfId="21" totalsRowDxfId="20"/>
    <tableColumn id="3" name="BLOOD GROUP" dataDxfId="19" totalsRowDxfId="18"/>
    <tableColumn id="4" name="PASS&amp;FAIL" dataDxfId="17" totalsRowDxfId="1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N9" totalsRowShown="0" headerRowDxfId="15" dataDxfId="14">
  <tableColumns count="14">
    <tableColumn id="1" name="NAME" dataDxfId="13"/>
    <tableColumn id="2" name="ID" dataDxfId="12"/>
    <tableColumn id="3" name="TAMIL" dataDxfId="11"/>
    <tableColumn id="4" name="ENGLISH" dataDxfId="10"/>
    <tableColumn id="5" name="MATHS" dataDxfId="9"/>
    <tableColumn id="6" name="SCIENCE" dataDxfId="8"/>
    <tableColumn id="7" name="SOCIAL" dataDxfId="7"/>
    <tableColumn id="8" name="TOTAL" dataDxfId="6">
      <calculatedColumnFormula>SUM(C2+D2+E2+F2+G2)</calculatedColumnFormula>
    </tableColumn>
    <tableColumn id="9" name="AVERAGE" dataDxfId="5">
      <calculatedColumnFormula>SUM(H2/5)</calculatedColumnFormula>
    </tableColumn>
    <tableColumn id="10" name="ROUND AVERAGE" dataDxfId="4">
      <calculatedColumnFormula>ROUND(I2,0)</calculatedColumnFormula>
    </tableColumn>
    <tableColumn id="11" name="PASS OR FAIL" dataDxfId="3">
      <calculatedColumnFormula>IF(AND(C2&gt;=35,D2&gt;=35,E2&gt;=35,F2&gt;=35,G2&gt;=35),"pass","fail")</calculatedColumnFormula>
    </tableColumn>
    <tableColumn id="12" name="RANK" dataDxfId="2">
      <calculatedColumnFormula>RANK(H2,$H$2:$H$9)</calculatedColumnFormula>
    </tableColumn>
    <tableColumn id="13" name="GRADE" dataDxfId="1">
      <calculatedColumnFormula>IF(I2&gt;=90,"A+", IF(I2&gt;=80,"A", IF(I2&gt;=70,"B", IF(I2&gt;=60,"C",IF(I2&gt;=50,"D","No Grade")))))</calculatedColumnFormula>
    </tableColumn>
    <tableColumn id="14" name="RESULT" dataDxfId="0">
      <calculatedColumnFormula>IF(I2&gt;75,"DISTINCTION",IF(I2&gt;60,"FIRST CLASS",IF(I2&gt;50,"SECOND CLASS",IF(I2&gt;40,"THIRD CLASS","poor"))))</calculatedColumnFormula>
    </tableColumn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zoomScaleNormal="100" workbookViewId="0">
      <selection activeCell="A2" sqref="A2:N9"/>
    </sheetView>
  </sheetViews>
  <sheetFormatPr defaultRowHeight="15" x14ac:dyDescent="0.25"/>
  <cols>
    <col min="1" max="1" width="14.28515625" customWidth="1"/>
    <col min="2" max="2" width="11" customWidth="1"/>
    <col min="4" max="4" width="10.5703125" customWidth="1"/>
    <col min="5" max="5" width="9.42578125" customWidth="1"/>
    <col min="6" max="6" width="10.42578125" customWidth="1"/>
    <col min="7" max="7" width="9.42578125" customWidth="1"/>
    <col min="8" max="8" width="16.140625" customWidth="1"/>
    <col min="9" max="9" width="17.85546875" customWidth="1"/>
    <col min="10" max="10" width="18.42578125" customWidth="1"/>
    <col min="11" max="11" width="14.7109375" customWidth="1"/>
    <col min="14" max="14" width="12.7109375" customWidth="1"/>
  </cols>
  <sheetData>
    <row r="1" spans="1:14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21</v>
      </c>
      <c r="L1" s="7" t="s">
        <v>10</v>
      </c>
      <c r="M1" s="7" t="s">
        <v>11</v>
      </c>
      <c r="N1" s="7" t="s">
        <v>12</v>
      </c>
    </row>
    <row r="2" spans="1:14" x14ac:dyDescent="0.25">
      <c r="A2" s="8" t="s">
        <v>13</v>
      </c>
      <c r="B2" s="9">
        <v>100</v>
      </c>
      <c r="C2" s="9">
        <v>99</v>
      </c>
      <c r="D2" s="9">
        <v>80</v>
      </c>
      <c r="E2" s="9">
        <v>70</v>
      </c>
      <c r="F2" s="9">
        <v>96</v>
      </c>
      <c r="G2" s="9">
        <v>91</v>
      </c>
      <c r="H2" s="9">
        <f t="shared" ref="H2:H9" si="0">SUM(C2+D2+E2+F2+G2)</f>
        <v>436</v>
      </c>
      <c r="I2" s="9">
        <f>SUM(H2/5)</f>
        <v>87.2</v>
      </c>
      <c r="J2" s="9">
        <f>ROUND(I2,0)</f>
        <v>87</v>
      </c>
      <c r="K2" s="9" t="str">
        <f t="shared" ref="K2:K9" si="1">IF(AND(C2&gt;=35,D2&gt;=35,E2&gt;=35,F2&gt;=35,G2&gt;=35),"pass","fail")</f>
        <v>pass</v>
      </c>
      <c r="L2" s="9">
        <f>RANK(H2,$H$2:$H$9)</f>
        <v>5</v>
      </c>
      <c r="M2" s="9" t="str">
        <f>IF(I2&gt;=90,"A+", IF(I2&gt;=80,"A", IF(I2&gt;=70,"B", IF(I2&gt;=60,"C",IF(I2&gt;=50,"D","No Grade")))))</f>
        <v>A</v>
      </c>
      <c r="N2" s="10" t="str">
        <f>IF(I2&gt;75,"DISTINCTION",IF(I2&gt;60,"FIRST CLASS",IF(I2&gt;50,"SECOND CLASS",IF(I2&gt;40,"THIRD CLASS","poor"))))</f>
        <v>DISTINCTION</v>
      </c>
    </row>
    <row r="3" spans="1:14" x14ac:dyDescent="0.25">
      <c r="A3" s="8" t="s">
        <v>14</v>
      </c>
      <c r="B3" s="9">
        <v>101</v>
      </c>
      <c r="C3" s="9">
        <v>99</v>
      </c>
      <c r="D3" s="9">
        <v>85</v>
      </c>
      <c r="E3" s="9">
        <v>75</v>
      </c>
      <c r="F3" s="9">
        <v>98</v>
      </c>
      <c r="G3" s="9">
        <v>91</v>
      </c>
      <c r="H3" s="9">
        <f t="shared" si="0"/>
        <v>448</v>
      </c>
      <c r="I3" s="9">
        <f t="shared" ref="I3:I9" si="2">SUM(H3/5)</f>
        <v>89.6</v>
      </c>
      <c r="J3" s="9">
        <f t="shared" ref="J3:J9" si="3">ROUND(I3,0)</f>
        <v>90</v>
      </c>
      <c r="K3" s="9" t="str">
        <f t="shared" si="1"/>
        <v>pass</v>
      </c>
      <c r="L3" s="9">
        <f t="shared" ref="L3:L9" si="4">RANK(H3,$H$2:$H$9)</f>
        <v>3</v>
      </c>
      <c r="M3" s="9" t="str">
        <f t="shared" ref="M3:M9" si="5">IF(I3&gt;=90,"A+", IF(I3&gt;=80,"A", IF(I3&gt;=70,"B", IF(I3&gt;=60,"C",IF(I3&gt;=50,"D","No Grade")))))</f>
        <v>A</v>
      </c>
      <c r="N3" s="10" t="str">
        <f t="shared" ref="N3:N9" si="6">IF(I3&gt;75,"DISTINCTION",IF(I3&gt;60,"FIRST CLASS",IF(I3&gt;50,"SECOND CLASS",IF(I3&gt;40,"THIRD CLASS","poor"))))</f>
        <v>DISTINCTION</v>
      </c>
    </row>
    <row r="4" spans="1:14" x14ac:dyDescent="0.25">
      <c r="A4" s="8" t="s">
        <v>15</v>
      </c>
      <c r="B4" s="9">
        <v>102</v>
      </c>
      <c r="C4" s="9">
        <v>99</v>
      </c>
      <c r="D4" s="9">
        <v>85</v>
      </c>
      <c r="E4" s="9">
        <v>80</v>
      </c>
      <c r="F4" s="9">
        <v>90</v>
      </c>
      <c r="G4" s="9">
        <v>95</v>
      </c>
      <c r="H4" s="9">
        <f t="shared" si="0"/>
        <v>449</v>
      </c>
      <c r="I4" s="9">
        <f t="shared" si="2"/>
        <v>89.8</v>
      </c>
      <c r="J4" s="9">
        <f t="shared" si="3"/>
        <v>90</v>
      </c>
      <c r="K4" s="9" t="str">
        <f t="shared" si="1"/>
        <v>pass</v>
      </c>
      <c r="L4" s="9">
        <f t="shared" si="4"/>
        <v>2</v>
      </c>
      <c r="M4" s="9" t="str">
        <f t="shared" si="5"/>
        <v>A</v>
      </c>
      <c r="N4" s="10" t="str">
        <f t="shared" si="6"/>
        <v>DISTINCTION</v>
      </c>
    </row>
    <row r="5" spans="1:14" x14ac:dyDescent="0.25">
      <c r="A5" s="8" t="s">
        <v>17</v>
      </c>
      <c r="B5" s="9">
        <v>104</v>
      </c>
      <c r="C5" s="9">
        <v>95</v>
      </c>
      <c r="D5" s="9">
        <v>95</v>
      </c>
      <c r="E5" s="9">
        <v>98</v>
      </c>
      <c r="F5" s="9">
        <v>97</v>
      </c>
      <c r="G5" s="9">
        <v>95</v>
      </c>
      <c r="H5" s="9">
        <f t="shared" si="0"/>
        <v>480</v>
      </c>
      <c r="I5" s="9">
        <f t="shared" si="2"/>
        <v>96</v>
      </c>
      <c r="J5" s="9">
        <f t="shared" si="3"/>
        <v>96</v>
      </c>
      <c r="K5" s="9" t="str">
        <f t="shared" si="1"/>
        <v>pass</v>
      </c>
      <c r="L5" s="9">
        <f t="shared" si="4"/>
        <v>1</v>
      </c>
      <c r="M5" s="9" t="str">
        <f t="shared" si="5"/>
        <v>A+</v>
      </c>
      <c r="N5" s="10" t="str">
        <f t="shared" si="6"/>
        <v>DISTINCTION</v>
      </c>
    </row>
    <row r="6" spans="1:14" x14ac:dyDescent="0.25">
      <c r="A6" s="8" t="s">
        <v>18</v>
      </c>
      <c r="B6" s="9">
        <v>105</v>
      </c>
      <c r="C6" s="9">
        <v>50</v>
      </c>
      <c r="D6" s="9">
        <v>60</v>
      </c>
      <c r="E6" s="9">
        <v>45</v>
      </c>
      <c r="F6" s="9">
        <v>30</v>
      </c>
      <c r="G6" s="9">
        <v>79</v>
      </c>
      <c r="H6" s="9">
        <f t="shared" si="0"/>
        <v>264</v>
      </c>
      <c r="I6" s="9">
        <f t="shared" si="2"/>
        <v>52.8</v>
      </c>
      <c r="J6" s="9">
        <f t="shared" si="3"/>
        <v>53</v>
      </c>
      <c r="K6" s="11" t="str">
        <f t="shared" si="1"/>
        <v>fail</v>
      </c>
      <c r="L6" s="9">
        <f t="shared" si="4"/>
        <v>8</v>
      </c>
      <c r="M6" s="9" t="str">
        <f t="shared" si="5"/>
        <v>D</v>
      </c>
      <c r="N6" s="10" t="str">
        <f t="shared" si="6"/>
        <v>SECOND CLASS</v>
      </c>
    </row>
    <row r="7" spans="1:14" x14ac:dyDescent="0.25">
      <c r="A7" s="8" t="s">
        <v>19</v>
      </c>
      <c r="B7" s="9">
        <v>106</v>
      </c>
      <c r="C7" s="9">
        <v>50</v>
      </c>
      <c r="D7" s="9">
        <v>50</v>
      </c>
      <c r="E7" s="9">
        <v>59</v>
      </c>
      <c r="F7" s="9">
        <v>35</v>
      </c>
      <c r="G7" s="9">
        <v>80</v>
      </c>
      <c r="H7" s="9">
        <f t="shared" si="0"/>
        <v>274</v>
      </c>
      <c r="I7" s="9">
        <f t="shared" si="2"/>
        <v>54.8</v>
      </c>
      <c r="J7" s="9">
        <f t="shared" si="3"/>
        <v>55</v>
      </c>
      <c r="K7" s="9" t="str">
        <f t="shared" si="1"/>
        <v>pass</v>
      </c>
      <c r="L7" s="9">
        <f t="shared" si="4"/>
        <v>7</v>
      </c>
      <c r="M7" s="9" t="str">
        <f t="shared" si="5"/>
        <v>D</v>
      </c>
      <c r="N7" s="10" t="str">
        <f t="shared" si="6"/>
        <v>SECOND CLASS</v>
      </c>
    </row>
    <row r="8" spans="1:14" x14ac:dyDescent="0.25">
      <c r="A8" s="8" t="s">
        <v>20</v>
      </c>
      <c r="B8" s="9">
        <v>107</v>
      </c>
      <c r="C8" s="9">
        <v>60</v>
      </c>
      <c r="D8" s="9">
        <v>80</v>
      </c>
      <c r="E8" s="9">
        <v>70</v>
      </c>
      <c r="F8" s="9">
        <v>70</v>
      </c>
      <c r="G8" s="9">
        <v>35</v>
      </c>
      <c r="H8" s="9">
        <f t="shared" si="0"/>
        <v>315</v>
      </c>
      <c r="I8" s="9">
        <f t="shared" si="2"/>
        <v>63</v>
      </c>
      <c r="J8" s="9">
        <f t="shared" si="3"/>
        <v>63</v>
      </c>
      <c r="K8" s="9" t="str">
        <f t="shared" si="1"/>
        <v>pass</v>
      </c>
      <c r="L8" s="9">
        <f t="shared" si="4"/>
        <v>6</v>
      </c>
      <c r="M8" s="9" t="str">
        <f t="shared" si="5"/>
        <v>C</v>
      </c>
      <c r="N8" s="10" t="str">
        <f t="shared" si="6"/>
        <v>FIRST CLASS</v>
      </c>
    </row>
    <row r="9" spans="1:14" x14ac:dyDescent="0.25">
      <c r="A9" s="8" t="s">
        <v>16</v>
      </c>
      <c r="B9" s="9">
        <v>108</v>
      </c>
      <c r="C9" s="9">
        <v>90</v>
      </c>
      <c r="D9" s="9">
        <v>90</v>
      </c>
      <c r="E9" s="9">
        <v>80</v>
      </c>
      <c r="F9" s="9">
        <v>90</v>
      </c>
      <c r="G9" s="9">
        <v>90</v>
      </c>
      <c r="H9" s="9">
        <f t="shared" si="0"/>
        <v>440</v>
      </c>
      <c r="I9" s="9">
        <f t="shared" si="2"/>
        <v>88</v>
      </c>
      <c r="J9" s="9">
        <f t="shared" si="3"/>
        <v>88</v>
      </c>
      <c r="K9" s="9" t="str">
        <f t="shared" si="1"/>
        <v>pass</v>
      </c>
      <c r="L9" s="9">
        <f t="shared" si="4"/>
        <v>4</v>
      </c>
      <c r="M9" s="9" t="str">
        <f t="shared" si="5"/>
        <v>A</v>
      </c>
      <c r="N9" s="10" t="str">
        <f t="shared" si="6"/>
        <v>DISTINCTION</v>
      </c>
    </row>
    <row r="12" spans="1:14" x14ac:dyDescent="0.25">
      <c r="A12" s="2" t="s">
        <v>32</v>
      </c>
      <c r="B12" s="4"/>
    </row>
    <row r="13" spans="1:14" x14ac:dyDescent="0.25">
      <c r="A13" s="2" t="s">
        <v>33</v>
      </c>
      <c r="B13" s="5"/>
    </row>
    <row r="14" spans="1:14" x14ac:dyDescent="0.25">
      <c r="A14" s="2" t="s">
        <v>34</v>
      </c>
      <c r="B14" s="6"/>
    </row>
    <row r="15" spans="1:14" x14ac:dyDescent="0.25">
      <c r="F15" t="s">
        <v>15</v>
      </c>
      <c r="G15" s="1">
        <f>VLOOKUP(F15,A1:N9,9,FALSE)</f>
        <v>89.8</v>
      </c>
      <c r="H15" s="1" t="s">
        <v>17</v>
      </c>
      <c r="I15" s="1" t="str">
        <f>VLOOKUP(H15,A1:N9,11,FALSE)</f>
        <v>pass</v>
      </c>
    </row>
    <row r="30" spans="8:11" x14ac:dyDescent="0.25">
      <c r="H30" s="1" t="s">
        <v>0</v>
      </c>
      <c r="I30" s="1" t="s">
        <v>22</v>
      </c>
      <c r="J30" s="1" t="s">
        <v>23</v>
      </c>
      <c r="K30" s="1" t="s">
        <v>24</v>
      </c>
    </row>
    <row r="31" spans="8:11" x14ac:dyDescent="0.25">
      <c r="H31" s="2" t="s">
        <v>13</v>
      </c>
      <c r="I31" s="3">
        <v>37101</v>
      </c>
      <c r="J31" s="1" t="s">
        <v>25</v>
      </c>
      <c r="K31" s="1" t="s">
        <v>30</v>
      </c>
    </row>
    <row r="32" spans="8:11" x14ac:dyDescent="0.25">
      <c r="H32" s="2" t="s">
        <v>14</v>
      </c>
      <c r="I32" s="3">
        <v>36995</v>
      </c>
      <c r="J32" s="1" t="s">
        <v>26</v>
      </c>
      <c r="K32" s="1" t="s">
        <v>30</v>
      </c>
    </row>
    <row r="33" spans="8:11" x14ac:dyDescent="0.25">
      <c r="H33" s="2" t="s">
        <v>15</v>
      </c>
      <c r="I33" s="3">
        <v>36896</v>
      </c>
      <c r="J33" s="1" t="s">
        <v>25</v>
      </c>
      <c r="K33" s="1" t="s">
        <v>30</v>
      </c>
    </row>
    <row r="34" spans="8:11" x14ac:dyDescent="0.25">
      <c r="H34" s="2" t="s">
        <v>17</v>
      </c>
      <c r="I34" s="3">
        <v>37192</v>
      </c>
      <c r="J34" s="1" t="s">
        <v>26</v>
      </c>
      <c r="K34" s="1" t="s">
        <v>30</v>
      </c>
    </row>
    <row r="35" spans="8:11" x14ac:dyDescent="0.25">
      <c r="H35" s="2" t="s">
        <v>18</v>
      </c>
      <c r="I35" s="3">
        <v>37480</v>
      </c>
      <c r="J35" s="1" t="s">
        <v>27</v>
      </c>
      <c r="K35" s="1" t="s">
        <v>31</v>
      </c>
    </row>
    <row r="36" spans="8:11" x14ac:dyDescent="0.25">
      <c r="H36" s="2" t="s">
        <v>19</v>
      </c>
      <c r="I36" s="3">
        <v>37745</v>
      </c>
      <c r="J36" s="1" t="s">
        <v>28</v>
      </c>
      <c r="K36" s="1" t="s">
        <v>30</v>
      </c>
    </row>
    <row r="37" spans="8:11" x14ac:dyDescent="0.25">
      <c r="H37" s="2" t="s">
        <v>20</v>
      </c>
      <c r="I37" s="3">
        <v>37167</v>
      </c>
      <c r="J37" s="1" t="s">
        <v>29</v>
      </c>
      <c r="K37" s="1" t="s">
        <v>30</v>
      </c>
    </row>
    <row r="38" spans="8:11" x14ac:dyDescent="0.25">
      <c r="H38" s="2" t="s">
        <v>16</v>
      </c>
      <c r="I38" s="3">
        <v>36623</v>
      </c>
      <c r="J38" s="1" t="s">
        <v>26</v>
      </c>
      <c r="K38" s="1" t="s">
        <v>30</v>
      </c>
    </row>
    <row r="41" spans="8:11" x14ac:dyDescent="0.25">
      <c r="I41" t="s">
        <v>15</v>
      </c>
      <c r="J41" s="1" t="str">
        <f>VLOOKUP(I41,H31:K38,4,FALSE)</f>
        <v>PASS</v>
      </c>
    </row>
  </sheetData>
  <conditionalFormatting sqref="C2:G9">
    <cfRule type="cellIs" dxfId="33" priority="1" operator="lessThan">
      <formula>69</formula>
    </cfRule>
    <cfRule type="cellIs" dxfId="32" priority="2" operator="between">
      <formula>29</formula>
      <formula>60</formula>
    </cfRule>
    <cfRule type="cellIs" dxfId="31" priority="3" operator="lessThan">
      <formula>81</formula>
    </cfRule>
    <cfRule type="cellIs" dxfId="30" priority="4" operator="greaterThan">
      <formula>80</formula>
    </cfRule>
    <cfRule type="cellIs" dxfId="29" priority="5" operator="lessThan">
      <formula>80</formula>
    </cfRule>
    <cfRule type="cellIs" dxfId="28" priority="6" operator="between">
      <formula>30</formula>
      <formula>60</formula>
    </cfRule>
    <cfRule type="cellIs" dxfId="27" priority="7" operator="lessThan">
      <formula>80</formula>
    </cfRule>
    <cfRule type="cellIs" dxfId="26" priority="8" operator="greaterThan">
      <formula>90</formula>
    </cfRule>
  </conditionalFormatting>
  <pageMargins left="0.7" right="0.7" top="0.75" bottom="0.75" header="0.3" footer="0.3"/>
  <pageSetup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10254F-2EEE-48B1-9417-CD586E82BE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2024-07-20T04:50:39Z</dcterms:created>
  <dcterms:modified xsi:type="dcterms:W3CDTF">2024-07-23T06:58:04Z</dcterms:modified>
</cp:coreProperties>
</file>