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研習資料\1140411-興大產業減碳辦公室\實作練習\Lab 3\"/>
    </mc:Choice>
  </mc:AlternateContent>
  <xr:revisionPtr revIDLastSave="0" documentId="13_ncr:1_{251FCF91-BA6A-4DDC-B944-1E8C8F1DF6B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1" l="1" a="1"/>
  <c r="M30" i="1" s="1"/>
  <c r="M13" i="1"/>
  <c r="Q20" i="1"/>
  <c r="Q21" i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P21" i="1"/>
  <c r="P13" i="1"/>
  <c r="Q13" i="1" s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M5" i="1"/>
  <c r="N5" i="1"/>
  <c r="O5" i="1"/>
  <c r="P5" i="1"/>
  <c r="Q5" i="1"/>
  <c r="R5" i="1"/>
  <c r="S5" i="1"/>
  <c r="T5" i="1"/>
  <c r="U5" i="1"/>
  <c r="M6" i="1"/>
  <c r="N6" i="1"/>
  <c r="O6" i="1"/>
  <c r="P6" i="1"/>
  <c r="Q6" i="1"/>
  <c r="R6" i="1"/>
  <c r="S6" i="1"/>
  <c r="T6" i="1"/>
  <c r="U6" i="1"/>
  <c r="M7" i="1"/>
  <c r="N7" i="1"/>
  <c r="O7" i="1"/>
  <c r="P7" i="1"/>
  <c r="Q7" i="1"/>
  <c r="R7" i="1"/>
  <c r="S7" i="1"/>
  <c r="T7" i="1"/>
  <c r="U7" i="1"/>
  <c r="M8" i="1"/>
  <c r="N8" i="1"/>
  <c r="O8" i="1"/>
  <c r="P8" i="1"/>
  <c r="Q8" i="1"/>
  <c r="R8" i="1"/>
  <c r="S8" i="1"/>
  <c r="T8" i="1"/>
  <c r="U8" i="1"/>
  <c r="M9" i="1"/>
  <c r="N9" i="1"/>
  <c r="O9" i="1"/>
  <c r="P9" i="1"/>
  <c r="Q9" i="1"/>
  <c r="R9" i="1"/>
  <c r="S9" i="1"/>
  <c r="T9" i="1"/>
  <c r="U9" i="1"/>
  <c r="N4" i="1"/>
  <c r="O4" i="1"/>
  <c r="P4" i="1"/>
  <c r="Q4" i="1"/>
  <c r="R4" i="1"/>
  <c r="S4" i="1"/>
  <c r="T4" i="1"/>
  <c r="U4" i="1"/>
  <c r="M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<sst xmlns="http://schemas.openxmlformats.org/spreadsheetml/2006/main" count="178" uniqueCount="100">
  <si>
    <t>地區</t>
  </si>
  <si>
    <t>國家</t>
  </si>
  <si>
    <t>城市</t>
  </si>
  <si>
    <t>產品類別</t>
  </si>
  <si>
    <t>產品名稱</t>
  </si>
  <si>
    <t>銷售總額 (USD)</t>
  </si>
  <si>
    <t>銷售數量</t>
  </si>
  <si>
    <t>單價 (USD)</t>
  </si>
  <si>
    <t>銷售日期</t>
  </si>
  <si>
    <t>北美</t>
  </si>
  <si>
    <t>歐洲</t>
  </si>
  <si>
    <t>亞洲</t>
  </si>
  <si>
    <t>大洋洲</t>
  </si>
  <si>
    <t>南美</t>
  </si>
  <si>
    <t>南非</t>
  </si>
  <si>
    <t>美國</t>
  </si>
  <si>
    <t>德國</t>
  </si>
  <si>
    <t>日本</t>
  </si>
  <si>
    <t>加拿大</t>
  </si>
  <si>
    <t>澳大利亞</t>
  </si>
  <si>
    <t>法國</t>
  </si>
  <si>
    <t>中國</t>
  </si>
  <si>
    <t>印度</t>
  </si>
  <si>
    <t>巴西</t>
  </si>
  <si>
    <t>韓國</t>
  </si>
  <si>
    <t>阿根廷</t>
  </si>
  <si>
    <t>埃及</t>
  </si>
  <si>
    <t>西班牙</t>
  </si>
  <si>
    <t>紐約</t>
  </si>
  <si>
    <t>柏林</t>
  </si>
  <si>
    <t>東京</t>
  </si>
  <si>
    <t>多倫多</t>
  </si>
  <si>
    <t>悉尼</t>
  </si>
  <si>
    <t>巴黎</t>
  </si>
  <si>
    <t>上海</t>
  </si>
  <si>
    <t>新德里</t>
  </si>
  <si>
    <t>聖保羅</t>
  </si>
  <si>
    <t>里約熱內盧</t>
  </si>
  <si>
    <t>首爾</t>
  </si>
  <si>
    <t>開普敦</t>
  </si>
  <si>
    <t>奧克蘭</t>
  </si>
  <si>
    <t>孟買</t>
  </si>
  <si>
    <t>布宜諾斯艾利斯</t>
  </si>
  <si>
    <t>開羅</t>
  </si>
  <si>
    <t>馬德里</t>
  </si>
  <si>
    <t>巴塞隆納</t>
  </si>
  <si>
    <t>墨爾本</t>
  </si>
  <si>
    <t>電子產品</t>
  </si>
  <si>
    <t>家用電器</t>
  </si>
  <si>
    <t>食品</t>
  </si>
  <si>
    <t>家具</t>
  </si>
  <si>
    <t>運動器材</t>
  </si>
  <si>
    <t>時尚服飾</t>
  </si>
  <si>
    <t>飲料</t>
  </si>
  <si>
    <t>運動鞋</t>
  </si>
  <si>
    <t>美容產品</t>
  </si>
  <si>
    <t>智能手機</t>
  </si>
  <si>
    <t>微波爐</t>
  </si>
  <si>
    <t>面膜</t>
  </si>
  <si>
    <t>沙發</t>
  </si>
  <si>
    <t>健身自行車</t>
  </si>
  <si>
    <t>洋裝</t>
  </si>
  <si>
    <t>巧克力</t>
  </si>
  <si>
    <t>果汁</t>
  </si>
  <si>
    <t>電視</t>
  </si>
  <si>
    <t>香水</t>
  </si>
  <si>
    <t>護膚霜</t>
  </si>
  <si>
    <t>平板電腦</t>
  </si>
  <si>
    <t>牛仔褲</t>
  </si>
  <si>
    <t>咖啡</t>
  </si>
  <si>
    <t>大米</t>
  </si>
  <si>
    <t>筆記型電腦</t>
  </si>
  <si>
    <t>電視機頂盒</t>
  </si>
  <si>
    <t>冰箱</t>
  </si>
  <si>
    <t>2024/1/15</t>
  </si>
  <si>
    <t>2024/2/10</t>
  </si>
  <si>
    <t>2024/3/20</t>
  </si>
  <si>
    <t>2024/4/5</t>
  </si>
  <si>
    <t>2024/5/11</t>
  </si>
  <si>
    <t>2024/6/6</t>
  </si>
  <si>
    <t>2024/1/25</t>
  </si>
  <si>
    <t>2024/2/4</t>
  </si>
  <si>
    <t>2024/9/13</t>
  </si>
  <si>
    <t>2024/10/19</t>
  </si>
  <si>
    <t>2024/12/10</t>
  </si>
  <si>
    <t>2024/1/4</t>
  </si>
  <si>
    <t>2024/2/20</t>
  </si>
  <si>
    <t>2024/3/5</t>
  </si>
  <si>
    <t>2024/5/22</t>
  </si>
  <si>
    <t>2024/6/30</t>
  </si>
  <si>
    <t>2024/7/14</t>
  </si>
  <si>
    <t>2024/8/6</t>
  </si>
  <si>
    <t>2024/8/20</t>
  </si>
  <si>
    <t>國家</t>
    <phoneticPr fontId="2" type="noConversion"/>
  </si>
  <si>
    <t>訂單數量</t>
    <phoneticPr fontId="2" type="noConversion"/>
  </si>
  <si>
    <t>產品</t>
    <phoneticPr fontId="2" type="noConversion"/>
  </si>
  <si>
    <t>平均價格</t>
    <phoneticPr fontId="2" type="noConversion"/>
  </si>
  <si>
    <t>&gt;500=偏高</t>
    <phoneticPr fontId="2" type="noConversion"/>
  </si>
  <si>
    <t>&gt;900=高價值</t>
    <phoneticPr fontId="2" type="noConversion"/>
  </si>
  <si>
    <t>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</si>
</sst>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0" fillId="0" borderId="1" xfId="0" applyBorder="1"/>
    <xf numFmtId="0" fontId="3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C4" zoomScaleNormal="100" workbookViewId="0">
      <selection activeCell="L30" sqref="L30"/>
    </sheetView>
  </sheetViews>
  <sheetFormatPr defaultRowHeight="15.75" x14ac:dyDescent="0.25"/>
  <cols>
    <col min="1" max="1" width="8.140625" bestFit="1" customWidth="1"/>
    <col min="2" max="2" width="10.28515625" bestFit="1" customWidth="1"/>
    <col min="3" max="3" width="17.5703125" bestFit="1" customWidth="1"/>
    <col min="4" max="4" width="11" bestFit="1" customWidth="1"/>
    <col min="5" max="5" width="12.7109375" bestFit="1" customWidth="1"/>
    <col min="6" max="6" width="18.7109375" bestFit="1" customWidth="1"/>
    <col min="8" max="8" width="13.5703125" bestFit="1" customWidth="1"/>
    <col min="9" max="9" width="11" bestFit="1" customWidth="1"/>
    <col min="10" max="10" width="15.140625" bestFit="1" customWidth="1"/>
    <col min="11" max="11" width="15.140625" style="5" customWidth="1"/>
    <col min="12" max="12" width="17.5703125" bestFit="1" customWidth="1"/>
    <col min="13" max="13" width="10.7109375" customWidth="1"/>
    <col min="16" max="16" width="13" bestFit="1" customWidth="1"/>
    <col min="17" max="17" width="1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98</v>
      </c>
      <c r="K1" s="4"/>
    </row>
    <row r="2" spans="1:21" x14ac:dyDescent="0.25">
      <c r="A2" s="3" t="s">
        <v>9</v>
      </c>
      <c r="B2" s="3" t="s">
        <v>15</v>
      </c>
      <c r="C2" s="3" t="s">
        <v>28</v>
      </c>
      <c r="D2" s="3" t="s">
        <v>47</v>
      </c>
      <c r="E2" s="3" t="s">
        <v>56</v>
      </c>
      <c r="F2" s="3">
        <v>500000</v>
      </c>
      <c r="G2" s="3">
        <v>1000</v>
      </c>
      <c r="H2" s="3">
        <v>500</v>
      </c>
      <c r="I2" s="3" t="s">
        <v>74</v>
      </c>
      <c r="J2" s="3" t="str">
        <f>IF(H2&gt;900, "高價值產品", "")</f>
        <v/>
      </c>
    </row>
    <row r="3" spans="1:21" x14ac:dyDescent="0.25">
      <c r="A3" s="3" t="s">
        <v>10</v>
      </c>
      <c r="B3" s="3" t="s">
        <v>16</v>
      </c>
      <c r="C3" s="3" t="s">
        <v>29</v>
      </c>
      <c r="D3" s="3" t="s">
        <v>48</v>
      </c>
      <c r="E3" s="3" t="s">
        <v>57</v>
      </c>
      <c r="F3" s="3">
        <v>120000</v>
      </c>
      <c r="G3" s="3">
        <v>600</v>
      </c>
      <c r="H3" s="3">
        <v>200</v>
      </c>
      <c r="I3" s="3" t="s">
        <v>75</v>
      </c>
      <c r="J3" s="3" t="str">
        <f t="shared" ref="J3:J20" si="0">IF(H3&gt;900, "高價值產品", "")</f>
        <v/>
      </c>
      <c r="L3" s="3"/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 x14ac:dyDescent="0.25">
      <c r="A4" s="3" t="s">
        <v>11</v>
      </c>
      <c r="B4" s="3" t="s">
        <v>17</v>
      </c>
      <c r="C4" s="3" t="s">
        <v>30</v>
      </c>
      <c r="D4" s="3" t="s">
        <v>49</v>
      </c>
      <c r="E4" s="3" t="s">
        <v>58</v>
      </c>
      <c r="F4" s="3">
        <v>75000</v>
      </c>
      <c r="G4" s="3">
        <v>500</v>
      </c>
      <c r="H4" s="3">
        <v>150</v>
      </c>
      <c r="I4" s="3" t="s">
        <v>76</v>
      </c>
      <c r="J4" s="3" t="str">
        <f t="shared" si="0"/>
        <v/>
      </c>
      <c r="L4" s="2" t="s">
        <v>9</v>
      </c>
      <c r="M4" s="3">
        <f t="shared" ref="M4:U4" si="1">SUMIFS($F:$F, $A:$A, $L4, $D:$D,M$3)</f>
        <v>500000</v>
      </c>
      <c r="N4" s="3">
        <f t="shared" si="1"/>
        <v>0</v>
      </c>
      <c r="O4" s="3">
        <f t="shared" si="1"/>
        <v>0</v>
      </c>
      <c r="P4" s="3">
        <f t="shared" si="1"/>
        <v>200000</v>
      </c>
      <c r="Q4" s="3">
        <f t="shared" si="1"/>
        <v>0</v>
      </c>
      <c r="R4" s="3">
        <f t="shared" si="1"/>
        <v>0</v>
      </c>
      <c r="S4" s="3">
        <f t="shared" si="1"/>
        <v>0</v>
      </c>
      <c r="T4" s="3">
        <f t="shared" si="1"/>
        <v>0</v>
      </c>
      <c r="U4" s="3">
        <f t="shared" si="1"/>
        <v>0</v>
      </c>
    </row>
    <row r="5" spans="1:21" x14ac:dyDescent="0.25">
      <c r="A5" s="3" t="s">
        <v>9</v>
      </c>
      <c r="B5" s="3" t="s">
        <v>18</v>
      </c>
      <c r="C5" s="3" t="s">
        <v>31</v>
      </c>
      <c r="D5" s="3" t="s">
        <v>50</v>
      </c>
      <c r="E5" s="3" t="s">
        <v>59</v>
      </c>
      <c r="F5" s="3">
        <v>200000</v>
      </c>
      <c r="G5" s="3">
        <v>200</v>
      </c>
      <c r="H5" s="3">
        <v>1000</v>
      </c>
      <c r="I5" s="3" t="s">
        <v>77</v>
      </c>
      <c r="J5" s="3" t="str">
        <f t="shared" si="0"/>
        <v>高價值產品</v>
      </c>
      <c r="L5" s="2" t="s">
        <v>10</v>
      </c>
      <c r="M5" s="3">
        <f t="shared" ref="M5:M9" si="2">SUMIFS($F:$F, $A:$A, $L5, $D:$D,M$3)</f>
        <v>110000</v>
      </c>
      <c r="N5" s="3">
        <f t="shared" ref="N5:U9" si="3">SUMIFS($F:$F, $A:$A, $L5, $D:$D,N$3)</f>
        <v>120000</v>
      </c>
      <c r="O5" s="3">
        <f t="shared" si="3"/>
        <v>0</v>
      </c>
      <c r="P5" s="3">
        <f t="shared" si="3"/>
        <v>0</v>
      </c>
      <c r="Q5" s="3">
        <f t="shared" si="3"/>
        <v>0</v>
      </c>
      <c r="R5" s="3">
        <f t="shared" si="3"/>
        <v>120000</v>
      </c>
      <c r="S5" s="3">
        <f t="shared" si="3"/>
        <v>0</v>
      </c>
      <c r="T5" s="3">
        <f t="shared" si="3"/>
        <v>0</v>
      </c>
      <c r="U5" s="3">
        <f t="shared" si="3"/>
        <v>0</v>
      </c>
    </row>
    <row r="6" spans="1:21" x14ac:dyDescent="0.25">
      <c r="A6" s="3" t="s">
        <v>12</v>
      </c>
      <c r="B6" s="3" t="s">
        <v>19</v>
      </c>
      <c r="C6" s="3" t="s">
        <v>32</v>
      </c>
      <c r="D6" s="3" t="s">
        <v>51</v>
      </c>
      <c r="E6" s="3" t="s">
        <v>60</v>
      </c>
      <c r="F6" s="3">
        <v>150000</v>
      </c>
      <c r="G6" s="3">
        <v>150</v>
      </c>
      <c r="H6" s="3">
        <v>1000</v>
      </c>
      <c r="I6" s="3" t="s">
        <v>78</v>
      </c>
      <c r="J6" s="3" t="str">
        <f t="shared" si="0"/>
        <v>高價值產品</v>
      </c>
      <c r="L6" s="2" t="s">
        <v>11</v>
      </c>
      <c r="M6" s="3">
        <f t="shared" si="2"/>
        <v>150000</v>
      </c>
      <c r="N6" s="3">
        <f t="shared" si="3"/>
        <v>0</v>
      </c>
      <c r="O6" s="3">
        <f t="shared" si="3"/>
        <v>165000</v>
      </c>
      <c r="P6" s="3">
        <f t="shared" si="3"/>
        <v>0</v>
      </c>
      <c r="Q6" s="3">
        <f t="shared" si="3"/>
        <v>0</v>
      </c>
      <c r="R6" s="3">
        <f t="shared" si="3"/>
        <v>70000</v>
      </c>
      <c r="S6" s="3">
        <f t="shared" si="3"/>
        <v>30000</v>
      </c>
      <c r="T6" s="3">
        <f t="shared" si="3"/>
        <v>0</v>
      </c>
      <c r="U6" s="3">
        <f t="shared" si="3"/>
        <v>90000</v>
      </c>
    </row>
    <row r="7" spans="1:21" x14ac:dyDescent="0.25">
      <c r="A7" s="3" t="s">
        <v>10</v>
      </c>
      <c r="B7" s="3" t="s">
        <v>20</v>
      </c>
      <c r="C7" s="3" t="s">
        <v>33</v>
      </c>
      <c r="D7" s="3" t="s">
        <v>52</v>
      </c>
      <c r="E7" s="3" t="s">
        <v>61</v>
      </c>
      <c r="F7" s="3">
        <v>120000</v>
      </c>
      <c r="G7" s="3">
        <v>1000</v>
      </c>
      <c r="H7" s="3">
        <v>120</v>
      </c>
      <c r="I7" s="3" t="s">
        <v>79</v>
      </c>
      <c r="J7" s="3" t="str">
        <f t="shared" si="0"/>
        <v/>
      </c>
      <c r="L7" s="2" t="s">
        <v>12</v>
      </c>
      <c r="M7" s="3">
        <f t="shared" si="2"/>
        <v>0</v>
      </c>
      <c r="N7" s="3">
        <f t="shared" si="3"/>
        <v>390000</v>
      </c>
      <c r="O7" s="3">
        <f t="shared" si="3"/>
        <v>0</v>
      </c>
      <c r="P7" s="3">
        <f t="shared" si="3"/>
        <v>0</v>
      </c>
      <c r="Q7" s="3">
        <f t="shared" si="3"/>
        <v>150000</v>
      </c>
      <c r="R7" s="3">
        <f t="shared" si="3"/>
        <v>0</v>
      </c>
      <c r="S7" s="3">
        <f t="shared" si="3"/>
        <v>0</v>
      </c>
      <c r="T7" s="3">
        <f t="shared" si="3"/>
        <v>0</v>
      </c>
      <c r="U7" s="3">
        <f t="shared" si="3"/>
        <v>0</v>
      </c>
    </row>
    <row r="8" spans="1:21" x14ac:dyDescent="0.25">
      <c r="A8" s="3" t="s">
        <v>11</v>
      </c>
      <c r="B8" s="3" t="s">
        <v>21</v>
      </c>
      <c r="C8" s="3" t="s">
        <v>34</v>
      </c>
      <c r="D8" s="3" t="s">
        <v>49</v>
      </c>
      <c r="E8" s="3" t="s">
        <v>62</v>
      </c>
      <c r="F8" s="3">
        <v>50000</v>
      </c>
      <c r="G8" s="3">
        <v>1000</v>
      </c>
      <c r="H8" s="3">
        <v>50</v>
      </c>
      <c r="I8" s="3" t="s">
        <v>80</v>
      </c>
      <c r="J8" s="3" t="str">
        <f t="shared" si="0"/>
        <v/>
      </c>
      <c r="L8" s="2" t="s">
        <v>13</v>
      </c>
      <c r="M8" s="3">
        <f t="shared" si="2"/>
        <v>300000</v>
      </c>
      <c r="N8" s="3">
        <f t="shared" si="3"/>
        <v>0</v>
      </c>
      <c r="O8" s="3">
        <f t="shared" si="3"/>
        <v>0</v>
      </c>
      <c r="P8" s="3">
        <f t="shared" si="3"/>
        <v>0</v>
      </c>
      <c r="Q8" s="3">
        <f t="shared" si="3"/>
        <v>0</v>
      </c>
      <c r="R8" s="3">
        <f t="shared" si="3"/>
        <v>0</v>
      </c>
      <c r="S8" s="3">
        <f t="shared" si="3"/>
        <v>250000</v>
      </c>
      <c r="T8" s="3">
        <f t="shared" si="3"/>
        <v>80000</v>
      </c>
      <c r="U8" s="3">
        <f t="shared" si="3"/>
        <v>0</v>
      </c>
    </row>
    <row r="9" spans="1:21" x14ac:dyDescent="0.25">
      <c r="A9" s="3" t="s">
        <v>11</v>
      </c>
      <c r="B9" s="3" t="s">
        <v>22</v>
      </c>
      <c r="C9" s="3" t="s">
        <v>35</v>
      </c>
      <c r="D9" s="3" t="s">
        <v>53</v>
      </c>
      <c r="E9" s="3" t="s">
        <v>63</v>
      </c>
      <c r="F9" s="3">
        <v>30000</v>
      </c>
      <c r="G9" s="3">
        <v>800</v>
      </c>
      <c r="H9" s="3">
        <v>25</v>
      </c>
      <c r="I9" s="3" t="s">
        <v>81</v>
      </c>
      <c r="J9" s="3" t="str">
        <f t="shared" si="0"/>
        <v/>
      </c>
      <c r="L9" s="2" t="s">
        <v>14</v>
      </c>
      <c r="M9" s="3">
        <f t="shared" si="2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  <c r="Q9" s="3">
        <f t="shared" si="3"/>
        <v>0</v>
      </c>
      <c r="R9" s="3">
        <f t="shared" si="3"/>
        <v>0</v>
      </c>
      <c r="S9" s="3">
        <f t="shared" si="3"/>
        <v>0</v>
      </c>
      <c r="T9" s="3">
        <f t="shared" si="3"/>
        <v>0</v>
      </c>
      <c r="U9" s="3">
        <f t="shared" si="3"/>
        <v>85000</v>
      </c>
    </row>
    <row r="10" spans="1:21" x14ac:dyDescent="0.25">
      <c r="A10" s="3" t="s">
        <v>13</v>
      </c>
      <c r="B10" s="3" t="s">
        <v>23</v>
      </c>
      <c r="C10" s="3" t="s">
        <v>36</v>
      </c>
      <c r="D10" s="3" t="s">
        <v>47</v>
      </c>
      <c r="E10" s="3" t="s">
        <v>64</v>
      </c>
      <c r="F10" s="3">
        <v>300000</v>
      </c>
      <c r="G10" s="3">
        <v>400</v>
      </c>
      <c r="H10" s="3">
        <v>750</v>
      </c>
      <c r="I10" s="3" t="s">
        <v>82</v>
      </c>
      <c r="J10" s="3" t="str">
        <f t="shared" si="0"/>
        <v/>
      </c>
    </row>
    <row r="11" spans="1:21" x14ac:dyDescent="0.25">
      <c r="A11" s="3" t="s">
        <v>13</v>
      </c>
      <c r="B11" s="3" t="s">
        <v>23</v>
      </c>
      <c r="C11" s="3" t="s">
        <v>37</v>
      </c>
      <c r="D11" s="3" t="s">
        <v>54</v>
      </c>
      <c r="E11" s="3" t="s">
        <v>54</v>
      </c>
      <c r="F11" s="3">
        <v>80000</v>
      </c>
      <c r="G11" s="3">
        <v>400</v>
      </c>
      <c r="H11" s="3">
        <v>200</v>
      </c>
      <c r="I11" s="3" t="s">
        <v>83</v>
      </c>
      <c r="J11" s="3" t="str">
        <f t="shared" si="0"/>
        <v/>
      </c>
    </row>
    <row r="12" spans="1:21" x14ac:dyDescent="0.25">
      <c r="A12" s="3" t="s">
        <v>11</v>
      </c>
      <c r="B12" s="3" t="s">
        <v>24</v>
      </c>
      <c r="C12" s="3" t="s">
        <v>38</v>
      </c>
      <c r="D12" s="3" t="s">
        <v>55</v>
      </c>
      <c r="E12" s="3" t="s">
        <v>65</v>
      </c>
      <c r="F12" s="3">
        <v>90000</v>
      </c>
      <c r="G12" s="3">
        <v>300</v>
      </c>
      <c r="H12" s="3">
        <v>300</v>
      </c>
      <c r="I12" s="3" t="s">
        <v>84</v>
      </c>
      <c r="J12" s="3" t="str">
        <f t="shared" si="0"/>
        <v/>
      </c>
      <c r="L12" s="2" t="s">
        <v>93</v>
      </c>
      <c r="M12" s="2" t="s">
        <v>94</v>
      </c>
      <c r="O12" s="2" t="s">
        <v>95</v>
      </c>
      <c r="P12" s="2" t="s">
        <v>96</v>
      </c>
      <c r="Q12" s="2" t="s">
        <v>97</v>
      </c>
    </row>
    <row r="13" spans="1:21" x14ac:dyDescent="0.25">
      <c r="A13" s="3" t="s">
        <v>14</v>
      </c>
      <c r="B13" s="3" t="s">
        <v>14</v>
      </c>
      <c r="C13" s="3" t="s">
        <v>39</v>
      </c>
      <c r="D13" s="3" t="s">
        <v>55</v>
      </c>
      <c r="E13" s="3" t="s">
        <v>66</v>
      </c>
      <c r="F13" s="3">
        <v>85000</v>
      </c>
      <c r="G13" s="3">
        <v>400</v>
      </c>
      <c r="H13" s="3">
        <v>213</v>
      </c>
      <c r="I13" s="3" t="s">
        <v>85</v>
      </c>
      <c r="J13" s="3" t="str">
        <f t="shared" si="0"/>
        <v/>
      </c>
      <c r="L13" s="3" t="s">
        <v>15</v>
      </c>
      <c r="M13" s="6">
        <f>COUNTIF(B:B, L13)</f>
        <v>1</v>
      </c>
      <c r="O13" s="3" t="s">
        <v>47</v>
      </c>
      <c r="P13" s="3">
        <f>AVERAGEIF(D:D, O13, H:H)</f>
        <v>525</v>
      </c>
      <c r="Q13" s="6" t="str">
        <f>IF(P13&gt;500, "偏高", "合理")</f>
        <v>偏高</v>
      </c>
    </row>
    <row r="14" spans="1:21" x14ac:dyDescent="0.25">
      <c r="A14" s="3" t="s">
        <v>12</v>
      </c>
      <c r="B14" s="3" t="s">
        <v>19</v>
      </c>
      <c r="C14" s="3" t="s">
        <v>40</v>
      </c>
      <c r="D14" s="3" t="s">
        <v>48</v>
      </c>
      <c r="E14" s="3" t="s">
        <v>67</v>
      </c>
      <c r="F14" s="3">
        <v>250000</v>
      </c>
      <c r="G14" s="3">
        <v>500</v>
      </c>
      <c r="H14" s="3">
        <v>500</v>
      </c>
      <c r="I14" s="3" t="s">
        <v>86</v>
      </c>
      <c r="J14" s="3" t="str">
        <f t="shared" si="0"/>
        <v/>
      </c>
      <c r="L14" s="3" t="s">
        <v>16</v>
      </c>
      <c r="M14" s="6">
        <f t="shared" ref="M14:M26" si="4">COUNTIF(B:B, L14)</f>
        <v>1</v>
      </c>
      <c r="O14" s="3" t="s">
        <v>48</v>
      </c>
      <c r="P14" s="3">
        <f t="shared" ref="P14:P21" si="5">AVERAGEIF(D:D, O14, H:H)</f>
        <v>566.66666666666663</v>
      </c>
      <c r="Q14" s="6" t="str">
        <f t="shared" ref="Q14:Q21" si="6">IF(P14&gt;500, "偏高", "合理")</f>
        <v>偏高</v>
      </c>
    </row>
    <row r="15" spans="1:21" x14ac:dyDescent="0.25">
      <c r="A15" s="3" t="s">
        <v>11</v>
      </c>
      <c r="B15" s="3" t="s">
        <v>22</v>
      </c>
      <c r="C15" s="3" t="s">
        <v>41</v>
      </c>
      <c r="D15" s="3" t="s">
        <v>52</v>
      </c>
      <c r="E15" s="3" t="s">
        <v>68</v>
      </c>
      <c r="F15" s="3">
        <v>70000</v>
      </c>
      <c r="G15" s="3">
        <v>720</v>
      </c>
      <c r="H15" s="3">
        <v>100</v>
      </c>
      <c r="I15" s="3" t="s">
        <v>87</v>
      </c>
      <c r="J15" s="3" t="str">
        <f t="shared" si="0"/>
        <v/>
      </c>
      <c r="L15" s="3" t="s">
        <v>17</v>
      </c>
      <c r="M15" s="6">
        <f t="shared" si="4"/>
        <v>1</v>
      </c>
      <c r="O15" s="3" t="s">
        <v>49</v>
      </c>
      <c r="P15" s="3">
        <f t="shared" si="5"/>
        <v>83.333333333333329</v>
      </c>
      <c r="Q15" s="6" t="str">
        <f t="shared" si="6"/>
        <v>合理</v>
      </c>
    </row>
    <row r="16" spans="1:21" x14ac:dyDescent="0.25">
      <c r="A16" s="3" t="s">
        <v>13</v>
      </c>
      <c r="B16" s="3" t="s">
        <v>25</v>
      </c>
      <c r="C16" s="3" t="s">
        <v>42</v>
      </c>
      <c r="D16" s="3" t="s">
        <v>53</v>
      </c>
      <c r="E16" s="3" t="s">
        <v>69</v>
      </c>
      <c r="F16" s="3">
        <v>250000</v>
      </c>
      <c r="G16" s="3">
        <v>1000</v>
      </c>
      <c r="H16" s="3">
        <v>250</v>
      </c>
      <c r="I16" s="3" t="s">
        <v>88</v>
      </c>
      <c r="J16" s="3" t="str">
        <f t="shared" si="0"/>
        <v/>
      </c>
      <c r="L16" s="3" t="s">
        <v>18</v>
      </c>
      <c r="M16" s="6">
        <f t="shared" si="4"/>
        <v>1</v>
      </c>
      <c r="O16" s="3" t="s">
        <v>50</v>
      </c>
      <c r="P16" s="3">
        <f t="shared" si="5"/>
        <v>1000</v>
      </c>
      <c r="Q16" s="6" t="str">
        <f t="shared" si="6"/>
        <v>偏高</v>
      </c>
    </row>
    <row r="17" spans="1:21" x14ac:dyDescent="0.25">
      <c r="A17" s="3" t="s">
        <v>11</v>
      </c>
      <c r="B17" s="3" t="s">
        <v>26</v>
      </c>
      <c r="C17" s="3" t="s">
        <v>43</v>
      </c>
      <c r="D17" s="3" t="s">
        <v>49</v>
      </c>
      <c r="E17" s="3" t="s">
        <v>70</v>
      </c>
      <c r="F17" s="3">
        <v>40000</v>
      </c>
      <c r="G17" s="3">
        <v>800</v>
      </c>
      <c r="H17" s="3">
        <v>50</v>
      </c>
      <c r="I17" s="3" t="s">
        <v>89</v>
      </c>
      <c r="J17" s="3" t="str">
        <f t="shared" si="0"/>
        <v/>
      </c>
      <c r="L17" s="3" t="s">
        <v>19</v>
      </c>
      <c r="M17" s="6">
        <f t="shared" si="4"/>
        <v>3</v>
      </c>
      <c r="O17" s="3" t="s">
        <v>51</v>
      </c>
      <c r="P17" s="3">
        <f t="shared" si="5"/>
        <v>1000</v>
      </c>
      <c r="Q17" s="6" t="str">
        <f t="shared" si="6"/>
        <v>偏高</v>
      </c>
    </row>
    <row r="18" spans="1:21" x14ac:dyDescent="0.25">
      <c r="A18" s="3" t="s">
        <v>11</v>
      </c>
      <c r="B18" s="3" t="s">
        <v>27</v>
      </c>
      <c r="C18" s="3" t="s">
        <v>44</v>
      </c>
      <c r="D18" s="3" t="s">
        <v>47</v>
      </c>
      <c r="E18" s="3" t="s">
        <v>71</v>
      </c>
      <c r="F18" s="3">
        <v>150000</v>
      </c>
      <c r="G18" s="3">
        <v>500</v>
      </c>
      <c r="H18" s="3">
        <v>300</v>
      </c>
      <c r="I18" s="3" t="s">
        <v>90</v>
      </c>
      <c r="J18" s="3" t="str">
        <f t="shared" si="0"/>
        <v/>
      </c>
      <c r="L18" s="3" t="s">
        <v>20</v>
      </c>
      <c r="M18" s="6">
        <f t="shared" si="4"/>
        <v>1</v>
      </c>
      <c r="O18" s="3" t="s">
        <v>52</v>
      </c>
      <c r="P18" s="3">
        <f t="shared" si="5"/>
        <v>110</v>
      </c>
      <c r="Q18" s="6" t="str">
        <f t="shared" si="6"/>
        <v>合理</v>
      </c>
    </row>
    <row r="19" spans="1:21" x14ac:dyDescent="0.25">
      <c r="A19" s="3" t="s">
        <v>10</v>
      </c>
      <c r="B19" s="3" t="s">
        <v>27</v>
      </c>
      <c r="C19" s="3" t="s">
        <v>45</v>
      </c>
      <c r="D19" s="3" t="s">
        <v>47</v>
      </c>
      <c r="E19" s="3" t="s">
        <v>72</v>
      </c>
      <c r="F19" s="3">
        <v>110000</v>
      </c>
      <c r="G19" s="3">
        <v>200</v>
      </c>
      <c r="H19" s="3">
        <v>550</v>
      </c>
      <c r="I19" s="3" t="s">
        <v>91</v>
      </c>
      <c r="J19" s="3" t="str">
        <f t="shared" si="0"/>
        <v/>
      </c>
      <c r="L19" s="3" t="s">
        <v>21</v>
      </c>
      <c r="M19" s="6">
        <f t="shared" si="4"/>
        <v>1</v>
      </c>
      <c r="O19" s="3" t="s">
        <v>53</v>
      </c>
      <c r="P19" s="3">
        <f t="shared" si="5"/>
        <v>137.5</v>
      </c>
      <c r="Q19" s="6" t="str">
        <f t="shared" si="6"/>
        <v>合理</v>
      </c>
    </row>
    <row r="20" spans="1:21" x14ac:dyDescent="0.25">
      <c r="A20" s="3" t="s">
        <v>12</v>
      </c>
      <c r="B20" s="3" t="s">
        <v>19</v>
      </c>
      <c r="C20" s="3" t="s">
        <v>46</v>
      </c>
      <c r="D20" s="3" t="s">
        <v>48</v>
      </c>
      <c r="E20" s="3" t="s">
        <v>73</v>
      </c>
      <c r="F20" s="3">
        <v>140000</v>
      </c>
      <c r="G20" s="3">
        <v>140</v>
      </c>
      <c r="H20" s="3">
        <v>1000</v>
      </c>
      <c r="I20" s="3" t="s">
        <v>92</v>
      </c>
      <c r="J20" s="3" t="str">
        <f t="shared" si="0"/>
        <v>高價值產品</v>
      </c>
      <c r="L20" s="3" t="s">
        <v>22</v>
      </c>
      <c r="M20" s="6">
        <f t="shared" si="4"/>
        <v>2</v>
      </c>
      <c r="O20" s="3" t="s">
        <v>54</v>
      </c>
      <c r="P20" s="3">
        <f t="shared" si="5"/>
        <v>200</v>
      </c>
      <c r="Q20" s="6" t="str">
        <f t="shared" si="6"/>
        <v>合理</v>
      </c>
    </row>
    <row r="21" spans="1:21" x14ac:dyDescent="0.25">
      <c r="L21" s="3" t="s">
        <v>23</v>
      </c>
      <c r="M21" s="6">
        <f t="shared" si="4"/>
        <v>2</v>
      </c>
      <c r="O21" s="3" t="s">
        <v>55</v>
      </c>
      <c r="P21" s="3">
        <f t="shared" si="5"/>
        <v>256.5</v>
      </c>
      <c r="Q21" s="6" t="str">
        <f t="shared" si="6"/>
        <v>合理</v>
      </c>
    </row>
    <row r="22" spans="1:21" x14ac:dyDescent="0.25">
      <c r="L22" s="3" t="s">
        <v>24</v>
      </c>
      <c r="M22" s="6">
        <f t="shared" si="4"/>
        <v>1</v>
      </c>
      <c r="Q22" s="7"/>
    </row>
    <row r="23" spans="1:21" x14ac:dyDescent="0.25">
      <c r="L23" s="3" t="s">
        <v>14</v>
      </c>
      <c r="M23" s="6">
        <f t="shared" si="4"/>
        <v>1</v>
      </c>
    </row>
    <row r="24" spans="1:21" x14ac:dyDescent="0.25">
      <c r="L24" s="3" t="s">
        <v>25</v>
      </c>
      <c r="M24" s="6">
        <f t="shared" si="4"/>
        <v>1</v>
      </c>
    </row>
    <row r="25" spans="1:21" x14ac:dyDescent="0.25">
      <c r="L25" s="3" t="s">
        <v>26</v>
      </c>
      <c r="M25" s="6">
        <f t="shared" si="4"/>
        <v>1</v>
      </c>
    </row>
    <row r="26" spans="1:21" x14ac:dyDescent="0.25">
      <c r="L26" s="3" t="s">
        <v>27</v>
      </c>
      <c r="M26" s="6">
        <f t="shared" si="4"/>
        <v>2</v>
      </c>
    </row>
    <row r="27" spans="1:21" x14ac:dyDescent="0.25">
      <c r="L27" s="3"/>
      <c r="M27" s="6"/>
    </row>
    <row r="29" spans="1:21" x14ac:dyDescent="0.25">
      <c r="L29" s="2" t="s">
        <v>99</v>
      </c>
      <c r="M29" s="2" t="s">
        <v>0</v>
      </c>
      <c r="N29" s="2" t="s">
        <v>1</v>
      </c>
      <c r="O29" s="2" t="s">
        <v>2</v>
      </c>
      <c r="P29" s="2" t="s">
        <v>3</v>
      </c>
      <c r="Q29" s="2" t="s">
        <v>4</v>
      </c>
      <c r="R29" s="2" t="s">
        <v>5</v>
      </c>
      <c r="S29" s="2" t="s">
        <v>6</v>
      </c>
      <c r="T29" s="2" t="s">
        <v>7</v>
      </c>
      <c r="U29" s="2" t="s">
        <v>8</v>
      </c>
    </row>
    <row r="30" spans="1:21" x14ac:dyDescent="0.25">
      <c r="L30" s="3" t="s">
        <v>30</v>
      </c>
      <c r="M30" s="3" t="str" cm="1">
        <f t="array" ref="M30:U30">_xlfn._xlws.FILTER(A2:I100, C2:C100=L30)</f>
        <v>亞洲</v>
      </c>
      <c r="N30" s="3" t="str">
        <v>日本</v>
      </c>
      <c r="O30" s="3" t="str">
        <v>東京</v>
      </c>
      <c r="P30" s="3" t="str">
        <v>食品</v>
      </c>
      <c r="Q30" s="3" t="str">
        <v>面膜</v>
      </c>
      <c r="R30" s="3">
        <v>75000</v>
      </c>
      <c r="S30" s="3">
        <v>500</v>
      </c>
      <c r="T30" s="3">
        <v>150</v>
      </c>
      <c r="U30" s="3" t="str">
        <v>2024/3/20</v>
      </c>
    </row>
    <row r="31" spans="1:21" x14ac:dyDescent="0.25">
      <c r="L31" s="5"/>
      <c r="M31" s="5"/>
    </row>
    <row r="32" spans="1:21" x14ac:dyDescent="0.25">
      <c r="L32" s="5"/>
      <c r="M32" s="5"/>
    </row>
    <row r="33" spans="12:13" x14ac:dyDescent="0.25">
      <c r="L33" s="5"/>
      <c r="M33" s="5"/>
    </row>
    <row r="34" spans="12:13" x14ac:dyDescent="0.25">
      <c r="L34" s="5"/>
      <c r="M34" s="5"/>
    </row>
    <row r="35" spans="12:13" x14ac:dyDescent="0.25">
      <c r="L35" s="5"/>
      <c r="M35" s="5"/>
    </row>
    <row r="36" spans="12:13" x14ac:dyDescent="0.25">
      <c r="L36" s="5"/>
      <c r="M36" s="5"/>
    </row>
    <row r="37" spans="12:13" x14ac:dyDescent="0.25">
      <c r="L37" s="5"/>
      <c r="M37" s="5"/>
    </row>
    <row r="38" spans="12:13" x14ac:dyDescent="0.25">
      <c r="L38" s="5"/>
      <c r="M38" s="5"/>
    </row>
    <row r="39" spans="12:13" x14ac:dyDescent="0.25">
      <c r="L39" s="5"/>
      <c r="M39" s="5"/>
    </row>
    <row r="40" spans="12:13" x14ac:dyDescent="0.25">
      <c r="L40" s="5"/>
      <c r="M40" s="5"/>
    </row>
    <row r="41" spans="12:13" x14ac:dyDescent="0.25">
      <c r="L41" s="5"/>
      <c r="M41" s="5"/>
    </row>
    <row r="42" spans="12:13" x14ac:dyDescent="0.25">
      <c r="L42" s="5"/>
      <c r="M42" s="5"/>
    </row>
    <row r="43" spans="12:13" x14ac:dyDescent="0.25">
      <c r="L43" s="5"/>
      <c r="M43" s="5"/>
    </row>
    <row r="44" spans="12:13" x14ac:dyDescent="0.25">
      <c r="L44" s="5"/>
      <c r="M44" s="5"/>
    </row>
    <row r="45" spans="12:13" x14ac:dyDescent="0.25">
      <c r="L45" s="5"/>
      <c r="M45" s="5"/>
    </row>
    <row r="46" spans="12:13" x14ac:dyDescent="0.25">
      <c r="L46" s="5"/>
      <c r="M46" s="5"/>
    </row>
  </sheetData>
  <phoneticPr fontId="2" type="noConversion"/>
  <dataValidations count="1">
    <dataValidation type="list" allowBlank="1" showInputMessage="1" showErrorMessage="1" sqref="L30" xr:uid="{63F1396A-A4D8-41E7-8D27-057505C55587}">
      <formula1>$C:$C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郭士煒</cp:lastModifiedBy>
  <dcterms:created xsi:type="dcterms:W3CDTF">2025-04-10T16:24:13Z</dcterms:created>
  <dcterms:modified xsi:type="dcterms:W3CDTF">2025-04-10T17:52:10Z</dcterms:modified>
</cp:coreProperties>
</file>