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baigao/Desktop/Study/My university/internship/WMcube/AUM auto/Automatically-AUM-analysis/"/>
    </mc:Choice>
  </mc:AlternateContent>
  <xr:revisionPtr revIDLastSave="0" documentId="13_ncr:1_{4A599313-B900-6D48-8746-E46CBF0F8C35}" xr6:coauthVersionLast="47" xr6:coauthVersionMax="47" xr10:uidLastSave="{00000000-0000-0000-0000-000000000000}"/>
  <bookViews>
    <workbookView xWindow="4340" yWindow="500" windowWidth="24240" windowHeight="131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5" i="1"/>
  <c r="T4" i="1"/>
  <c r="A284" i="1"/>
  <c r="B284" i="1"/>
  <c r="C284" i="1"/>
  <c r="D284" i="1"/>
  <c r="E284" i="1"/>
  <c r="F284" i="1"/>
  <c r="G284" i="1"/>
  <c r="H284" i="1"/>
  <c r="J284" i="1" s="1"/>
  <c r="M284" i="1" s="1"/>
  <c r="I284" i="1"/>
  <c r="K284" i="1"/>
  <c r="A285" i="1"/>
  <c r="B285" i="1"/>
  <c r="I285" i="1" s="1"/>
  <c r="C285" i="1"/>
  <c r="D285" i="1" s="1"/>
  <c r="E285" i="1"/>
  <c r="F285" i="1"/>
  <c r="G285" i="1"/>
  <c r="K285" i="1"/>
  <c r="A286" i="1"/>
  <c r="B286" i="1"/>
  <c r="C286" i="1"/>
  <c r="D286" i="1"/>
  <c r="E286" i="1"/>
  <c r="F286" i="1"/>
  <c r="G286" i="1" s="1"/>
  <c r="H286" i="1" s="1"/>
  <c r="A287" i="1"/>
  <c r="E287" i="1"/>
  <c r="A288" i="1"/>
  <c r="B288" i="1"/>
  <c r="C288" i="1"/>
  <c r="D288" i="1"/>
  <c r="E288" i="1"/>
  <c r="F288" i="1"/>
  <c r="G288" i="1"/>
  <c r="H288" i="1"/>
  <c r="I288" i="1"/>
  <c r="K288" i="1"/>
  <c r="A289" i="1"/>
  <c r="B289" i="1"/>
  <c r="I289" i="1" s="1"/>
  <c r="C289" i="1"/>
  <c r="D289" i="1" s="1"/>
  <c r="E289" i="1"/>
  <c r="F289" i="1"/>
  <c r="G289" i="1"/>
  <c r="K289" i="1"/>
  <c r="A290" i="1"/>
  <c r="B290" i="1"/>
  <c r="C290" i="1"/>
  <c r="D290" i="1"/>
  <c r="E290" i="1"/>
  <c r="F290" i="1"/>
  <c r="G290" i="1" s="1"/>
  <c r="H290" i="1" s="1"/>
  <c r="A291" i="1"/>
  <c r="E291" i="1"/>
  <c r="A292" i="1"/>
  <c r="B292" i="1"/>
  <c r="C292" i="1"/>
  <c r="D292" i="1"/>
  <c r="E292" i="1"/>
  <c r="F292" i="1"/>
  <c r="G292" i="1"/>
  <c r="H292" i="1"/>
  <c r="I292" i="1"/>
  <c r="K292" i="1"/>
  <c r="A293" i="1"/>
  <c r="B293" i="1"/>
  <c r="I293" i="1" s="1"/>
  <c r="C293" i="1"/>
  <c r="D293" i="1" s="1"/>
  <c r="E293" i="1"/>
  <c r="F293" i="1"/>
  <c r="G293" i="1"/>
  <c r="H293" i="1" s="1"/>
  <c r="K293" i="1"/>
  <c r="A294" i="1"/>
  <c r="B294" i="1"/>
  <c r="C294" i="1"/>
  <c r="D294" i="1"/>
  <c r="E294" i="1"/>
  <c r="F294" i="1"/>
  <c r="G294" i="1" s="1"/>
  <c r="H294" i="1" s="1"/>
  <c r="A295" i="1"/>
  <c r="A296" i="1"/>
  <c r="B296" i="1"/>
  <c r="C296" i="1"/>
  <c r="D296" i="1"/>
  <c r="E296" i="1"/>
  <c r="F296" i="1"/>
  <c r="G296" i="1"/>
  <c r="H296" i="1"/>
  <c r="I296" i="1"/>
  <c r="K296" i="1"/>
  <c r="A297" i="1"/>
  <c r="B297" i="1"/>
  <c r="I297" i="1" s="1"/>
  <c r="C297" i="1"/>
  <c r="D297" i="1" s="1"/>
  <c r="E297" i="1"/>
  <c r="F297" i="1"/>
  <c r="G297" i="1"/>
  <c r="H297" i="1" s="1"/>
  <c r="K297" i="1"/>
  <c r="A298" i="1"/>
  <c r="B298" i="1"/>
  <c r="C298" i="1"/>
  <c r="D298" i="1"/>
  <c r="E298" i="1"/>
  <c r="F298" i="1"/>
  <c r="G298" i="1" s="1"/>
  <c r="H298" i="1" s="1"/>
  <c r="A299" i="1"/>
  <c r="E299" i="1" s="1"/>
  <c r="A300" i="1"/>
  <c r="B300" i="1"/>
  <c r="I300" i="1" s="1"/>
  <c r="C300" i="1"/>
  <c r="D300" i="1"/>
  <c r="E300" i="1"/>
  <c r="F300" i="1"/>
  <c r="G300" i="1"/>
  <c r="H300" i="1"/>
  <c r="K300" i="1"/>
  <c r="A301" i="1"/>
  <c r="B301" i="1"/>
  <c r="I301" i="1" s="1"/>
  <c r="C301" i="1"/>
  <c r="D301" i="1" s="1"/>
  <c r="E301" i="1"/>
  <c r="F301" i="1"/>
  <c r="G301" i="1"/>
  <c r="H301" i="1" s="1"/>
  <c r="J301" i="1" s="1"/>
  <c r="K301" i="1"/>
  <c r="A302" i="1"/>
  <c r="B302" i="1"/>
  <c r="C302" i="1"/>
  <c r="D302" i="1"/>
  <c r="E302" i="1"/>
  <c r="F302" i="1"/>
  <c r="G302" i="1" s="1"/>
  <c r="H302" i="1" s="1"/>
  <c r="A303" i="1"/>
  <c r="E303" i="1" s="1"/>
  <c r="A304" i="1"/>
  <c r="B304" i="1"/>
  <c r="I304" i="1" s="1"/>
  <c r="C304" i="1"/>
  <c r="D304" i="1"/>
  <c r="E304" i="1"/>
  <c r="F304" i="1"/>
  <c r="G304" i="1"/>
  <c r="H304" i="1"/>
  <c r="K304" i="1"/>
  <c r="A305" i="1"/>
  <c r="B305" i="1"/>
  <c r="I305" i="1" s="1"/>
  <c r="C305" i="1"/>
  <c r="D305" i="1" s="1"/>
  <c r="E305" i="1"/>
  <c r="F305" i="1"/>
  <c r="G305" i="1"/>
  <c r="H305" i="1" s="1"/>
  <c r="J305" i="1" s="1"/>
  <c r="K305" i="1"/>
  <c r="A306" i="1"/>
  <c r="B306" i="1"/>
  <c r="C306" i="1"/>
  <c r="D306" i="1"/>
  <c r="E306" i="1"/>
  <c r="F306" i="1"/>
  <c r="G306" i="1" s="1"/>
  <c r="H306" i="1" s="1"/>
  <c r="A307" i="1"/>
  <c r="E307" i="1" s="1"/>
  <c r="A308" i="1"/>
  <c r="B308" i="1"/>
  <c r="I308" i="1" s="1"/>
  <c r="C308" i="1"/>
  <c r="D308" i="1" s="1"/>
  <c r="E308" i="1"/>
  <c r="F308" i="1"/>
  <c r="G308" i="1"/>
  <c r="K308" i="1"/>
  <c r="A309" i="1"/>
  <c r="B309" i="1"/>
  <c r="I309" i="1" s="1"/>
  <c r="C309" i="1"/>
  <c r="D309" i="1" s="1"/>
  <c r="E309" i="1"/>
  <c r="F309" i="1"/>
  <c r="G309" i="1" s="1"/>
  <c r="H309" i="1" s="1"/>
  <c r="J309" i="1" s="1"/>
  <c r="K309" i="1"/>
  <c r="A310" i="1"/>
  <c r="B310" i="1"/>
  <c r="K310" i="1" s="1"/>
  <c r="C310" i="1"/>
  <c r="D310" i="1"/>
  <c r="E310" i="1"/>
  <c r="F310" i="1"/>
  <c r="G310" i="1" s="1"/>
  <c r="H310" i="1" s="1"/>
  <c r="A311" i="1"/>
  <c r="E311" i="1"/>
  <c r="A312" i="1"/>
  <c r="B312" i="1"/>
  <c r="I312" i="1" s="1"/>
  <c r="C312" i="1"/>
  <c r="D312" i="1"/>
  <c r="E312" i="1"/>
  <c r="F312" i="1"/>
  <c r="G312" i="1"/>
  <c r="H312" i="1"/>
  <c r="K312" i="1"/>
  <c r="A313" i="1"/>
  <c r="B313" i="1"/>
  <c r="K313" i="1" s="1"/>
  <c r="C313" i="1"/>
  <c r="D313" i="1" s="1"/>
  <c r="E313" i="1"/>
  <c r="F313" i="1"/>
  <c r="G313" i="1"/>
  <c r="I313" i="1"/>
  <c r="A314" i="1"/>
  <c r="B314" i="1"/>
  <c r="K314" i="1" s="1"/>
  <c r="C314" i="1"/>
  <c r="D314" i="1"/>
  <c r="E314" i="1"/>
  <c r="F314" i="1"/>
  <c r="G314" i="1" s="1"/>
  <c r="I314" i="1"/>
  <c r="A315" i="1"/>
  <c r="C315" i="1" s="1"/>
  <c r="D315" i="1" s="1"/>
  <c r="A316" i="1"/>
  <c r="B316" i="1"/>
  <c r="I316" i="1" s="1"/>
  <c r="C316" i="1"/>
  <c r="D316" i="1" s="1"/>
  <c r="E316" i="1"/>
  <c r="F316" i="1"/>
  <c r="G316" i="1"/>
  <c r="K316" i="1"/>
  <c r="A317" i="1"/>
  <c r="E317" i="1" s="1"/>
  <c r="F317" i="1"/>
  <c r="A318" i="1"/>
  <c r="C318" i="1" s="1"/>
  <c r="B318" i="1"/>
  <c r="K318" i="1" s="1"/>
  <c r="D318" i="1"/>
  <c r="H318" i="1" s="1"/>
  <c r="E318" i="1"/>
  <c r="G318" i="1" s="1"/>
  <c r="F318" i="1"/>
  <c r="I318" i="1"/>
  <c r="A319" i="1"/>
  <c r="E319" i="1"/>
  <c r="G319" i="1" s="1"/>
  <c r="F319" i="1"/>
  <c r="A320" i="1"/>
  <c r="A321" i="1"/>
  <c r="B321" i="1" s="1"/>
  <c r="C321" i="1"/>
  <c r="D321" i="1" s="1"/>
  <c r="E321" i="1"/>
  <c r="A322" i="1"/>
  <c r="B322" i="1"/>
  <c r="C322" i="1"/>
  <c r="D322" i="1" s="1"/>
  <c r="E322" i="1"/>
  <c r="F322" i="1"/>
  <c r="G322" i="1"/>
  <c r="H322" i="1" s="1"/>
  <c r="A323" i="1"/>
  <c r="B323" i="1"/>
  <c r="K323" i="1" s="1"/>
  <c r="I323" i="1"/>
  <c r="A324" i="1"/>
  <c r="E324" i="1"/>
  <c r="A325" i="1"/>
  <c r="B325" i="1" s="1"/>
  <c r="I325" i="1" s="1"/>
  <c r="C325" i="1"/>
  <c r="D325" i="1"/>
  <c r="E325" i="1"/>
  <c r="K325" i="1"/>
  <c r="A326" i="1"/>
  <c r="B326" i="1"/>
  <c r="I326" i="1" s="1"/>
  <c r="C326" i="1"/>
  <c r="D326" i="1" s="1"/>
  <c r="E326" i="1"/>
  <c r="F326" i="1"/>
  <c r="G326" i="1" s="1"/>
  <c r="H326" i="1" s="1"/>
  <c r="J326" i="1" s="1"/>
  <c r="K326" i="1"/>
  <c r="A327" i="1"/>
  <c r="C327" i="1" s="1"/>
  <c r="D327" i="1" s="1"/>
  <c r="E327" i="1"/>
  <c r="G327" i="1" s="1"/>
  <c r="H327" i="1" s="1"/>
  <c r="F327" i="1"/>
  <c r="A328" i="1"/>
  <c r="A329" i="1"/>
  <c r="B329" i="1" s="1"/>
  <c r="C329" i="1"/>
  <c r="D329" i="1" s="1"/>
  <c r="E329" i="1"/>
  <c r="A330" i="1"/>
  <c r="B330" i="1"/>
  <c r="C330" i="1"/>
  <c r="D330" i="1" s="1"/>
  <c r="E330" i="1"/>
  <c r="F330" i="1"/>
  <c r="G330" i="1"/>
  <c r="H330" i="1" s="1"/>
  <c r="A331" i="1"/>
  <c r="B331" i="1" s="1"/>
  <c r="E331" i="1"/>
  <c r="A332" i="1"/>
  <c r="E332" i="1"/>
  <c r="A333" i="1"/>
  <c r="B333" i="1" s="1"/>
  <c r="I333" i="1" s="1"/>
  <c r="C333" i="1"/>
  <c r="D333" i="1"/>
  <c r="E333" i="1"/>
  <c r="K333" i="1"/>
  <c r="A334" i="1"/>
  <c r="B334" i="1"/>
  <c r="I334" i="1" s="1"/>
  <c r="C334" i="1"/>
  <c r="D334" i="1" s="1"/>
  <c r="E334" i="1"/>
  <c r="F334" i="1"/>
  <c r="G334" i="1" s="1"/>
  <c r="K334" i="1"/>
  <c r="A335" i="1"/>
  <c r="A336" i="1"/>
  <c r="A337" i="1"/>
  <c r="B337" i="1" s="1"/>
  <c r="C337" i="1"/>
  <c r="D337" i="1"/>
  <c r="E337" i="1"/>
  <c r="A338" i="1"/>
  <c r="B338" i="1"/>
  <c r="I338" i="1" s="1"/>
  <c r="C338" i="1"/>
  <c r="D338" i="1"/>
  <c r="E338" i="1"/>
  <c r="F338" i="1"/>
  <c r="G338" i="1"/>
  <c r="H338" i="1"/>
  <c r="J338" i="1"/>
  <c r="K338" i="1"/>
  <c r="A339" i="1"/>
  <c r="B339" i="1"/>
  <c r="I339" i="1" s="1"/>
  <c r="E339" i="1"/>
  <c r="K339" i="1"/>
  <c r="A340" i="1"/>
  <c r="B340" i="1"/>
  <c r="I340" i="1" s="1"/>
  <c r="C340" i="1"/>
  <c r="D340" i="1" s="1"/>
  <c r="E340" i="1"/>
  <c r="F340" i="1"/>
  <c r="G340" i="1" s="1"/>
  <c r="H340" i="1" s="1"/>
  <c r="K340" i="1"/>
  <c r="A341" i="1"/>
  <c r="B341" i="1"/>
  <c r="K341" i="1" s="1"/>
  <c r="C341" i="1"/>
  <c r="D341" i="1" s="1"/>
  <c r="E341" i="1"/>
  <c r="G341" i="1" s="1"/>
  <c r="H341" i="1" s="1"/>
  <c r="F341" i="1"/>
  <c r="I341" i="1"/>
  <c r="J341" i="1" s="1"/>
  <c r="A342" i="1"/>
  <c r="C342" i="1" s="1"/>
  <c r="D342" i="1" s="1"/>
  <c r="E342" i="1"/>
  <c r="A343" i="1"/>
  <c r="C343" i="1"/>
  <c r="D343" i="1"/>
  <c r="E343" i="1"/>
  <c r="A344" i="1"/>
  <c r="B344" i="1"/>
  <c r="I344" i="1" s="1"/>
  <c r="C344" i="1"/>
  <c r="D344" i="1"/>
  <c r="E344" i="1"/>
  <c r="F344" i="1"/>
  <c r="G344" i="1" s="1"/>
  <c r="H344" i="1"/>
  <c r="K344" i="1"/>
  <c r="A345" i="1"/>
  <c r="E345" i="1" s="1"/>
  <c r="B345" i="1"/>
  <c r="K345" i="1" s="1"/>
  <c r="A346" i="1"/>
  <c r="A347" i="1"/>
  <c r="C347" i="1"/>
  <c r="D347" i="1"/>
  <c r="A348" i="1"/>
  <c r="B348" i="1"/>
  <c r="I348" i="1" s="1"/>
  <c r="C348" i="1"/>
  <c r="D348" i="1" s="1"/>
  <c r="E348" i="1"/>
  <c r="F348" i="1"/>
  <c r="G348" i="1"/>
  <c r="H348" i="1" s="1"/>
  <c r="J348" i="1" s="1"/>
  <c r="K348" i="1"/>
  <c r="A349" i="1"/>
  <c r="C349" i="1" s="1"/>
  <c r="D349" i="1" s="1"/>
  <c r="B349" i="1"/>
  <c r="I349" i="1" s="1"/>
  <c r="E349" i="1"/>
  <c r="F349" i="1"/>
  <c r="K349" i="1"/>
  <c r="A350" i="1"/>
  <c r="C350" i="1" s="1"/>
  <c r="B350" i="1"/>
  <c r="K350" i="1" s="1"/>
  <c r="D350" i="1"/>
  <c r="E350" i="1"/>
  <c r="G350" i="1" s="1"/>
  <c r="H350" i="1" s="1"/>
  <c r="F350" i="1"/>
  <c r="I350" i="1"/>
  <c r="A351" i="1"/>
  <c r="C351" i="1"/>
  <c r="D351" i="1" s="1"/>
  <c r="E351" i="1"/>
  <c r="A352" i="1"/>
  <c r="B352" i="1"/>
  <c r="I352" i="1" s="1"/>
  <c r="C352" i="1"/>
  <c r="D352" i="1" s="1"/>
  <c r="E352" i="1"/>
  <c r="F352" i="1"/>
  <c r="G352" i="1"/>
  <c r="A353" i="1"/>
  <c r="A354" i="1"/>
  <c r="B354" i="1"/>
  <c r="K354" i="1" s="1"/>
  <c r="I354" i="1"/>
  <c r="A355" i="1"/>
  <c r="A356" i="1"/>
  <c r="B356" i="1"/>
  <c r="I356" i="1" s="1"/>
  <c r="C356" i="1"/>
  <c r="D356" i="1" s="1"/>
  <c r="E356" i="1"/>
  <c r="F356" i="1"/>
  <c r="G356" i="1"/>
  <c r="A357" i="1"/>
  <c r="B357" i="1"/>
  <c r="C357" i="1"/>
  <c r="D357" i="1" s="1"/>
  <c r="E357" i="1"/>
  <c r="F357" i="1"/>
  <c r="G357" i="1"/>
  <c r="H357" i="1" s="1"/>
  <c r="A358" i="1"/>
  <c r="A359" i="1"/>
  <c r="C359" i="1"/>
  <c r="D359" i="1"/>
  <c r="E359" i="1"/>
  <c r="A360" i="1"/>
  <c r="B360" i="1"/>
  <c r="I360" i="1" s="1"/>
  <c r="C360" i="1"/>
  <c r="D360" i="1"/>
  <c r="H360" i="1" s="1"/>
  <c r="E360" i="1"/>
  <c r="F360" i="1"/>
  <c r="G360" i="1" s="1"/>
  <c r="K360" i="1"/>
  <c r="A361" i="1"/>
  <c r="E361" i="1" s="1"/>
  <c r="B361" i="1"/>
  <c r="C361" i="1"/>
  <c r="D361" i="1" s="1"/>
  <c r="F361" i="1"/>
  <c r="G361" i="1" s="1"/>
  <c r="H361" i="1" s="1"/>
  <c r="I361" i="1"/>
  <c r="K361" i="1"/>
  <c r="A362" i="1"/>
  <c r="E362" i="1"/>
  <c r="F362" i="1"/>
  <c r="A363" i="1"/>
  <c r="A364" i="1"/>
  <c r="B364" i="1"/>
  <c r="I364" i="1" s="1"/>
  <c r="J364" i="1" s="1"/>
  <c r="C364" i="1"/>
  <c r="D364" i="1"/>
  <c r="E364" i="1"/>
  <c r="F364" i="1"/>
  <c r="G364" i="1"/>
  <c r="H364" i="1"/>
  <c r="K364" i="1"/>
  <c r="A365" i="1"/>
  <c r="C365" i="1" s="1"/>
  <c r="D365" i="1" s="1"/>
  <c r="B365" i="1"/>
  <c r="A366" i="1"/>
  <c r="C366" i="1" s="1"/>
  <c r="B366" i="1"/>
  <c r="D366" i="1"/>
  <c r="E366" i="1"/>
  <c r="G366" i="1" s="1"/>
  <c r="F366" i="1"/>
  <c r="H366" i="1"/>
  <c r="A367" i="1"/>
  <c r="A368" i="1"/>
  <c r="B368" i="1"/>
  <c r="I368" i="1" s="1"/>
  <c r="C368" i="1"/>
  <c r="D368" i="1"/>
  <c r="E368" i="1"/>
  <c r="F368" i="1"/>
  <c r="G368" i="1"/>
  <c r="H368" i="1"/>
  <c r="K368" i="1"/>
  <c r="A369" i="1"/>
  <c r="B369" i="1" s="1"/>
  <c r="C369" i="1"/>
  <c r="D369" i="1" s="1"/>
  <c r="E369" i="1"/>
  <c r="I369" i="1"/>
  <c r="K369" i="1"/>
  <c r="A370" i="1"/>
  <c r="B370" i="1"/>
  <c r="K370" i="1" s="1"/>
  <c r="F370" i="1"/>
  <c r="I370" i="1"/>
  <c r="A371" i="1"/>
  <c r="E371" i="1"/>
  <c r="A372" i="1"/>
  <c r="B372" i="1"/>
  <c r="I372" i="1" s="1"/>
  <c r="C372" i="1"/>
  <c r="D372" i="1" s="1"/>
  <c r="E372" i="1"/>
  <c r="F372" i="1"/>
  <c r="G372" i="1" s="1"/>
  <c r="H372" i="1" s="1"/>
  <c r="K372" i="1"/>
  <c r="A373" i="1"/>
  <c r="B373" i="1"/>
  <c r="K373" i="1" s="1"/>
  <c r="C373" i="1"/>
  <c r="D373" i="1" s="1"/>
  <c r="E373" i="1"/>
  <c r="G373" i="1" s="1"/>
  <c r="H373" i="1" s="1"/>
  <c r="F373" i="1"/>
  <c r="I373" i="1"/>
  <c r="A374" i="1"/>
  <c r="C374" i="1" s="1"/>
  <c r="D374" i="1" s="1"/>
  <c r="B374" i="1"/>
  <c r="E374" i="1"/>
  <c r="A375" i="1"/>
  <c r="C375" i="1"/>
  <c r="D375" i="1"/>
  <c r="E375" i="1"/>
  <c r="A376" i="1"/>
  <c r="B376" i="1"/>
  <c r="I376" i="1" s="1"/>
  <c r="C376" i="1"/>
  <c r="D376" i="1"/>
  <c r="E376" i="1"/>
  <c r="F376" i="1"/>
  <c r="G376" i="1" s="1"/>
  <c r="H376" i="1"/>
  <c r="A377" i="1"/>
  <c r="E377" i="1" s="1"/>
  <c r="B377" i="1"/>
  <c r="K377" i="1" s="1"/>
  <c r="I377" i="1"/>
  <c r="A378" i="1"/>
  <c r="A379" i="1"/>
  <c r="C379" i="1"/>
  <c r="D379" i="1"/>
  <c r="A380" i="1"/>
  <c r="B380" i="1"/>
  <c r="I380" i="1" s="1"/>
  <c r="C380" i="1"/>
  <c r="D380" i="1" s="1"/>
  <c r="E380" i="1"/>
  <c r="F380" i="1"/>
  <c r="G380" i="1"/>
  <c r="K380" i="1"/>
  <c r="A381" i="1"/>
  <c r="C381" i="1" s="1"/>
  <c r="D381" i="1" s="1"/>
  <c r="B381" i="1"/>
  <c r="I381" i="1" s="1"/>
  <c r="E381" i="1"/>
  <c r="G381" i="1" s="1"/>
  <c r="H381" i="1" s="1"/>
  <c r="F381" i="1"/>
  <c r="K381" i="1"/>
  <c r="A382" i="1"/>
  <c r="C382" i="1" s="1"/>
  <c r="B382" i="1"/>
  <c r="K382" i="1" s="1"/>
  <c r="D382" i="1"/>
  <c r="E382" i="1"/>
  <c r="G382" i="1" s="1"/>
  <c r="H382" i="1" s="1"/>
  <c r="F382" i="1"/>
  <c r="I382" i="1"/>
  <c r="J382" i="1" s="1"/>
  <c r="A383" i="1"/>
  <c r="C383" i="1"/>
  <c r="D383" i="1" s="1"/>
  <c r="E383" i="1"/>
  <c r="A384" i="1"/>
  <c r="B384" i="1"/>
  <c r="I384" i="1" s="1"/>
  <c r="C384" i="1"/>
  <c r="D384" i="1" s="1"/>
  <c r="E384" i="1"/>
  <c r="F384" i="1"/>
  <c r="G384" i="1"/>
  <c r="H384" i="1" s="1"/>
  <c r="J384" i="1" s="1"/>
  <c r="A385" i="1"/>
  <c r="A386" i="1"/>
  <c r="B386" i="1"/>
  <c r="I386" i="1" s="1"/>
  <c r="C386" i="1"/>
  <c r="D386" i="1" s="1"/>
  <c r="E386" i="1"/>
  <c r="F386" i="1"/>
  <c r="G386" i="1"/>
  <c r="K386" i="1"/>
  <c r="A387" i="1"/>
  <c r="B387" i="1"/>
  <c r="K387" i="1" s="1"/>
  <c r="C387" i="1"/>
  <c r="D387" i="1" s="1"/>
  <c r="E387" i="1"/>
  <c r="G387" i="1" s="1"/>
  <c r="H387" i="1" s="1"/>
  <c r="F387" i="1"/>
  <c r="I387" i="1"/>
  <c r="J387" i="1" s="1"/>
  <c r="A388" i="1"/>
  <c r="C388" i="1" s="1"/>
  <c r="D388" i="1" s="1"/>
  <c r="B388" i="1"/>
  <c r="F388" i="1"/>
  <c r="A389" i="1"/>
  <c r="C389" i="1"/>
  <c r="D389" i="1"/>
  <c r="E389" i="1"/>
  <c r="A390" i="1"/>
  <c r="B390" i="1"/>
  <c r="C390" i="1"/>
  <c r="D390" i="1"/>
  <c r="E390" i="1"/>
  <c r="F390" i="1"/>
  <c r="G390" i="1" s="1"/>
  <c r="H390" i="1" s="1"/>
  <c r="A391" i="1"/>
  <c r="E391" i="1" s="1"/>
  <c r="G391" i="1" s="1"/>
  <c r="H391" i="1" s="1"/>
  <c r="B391" i="1"/>
  <c r="K391" i="1" s="1"/>
  <c r="C391" i="1"/>
  <c r="D391" i="1" s="1"/>
  <c r="F391" i="1"/>
  <c r="I391" i="1"/>
  <c r="A392" i="1"/>
  <c r="F392" i="1"/>
  <c r="A393" i="1"/>
  <c r="C393" i="1"/>
  <c r="D393" i="1"/>
  <c r="A394" i="1"/>
  <c r="B394" i="1"/>
  <c r="I394" i="1" s="1"/>
  <c r="J394" i="1" s="1"/>
  <c r="C394" i="1"/>
  <c r="D394" i="1"/>
  <c r="E394" i="1"/>
  <c r="F394" i="1"/>
  <c r="G394" i="1"/>
  <c r="H394" i="1"/>
  <c r="K394" i="1"/>
  <c r="A395" i="1"/>
  <c r="C395" i="1" s="1"/>
  <c r="D395" i="1" s="1"/>
  <c r="B395" i="1"/>
  <c r="F395" i="1"/>
  <c r="A396" i="1"/>
  <c r="C396" i="1" s="1"/>
  <c r="B396" i="1"/>
  <c r="K396" i="1" s="1"/>
  <c r="D396" i="1"/>
  <c r="E396" i="1"/>
  <c r="G396" i="1" s="1"/>
  <c r="H396" i="1" s="1"/>
  <c r="F396" i="1"/>
  <c r="I396" i="1"/>
  <c r="A397" i="1"/>
  <c r="C397" i="1"/>
  <c r="D397" i="1" s="1"/>
  <c r="A398" i="1"/>
  <c r="B398" i="1"/>
  <c r="I398" i="1" s="1"/>
  <c r="C398" i="1"/>
  <c r="D398" i="1"/>
  <c r="E398" i="1"/>
  <c r="F398" i="1"/>
  <c r="G398" i="1"/>
  <c r="H398" i="1"/>
  <c r="K398" i="1"/>
  <c r="A399" i="1"/>
  <c r="F399" i="1"/>
  <c r="A400" i="1"/>
  <c r="C400" i="1" s="1"/>
  <c r="B400" i="1"/>
  <c r="K400" i="1" s="1"/>
  <c r="D400" i="1"/>
  <c r="F400" i="1"/>
  <c r="I400" i="1"/>
  <c r="A401" i="1"/>
  <c r="A402" i="1"/>
  <c r="B402" i="1"/>
  <c r="I402" i="1" s="1"/>
  <c r="C402" i="1"/>
  <c r="D402" i="1" s="1"/>
  <c r="E402" i="1"/>
  <c r="F402" i="1"/>
  <c r="G402" i="1"/>
  <c r="K402" i="1"/>
  <c r="A403" i="1"/>
  <c r="B403" i="1"/>
  <c r="K403" i="1" s="1"/>
  <c r="C403" i="1"/>
  <c r="D403" i="1" s="1"/>
  <c r="E403" i="1"/>
  <c r="G403" i="1" s="1"/>
  <c r="H403" i="1" s="1"/>
  <c r="F403" i="1"/>
  <c r="I403" i="1"/>
  <c r="J403" i="1" s="1"/>
  <c r="A404" i="1"/>
  <c r="C404" i="1" s="1"/>
  <c r="D404" i="1" s="1"/>
  <c r="B404" i="1"/>
  <c r="F404" i="1"/>
  <c r="A405" i="1"/>
  <c r="C405" i="1"/>
  <c r="D405" i="1"/>
  <c r="E405" i="1"/>
  <c r="A406" i="1"/>
  <c r="B406" i="1"/>
  <c r="C406" i="1"/>
  <c r="D406" i="1"/>
  <c r="E406" i="1"/>
  <c r="F406" i="1"/>
  <c r="G406" i="1" s="1"/>
  <c r="H406" i="1" s="1"/>
  <c r="A407" i="1"/>
  <c r="C407" i="1" s="1"/>
  <c r="D407" i="1" s="1"/>
  <c r="B407" i="1"/>
  <c r="E407" i="1"/>
  <c r="G407" i="1" s="1"/>
  <c r="F407" i="1"/>
  <c r="A408" i="1"/>
  <c r="E408" i="1"/>
  <c r="A409" i="1"/>
  <c r="B409" i="1"/>
  <c r="I409" i="1" s="1"/>
  <c r="C409" i="1"/>
  <c r="D409" i="1"/>
  <c r="E409" i="1"/>
  <c r="F409" i="1"/>
  <c r="G409" i="1"/>
  <c r="H409" i="1"/>
  <c r="K409" i="1"/>
  <c r="A410" i="1"/>
  <c r="B410" i="1"/>
  <c r="I410" i="1" s="1"/>
  <c r="C410" i="1"/>
  <c r="D410" i="1" s="1"/>
  <c r="E410" i="1"/>
  <c r="F410" i="1"/>
  <c r="G410" i="1"/>
  <c r="H410" i="1" s="1"/>
  <c r="J410" i="1" s="1"/>
  <c r="K410" i="1"/>
  <c r="A411" i="1"/>
  <c r="C411" i="1" s="1"/>
  <c r="D411" i="1" s="1"/>
  <c r="B411" i="1"/>
  <c r="E411" i="1"/>
  <c r="G411" i="1" s="1"/>
  <c r="H411" i="1" s="1"/>
  <c r="F411" i="1"/>
  <c r="A412" i="1"/>
  <c r="E412" i="1"/>
  <c r="A413" i="1"/>
  <c r="B413" i="1"/>
  <c r="I413" i="1" s="1"/>
  <c r="C413" i="1"/>
  <c r="D413" i="1"/>
  <c r="E413" i="1"/>
  <c r="F413" i="1"/>
  <c r="G413" i="1"/>
  <c r="H413" i="1"/>
  <c r="K413" i="1"/>
  <c r="A414" i="1"/>
  <c r="B414" i="1"/>
  <c r="I414" i="1" s="1"/>
  <c r="C414" i="1"/>
  <c r="D414" i="1" s="1"/>
  <c r="E414" i="1"/>
  <c r="F414" i="1"/>
  <c r="G414" i="1"/>
  <c r="H414" i="1" s="1"/>
  <c r="J414" i="1" s="1"/>
  <c r="K414" i="1"/>
  <c r="A415" i="1"/>
  <c r="C415" i="1" s="1"/>
  <c r="D415" i="1" s="1"/>
  <c r="B415" i="1"/>
  <c r="E415" i="1"/>
  <c r="G415" i="1" s="1"/>
  <c r="H415" i="1" s="1"/>
  <c r="F415" i="1"/>
  <c r="A416" i="1"/>
  <c r="E416" i="1"/>
  <c r="A417" i="1"/>
  <c r="B417" i="1"/>
  <c r="I417" i="1" s="1"/>
  <c r="C417" i="1"/>
  <c r="D417" i="1"/>
  <c r="E417" i="1"/>
  <c r="F417" i="1"/>
  <c r="G417" i="1"/>
  <c r="H417" i="1"/>
  <c r="K417" i="1"/>
  <c r="A418" i="1"/>
  <c r="B418" i="1"/>
  <c r="I418" i="1" s="1"/>
  <c r="C418" i="1"/>
  <c r="D418" i="1" s="1"/>
  <c r="E418" i="1"/>
  <c r="F418" i="1"/>
  <c r="G418" i="1"/>
  <c r="H418" i="1" s="1"/>
  <c r="J418" i="1" s="1"/>
  <c r="K418" i="1"/>
  <c r="A419" i="1"/>
  <c r="C419" i="1" s="1"/>
  <c r="D419" i="1" s="1"/>
  <c r="B419" i="1"/>
  <c r="E419" i="1"/>
  <c r="G419" i="1" s="1"/>
  <c r="F419" i="1"/>
  <c r="A420" i="1"/>
  <c r="E420" i="1"/>
  <c r="A421" i="1"/>
  <c r="B421" i="1"/>
  <c r="I421" i="1" s="1"/>
  <c r="C421" i="1"/>
  <c r="D421" i="1"/>
  <c r="E421" i="1"/>
  <c r="F421" i="1"/>
  <c r="G421" i="1"/>
  <c r="H421" i="1"/>
  <c r="K421" i="1"/>
  <c r="A422" i="1"/>
  <c r="B422" i="1"/>
  <c r="I422" i="1" s="1"/>
  <c r="C422" i="1"/>
  <c r="D422" i="1" s="1"/>
  <c r="E422" i="1"/>
  <c r="F422" i="1"/>
  <c r="G422" i="1"/>
  <c r="H422" i="1" s="1"/>
  <c r="J422" i="1" s="1"/>
  <c r="K422" i="1"/>
  <c r="A423" i="1"/>
  <c r="C423" i="1" s="1"/>
  <c r="D423" i="1" s="1"/>
  <c r="B423" i="1"/>
  <c r="F423" i="1"/>
  <c r="A424" i="1"/>
  <c r="A425" i="1"/>
  <c r="B425" i="1"/>
  <c r="I425" i="1" s="1"/>
  <c r="C425" i="1"/>
  <c r="D425" i="1"/>
  <c r="E425" i="1"/>
  <c r="F425" i="1"/>
  <c r="G425" i="1"/>
  <c r="H425" i="1"/>
  <c r="K425" i="1"/>
  <c r="A426" i="1"/>
  <c r="B426" i="1"/>
  <c r="I426" i="1" s="1"/>
  <c r="C426" i="1"/>
  <c r="D426" i="1" s="1"/>
  <c r="E426" i="1"/>
  <c r="F426" i="1"/>
  <c r="G426" i="1"/>
  <c r="H426" i="1" s="1"/>
  <c r="J426" i="1" s="1"/>
  <c r="K426" i="1"/>
  <c r="A427" i="1"/>
  <c r="C427" i="1" s="1"/>
  <c r="D427" i="1" s="1"/>
  <c r="B427" i="1"/>
  <c r="F427" i="1"/>
  <c r="A428" i="1"/>
  <c r="E428" i="1" s="1"/>
  <c r="A429" i="1"/>
  <c r="B429" i="1"/>
  <c r="I429" i="1" s="1"/>
  <c r="C429" i="1"/>
  <c r="D429" i="1"/>
  <c r="H429" i="1" s="1"/>
  <c r="E429" i="1"/>
  <c r="F429" i="1"/>
  <c r="G429" i="1"/>
  <c r="K429" i="1"/>
  <c r="A430" i="1"/>
  <c r="B430" i="1"/>
  <c r="I430" i="1" s="1"/>
  <c r="C430" i="1"/>
  <c r="D430" i="1" s="1"/>
  <c r="E430" i="1"/>
  <c r="F430" i="1"/>
  <c r="G430" i="1"/>
  <c r="H430" i="1" s="1"/>
  <c r="A431" i="1"/>
  <c r="C431" i="1" s="1"/>
  <c r="D431" i="1" s="1"/>
  <c r="B431" i="1"/>
  <c r="F431" i="1"/>
  <c r="A432" i="1"/>
  <c r="E432" i="1"/>
  <c r="A433" i="1"/>
  <c r="B433" i="1"/>
  <c r="I433" i="1" s="1"/>
  <c r="C433" i="1"/>
  <c r="D433" i="1"/>
  <c r="E433" i="1"/>
  <c r="F433" i="1"/>
  <c r="G433" i="1"/>
  <c r="H433" i="1"/>
  <c r="K433" i="1"/>
  <c r="A434" i="1"/>
  <c r="B434" i="1"/>
  <c r="I434" i="1" s="1"/>
  <c r="C434" i="1"/>
  <c r="D434" i="1" s="1"/>
  <c r="E434" i="1"/>
  <c r="F434" i="1"/>
  <c r="G434" i="1"/>
  <c r="H434" i="1" s="1"/>
  <c r="A435" i="1"/>
  <c r="C435" i="1" s="1"/>
  <c r="D435" i="1" s="1"/>
  <c r="B435" i="1"/>
  <c r="F435" i="1"/>
  <c r="A436" i="1"/>
  <c r="E436" i="1"/>
  <c r="A437" i="1"/>
  <c r="B437" i="1"/>
  <c r="I437" i="1" s="1"/>
  <c r="C437" i="1"/>
  <c r="D437" i="1"/>
  <c r="E437" i="1"/>
  <c r="F437" i="1"/>
  <c r="G437" i="1"/>
  <c r="H437" i="1"/>
  <c r="K437" i="1"/>
  <c r="A438" i="1"/>
  <c r="B438" i="1"/>
  <c r="I438" i="1" s="1"/>
  <c r="C438" i="1"/>
  <c r="D438" i="1" s="1"/>
  <c r="E438" i="1"/>
  <c r="F438" i="1"/>
  <c r="G438" i="1"/>
  <c r="H438" i="1" s="1"/>
  <c r="K438" i="1"/>
  <c r="A439" i="1"/>
  <c r="C439" i="1" s="1"/>
  <c r="D439" i="1" s="1"/>
  <c r="B439" i="1"/>
  <c r="F439" i="1"/>
  <c r="A440" i="1"/>
  <c r="A441" i="1"/>
  <c r="B441" i="1"/>
  <c r="I441" i="1" s="1"/>
  <c r="C441" i="1"/>
  <c r="D441" i="1"/>
  <c r="H441" i="1" s="1"/>
  <c r="E441" i="1"/>
  <c r="F441" i="1"/>
  <c r="G441" i="1"/>
  <c r="K441" i="1"/>
  <c r="A442" i="1"/>
  <c r="B442" i="1"/>
  <c r="I442" i="1" s="1"/>
  <c r="C442" i="1"/>
  <c r="D442" i="1" s="1"/>
  <c r="E442" i="1"/>
  <c r="F442" i="1"/>
  <c r="G442" i="1"/>
  <c r="H442" i="1" s="1"/>
  <c r="K442" i="1"/>
  <c r="A443" i="1"/>
  <c r="C443" i="1" s="1"/>
  <c r="D443" i="1" s="1"/>
  <c r="B443" i="1"/>
  <c r="F443" i="1"/>
  <c r="A444" i="1"/>
  <c r="E444" i="1" s="1"/>
  <c r="A445" i="1"/>
  <c r="B445" i="1"/>
  <c r="I445" i="1" s="1"/>
  <c r="C445" i="1"/>
  <c r="D445" i="1"/>
  <c r="H445" i="1" s="1"/>
  <c r="E445" i="1"/>
  <c r="F445" i="1"/>
  <c r="G445" i="1"/>
  <c r="K445" i="1"/>
  <c r="A446" i="1"/>
  <c r="B446" i="1"/>
  <c r="I446" i="1" s="1"/>
  <c r="C446" i="1"/>
  <c r="D446" i="1" s="1"/>
  <c r="E446" i="1"/>
  <c r="F446" i="1"/>
  <c r="G446" i="1"/>
  <c r="H446" i="1" s="1"/>
  <c r="J446" i="1" s="1"/>
  <c r="A447" i="1"/>
  <c r="B447" i="1"/>
  <c r="K447" i="1" s="1"/>
  <c r="F447" i="1"/>
  <c r="A448" i="1"/>
  <c r="A449" i="1"/>
  <c r="B449" i="1"/>
  <c r="I449" i="1" s="1"/>
  <c r="C449" i="1"/>
  <c r="D449" i="1"/>
  <c r="H449" i="1" s="1"/>
  <c r="E449" i="1"/>
  <c r="F449" i="1"/>
  <c r="G449" i="1"/>
  <c r="K449" i="1"/>
  <c r="A450" i="1"/>
  <c r="B450" i="1"/>
  <c r="I450" i="1" s="1"/>
  <c r="C450" i="1"/>
  <c r="D450" i="1" s="1"/>
  <c r="E450" i="1"/>
  <c r="F450" i="1"/>
  <c r="G450" i="1"/>
  <c r="H450" i="1" s="1"/>
  <c r="A451" i="1"/>
  <c r="B451" i="1"/>
  <c r="K451" i="1" s="1"/>
  <c r="F451" i="1"/>
  <c r="A452" i="1"/>
  <c r="A453" i="1"/>
  <c r="B453" i="1"/>
  <c r="I453" i="1" s="1"/>
  <c r="C453" i="1"/>
  <c r="D453" i="1"/>
  <c r="E453" i="1"/>
  <c r="F453" i="1"/>
  <c r="G453" i="1"/>
  <c r="H453" i="1"/>
  <c r="K453" i="1"/>
  <c r="A454" i="1"/>
  <c r="B454" i="1"/>
  <c r="I454" i="1" s="1"/>
  <c r="C454" i="1"/>
  <c r="D454" i="1" s="1"/>
  <c r="E454" i="1"/>
  <c r="F454" i="1"/>
  <c r="G454" i="1"/>
  <c r="H454" i="1" s="1"/>
  <c r="J454" i="1" s="1"/>
  <c r="A455" i="1"/>
  <c r="C455" i="1" s="1"/>
  <c r="B455" i="1"/>
  <c r="K455" i="1" s="1"/>
  <c r="D455" i="1"/>
  <c r="E455" i="1"/>
  <c r="G455" i="1" s="1"/>
  <c r="H455" i="1" s="1"/>
  <c r="F455" i="1"/>
  <c r="A456" i="1"/>
  <c r="C456" i="1" s="1"/>
  <c r="D456" i="1" s="1"/>
  <c r="E456" i="1"/>
  <c r="A457" i="1"/>
  <c r="B457" i="1"/>
  <c r="I457" i="1" s="1"/>
  <c r="C457" i="1"/>
  <c r="D457" i="1"/>
  <c r="H457" i="1" s="1"/>
  <c r="E457" i="1"/>
  <c r="F457" i="1"/>
  <c r="G457" i="1"/>
  <c r="K457" i="1"/>
  <c r="A458" i="1"/>
  <c r="B458" i="1" s="1"/>
  <c r="K458" i="1" s="1"/>
  <c r="C458" i="1"/>
  <c r="D458" i="1" s="1"/>
  <c r="A459" i="1"/>
  <c r="B459" i="1"/>
  <c r="K459" i="1" s="1"/>
  <c r="F459" i="1"/>
  <c r="I459" i="1"/>
  <c r="A460" i="1"/>
  <c r="E460" i="1"/>
  <c r="A461" i="1"/>
  <c r="B461" i="1"/>
  <c r="I461" i="1" s="1"/>
  <c r="C461" i="1"/>
  <c r="D461" i="1" s="1"/>
  <c r="E461" i="1"/>
  <c r="F461" i="1"/>
  <c r="G461" i="1" s="1"/>
  <c r="H461" i="1" s="1"/>
  <c r="K461" i="1"/>
  <c r="A462" i="1"/>
  <c r="B462" i="1"/>
  <c r="K462" i="1" s="1"/>
  <c r="C462" i="1"/>
  <c r="D462" i="1" s="1"/>
  <c r="E462" i="1"/>
  <c r="F462" i="1"/>
  <c r="G462" i="1"/>
  <c r="I462" i="1"/>
  <c r="A463" i="1"/>
  <c r="C463" i="1" s="1"/>
  <c r="D463" i="1" s="1"/>
  <c r="B463" i="1"/>
  <c r="A464" i="1"/>
  <c r="C464" i="1"/>
  <c r="D464" i="1" s="1"/>
  <c r="E464" i="1"/>
  <c r="A465" i="1"/>
  <c r="B465" i="1"/>
  <c r="I465" i="1" s="1"/>
  <c r="C465" i="1"/>
  <c r="D465" i="1"/>
  <c r="E465" i="1"/>
  <c r="F465" i="1"/>
  <c r="G465" i="1" s="1"/>
  <c r="H465" i="1" s="1"/>
  <c r="J465" i="1" s="1"/>
  <c r="A466" i="1"/>
  <c r="E466" i="1" s="1"/>
  <c r="A467" i="1"/>
  <c r="A468" i="1"/>
  <c r="C468" i="1"/>
  <c r="D468" i="1" s="1"/>
  <c r="A469" i="1"/>
  <c r="B469" i="1"/>
  <c r="I469" i="1" s="1"/>
  <c r="C469" i="1"/>
  <c r="D469" i="1" s="1"/>
  <c r="E469" i="1"/>
  <c r="F469" i="1"/>
  <c r="G469" i="1"/>
  <c r="K469" i="1"/>
  <c r="A470" i="1"/>
  <c r="C470" i="1" s="1"/>
  <c r="D470" i="1" s="1"/>
  <c r="B470" i="1"/>
  <c r="I470" i="1" s="1"/>
  <c r="E470" i="1"/>
  <c r="G470" i="1" s="1"/>
  <c r="H470" i="1" s="1"/>
  <c r="F470" i="1"/>
  <c r="K470" i="1"/>
  <c r="A471" i="1"/>
  <c r="C471" i="1" s="1"/>
  <c r="B471" i="1"/>
  <c r="K471" i="1" s="1"/>
  <c r="D471" i="1"/>
  <c r="H471" i="1" s="1"/>
  <c r="E471" i="1"/>
  <c r="G471" i="1" s="1"/>
  <c r="F471" i="1"/>
  <c r="I471" i="1"/>
  <c r="A472" i="1"/>
  <c r="C472" i="1"/>
  <c r="D472" i="1" s="1"/>
  <c r="A473" i="1"/>
  <c r="B473" i="1"/>
  <c r="I473" i="1" s="1"/>
  <c r="C473" i="1"/>
  <c r="D473" i="1" s="1"/>
  <c r="E473" i="1"/>
  <c r="F473" i="1"/>
  <c r="G473" i="1" s="1"/>
  <c r="H473" i="1" s="1"/>
  <c r="A474" i="1"/>
  <c r="B474" i="1" s="1"/>
  <c r="E474" i="1"/>
  <c r="F474" i="1"/>
  <c r="I474" i="1"/>
  <c r="K474" i="1"/>
  <c r="A475" i="1"/>
  <c r="A476" i="1"/>
  <c r="A477" i="1"/>
  <c r="B477" i="1"/>
  <c r="I477" i="1" s="1"/>
  <c r="C477" i="1"/>
  <c r="D477" i="1" s="1"/>
  <c r="E477" i="1"/>
  <c r="F477" i="1"/>
  <c r="G477" i="1"/>
  <c r="H477" i="1" s="1"/>
  <c r="A478" i="1"/>
  <c r="B478" i="1"/>
  <c r="K478" i="1" s="1"/>
  <c r="C478" i="1"/>
  <c r="D478" i="1" s="1"/>
  <c r="E478" i="1"/>
  <c r="G478" i="1" s="1"/>
  <c r="H478" i="1" s="1"/>
  <c r="F478" i="1"/>
  <c r="A479" i="1"/>
  <c r="C479" i="1" s="1"/>
  <c r="D479" i="1" s="1"/>
  <c r="E479" i="1"/>
  <c r="F479" i="1"/>
  <c r="A480" i="1"/>
  <c r="C480" i="1"/>
  <c r="D480" i="1"/>
  <c r="E480" i="1"/>
  <c r="A481" i="1"/>
  <c r="B481" i="1"/>
  <c r="I481" i="1" s="1"/>
  <c r="C481" i="1"/>
  <c r="D481" i="1"/>
  <c r="H481" i="1" s="1"/>
  <c r="E481" i="1"/>
  <c r="F481" i="1"/>
  <c r="G481" i="1" s="1"/>
  <c r="K481" i="1"/>
  <c r="A482" i="1"/>
  <c r="E482" i="1" s="1"/>
  <c r="B482" i="1"/>
  <c r="I482" i="1" s="1"/>
  <c r="C482" i="1"/>
  <c r="D482" i="1" s="1"/>
  <c r="F482" i="1"/>
  <c r="G482" i="1" s="1"/>
  <c r="H482" i="1" s="1"/>
  <c r="K482" i="1"/>
  <c r="A483" i="1"/>
  <c r="E483" i="1"/>
  <c r="G483" i="1" s="1"/>
  <c r="F483" i="1"/>
  <c r="A484" i="1"/>
  <c r="C484" i="1" s="1"/>
  <c r="D484" i="1" s="1"/>
  <c r="F484" i="1"/>
  <c r="A485" i="1"/>
  <c r="B485" i="1"/>
  <c r="K485" i="1" s="1"/>
  <c r="C485" i="1"/>
  <c r="D485" i="1" s="1"/>
  <c r="E485" i="1"/>
  <c r="F485" i="1"/>
  <c r="G485" i="1"/>
  <c r="I485" i="1"/>
  <c r="A486" i="1"/>
  <c r="C486" i="1" s="1"/>
  <c r="D486" i="1" s="1"/>
  <c r="F486" i="1"/>
  <c r="A487" i="1"/>
  <c r="C487" i="1"/>
  <c r="D487" i="1"/>
  <c r="E487" i="1"/>
  <c r="A488" i="1"/>
  <c r="B488" i="1"/>
  <c r="I488" i="1" s="1"/>
  <c r="C488" i="1"/>
  <c r="D488" i="1"/>
  <c r="E488" i="1"/>
  <c r="F488" i="1"/>
  <c r="G488" i="1" s="1"/>
  <c r="H488" i="1" s="1"/>
  <c r="J488" i="1" s="1"/>
  <c r="K488" i="1"/>
  <c r="A489" i="1"/>
  <c r="C489" i="1" s="1"/>
  <c r="D489" i="1" s="1"/>
  <c r="B489" i="1"/>
  <c r="I489" i="1" s="1"/>
  <c r="A490" i="1"/>
  <c r="C490" i="1" s="1"/>
  <c r="D490" i="1"/>
  <c r="E490" i="1"/>
  <c r="G490" i="1" s="1"/>
  <c r="H490" i="1" s="1"/>
  <c r="F490" i="1"/>
  <c r="A491" i="1"/>
  <c r="E491" i="1" s="1"/>
  <c r="C491" i="1"/>
  <c r="D491" i="1" s="1"/>
  <c r="A492" i="1"/>
  <c r="B492" i="1"/>
  <c r="I492" i="1" s="1"/>
  <c r="C492" i="1"/>
  <c r="D492" i="1"/>
  <c r="H492" i="1" s="1"/>
  <c r="E492" i="1"/>
  <c r="F492" i="1"/>
  <c r="G492" i="1"/>
  <c r="K492" i="1"/>
  <c r="A493" i="1"/>
  <c r="B493" i="1" s="1"/>
  <c r="F493" i="1"/>
  <c r="A494" i="1"/>
  <c r="C494" i="1" s="1"/>
  <c r="B494" i="1"/>
  <c r="K494" i="1" s="1"/>
  <c r="D494" i="1"/>
  <c r="H494" i="1" s="1"/>
  <c r="E494" i="1"/>
  <c r="G494" i="1" s="1"/>
  <c r="F494" i="1"/>
  <c r="I494" i="1"/>
  <c r="A495" i="1"/>
  <c r="A496" i="1"/>
  <c r="B496" i="1"/>
  <c r="I496" i="1" s="1"/>
  <c r="C496" i="1"/>
  <c r="D496" i="1" s="1"/>
  <c r="E496" i="1"/>
  <c r="F496" i="1"/>
  <c r="G496" i="1"/>
  <c r="K496" i="1"/>
  <c r="A497" i="1"/>
  <c r="B497" i="1" s="1"/>
  <c r="C497" i="1"/>
  <c r="D497" i="1" s="1"/>
  <c r="E497" i="1"/>
  <c r="G497" i="1" s="1"/>
  <c r="H497" i="1" s="1"/>
  <c r="F497" i="1"/>
  <c r="A498" i="1"/>
  <c r="C498" i="1" s="1"/>
  <c r="D498" i="1" s="1"/>
  <c r="B498" i="1"/>
  <c r="K498" i="1" s="1"/>
  <c r="F498" i="1"/>
  <c r="A499" i="1"/>
  <c r="C499" i="1" s="1"/>
  <c r="D499" i="1" s="1"/>
  <c r="E499" i="1"/>
  <c r="A500" i="1"/>
  <c r="B500" i="1" s="1"/>
  <c r="E500" i="1"/>
  <c r="A501" i="1"/>
  <c r="B501" i="1" s="1"/>
  <c r="C501" i="1"/>
  <c r="D501" i="1"/>
  <c r="E501" i="1"/>
  <c r="A502" i="1"/>
  <c r="B502" i="1"/>
  <c r="I502" i="1" s="1"/>
  <c r="C502" i="1"/>
  <c r="D502" i="1" s="1"/>
  <c r="E502" i="1"/>
  <c r="F502" i="1"/>
  <c r="G502" i="1"/>
  <c r="K502" i="1"/>
  <c r="A503" i="1"/>
  <c r="C503" i="1" s="1"/>
  <c r="D503" i="1" s="1"/>
  <c r="B503" i="1"/>
  <c r="K503" i="1" s="1"/>
  <c r="F503" i="1"/>
  <c r="A504" i="1"/>
  <c r="B504" i="1" s="1"/>
  <c r="E504" i="1"/>
  <c r="A505" i="1"/>
  <c r="B505" i="1" s="1"/>
  <c r="C505" i="1"/>
  <c r="D505" i="1"/>
  <c r="E505" i="1"/>
  <c r="A506" i="1"/>
  <c r="B506" i="1"/>
  <c r="I506" i="1" s="1"/>
  <c r="C506" i="1"/>
  <c r="D506" i="1" s="1"/>
  <c r="E506" i="1"/>
  <c r="F506" i="1"/>
  <c r="G506" i="1"/>
  <c r="K506" i="1"/>
  <c r="A507" i="1"/>
  <c r="C507" i="1" s="1"/>
  <c r="D507" i="1" s="1"/>
  <c r="B507" i="1"/>
  <c r="K507" i="1" s="1"/>
  <c r="E507" i="1"/>
  <c r="G507" i="1" s="1"/>
  <c r="H507" i="1" s="1"/>
  <c r="F507" i="1"/>
  <c r="A508" i="1"/>
  <c r="B508" i="1" s="1"/>
  <c r="E508" i="1"/>
  <c r="A509" i="1"/>
  <c r="B509" i="1" s="1"/>
  <c r="C509" i="1"/>
  <c r="D509" i="1"/>
  <c r="E509" i="1"/>
  <c r="A510" i="1"/>
  <c r="B510" i="1"/>
  <c r="I510" i="1" s="1"/>
  <c r="C510" i="1"/>
  <c r="D510" i="1" s="1"/>
  <c r="E510" i="1"/>
  <c r="F510" i="1"/>
  <c r="G510" i="1"/>
  <c r="H510" i="1" s="1"/>
  <c r="J510" i="1" s="1"/>
  <c r="K510" i="1"/>
  <c r="A511" i="1"/>
  <c r="C511" i="1" s="1"/>
  <c r="D511" i="1" s="1"/>
  <c r="B511" i="1"/>
  <c r="K511" i="1" s="1"/>
  <c r="F511" i="1"/>
  <c r="A512" i="1"/>
  <c r="B512" i="1" s="1"/>
  <c r="A513" i="1"/>
  <c r="B513" i="1" s="1"/>
  <c r="C513" i="1"/>
  <c r="D513" i="1"/>
  <c r="E513" i="1"/>
  <c r="A514" i="1"/>
  <c r="B514" i="1"/>
  <c r="I514" i="1" s="1"/>
  <c r="C514" i="1"/>
  <c r="D514" i="1" s="1"/>
  <c r="E514" i="1"/>
  <c r="F514" i="1"/>
  <c r="G514" i="1"/>
  <c r="K514" i="1"/>
  <c r="A515" i="1"/>
  <c r="C515" i="1" s="1"/>
  <c r="D515" i="1" s="1"/>
  <c r="B515" i="1"/>
  <c r="K515" i="1" s="1"/>
  <c r="F515" i="1"/>
  <c r="A516" i="1"/>
  <c r="B516" i="1" s="1"/>
  <c r="E516" i="1"/>
  <c r="A517" i="1"/>
  <c r="B517" i="1" s="1"/>
  <c r="C517" i="1"/>
  <c r="D517" i="1"/>
  <c r="E517" i="1"/>
  <c r="A518" i="1"/>
  <c r="B518" i="1"/>
  <c r="I518" i="1" s="1"/>
  <c r="C518" i="1"/>
  <c r="D518" i="1" s="1"/>
  <c r="E518" i="1"/>
  <c r="F518" i="1"/>
  <c r="G518" i="1"/>
  <c r="K518" i="1"/>
  <c r="A519" i="1"/>
  <c r="C519" i="1" s="1"/>
  <c r="D519" i="1" s="1"/>
  <c r="B519" i="1"/>
  <c r="K519" i="1" s="1"/>
  <c r="E519" i="1"/>
  <c r="G519" i="1" s="1"/>
  <c r="H519" i="1" s="1"/>
  <c r="F519" i="1"/>
  <c r="A520" i="1"/>
  <c r="B520" i="1" s="1"/>
  <c r="A521" i="1"/>
  <c r="B521" i="1" s="1"/>
  <c r="C521" i="1"/>
  <c r="D521" i="1"/>
  <c r="E521" i="1"/>
  <c r="A522" i="1"/>
  <c r="B522" i="1"/>
  <c r="I522" i="1" s="1"/>
  <c r="C522" i="1"/>
  <c r="D522" i="1" s="1"/>
  <c r="E522" i="1"/>
  <c r="F522" i="1"/>
  <c r="G522" i="1"/>
  <c r="K522" i="1"/>
  <c r="A523" i="1"/>
  <c r="C523" i="1" s="1"/>
  <c r="D523" i="1" s="1"/>
  <c r="B523" i="1"/>
  <c r="K523" i="1" s="1"/>
  <c r="E523" i="1"/>
  <c r="G523" i="1" s="1"/>
  <c r="H523" i="1" s="1"/>
  <c r="F523" i="1"/>
  <c r="A524" i="1"/>
  <c r="B524" i="1" s="1"/>
  <c r="A525" i="1"/>
  <c r="B525" i="1" s="1"/>
  <c r="C525" i="1"/>
  <c r="D525" i="1"/>
  <c r="E525" i="1"/>
  <c r="A526" i="1"/>
  <c r="B526" i="1"/>
  <c r="I526" i="1" s="1"/>
  <c r="C526" i="1"/>
  <c r="D526" i="1" s="1"/>
  <c r="E526" i="1"/>
  <c r="F526" i="1"/>
  <c r="G526" i="1"/>
  <c r="K526" i="1"/>
  <c r="A527" i="1"/>
  <c r="C527" i="1" s="1"/>
  <c r="D527" i="1" s="1"/>
  <c r="B527" i="1"/>
  <c r="K527" i="1" s="1"/>
  <c r="E527" i="1"/>
  <c r="G527" i="1" s="1"/>
  <c r="H527" i="1" s="1"/>
  <c r="F527" i="1"/>
  <c r="A528" i="1"/>
  <c r="B528" i="1" s="1"/>
  <c r="E528" i="1"/>
  <c r="A529" i="1"/>
  <c r="B529" i="1" s="1"/>
  <c r="C529" i="1"/>
  <c r="D529" i="1"/>
  <c r="E529" i="1"/>
  <c r="A530" i="1"/>
  <c r="B530" i="1"/>
  <c r="I530" i="1" s="1"/>
  <c r="C530" i="1"/>
  <c r="D530" i="1" s="1"/>
  <c r="E530" i="1"/>
  <c r="F530" i="1"/>
  <c r="G530" i="1"/>
  <c r="H530" i="1" s="1"/>
  <c r="J530" i="1" s="1"/>
  <c r="K530" i="1"/>
  <c r="A531" i="1"/>
  <c r="C531" i="1" s="1"/>
  <c r="D531" i="1" s="1"/>
  <c r="B531" i="1"/>
  <c r="K531" i="1" s="1"/>
  <c r="E531" i="1"/>
  <c r="G531" i="1" s="1"/>
  <c r="H531" i="1" s="1"/>
  <c r="F531" i="1"/>
  <c r="A532" i="1"/>
  <c r="B532" i="1" s="1"/>
  <c r="E532" i="1"/>
  <c r="A533" i="1"/>
  <c r="B533" i="1" s="1"/>
  <c r="C533" i="1"/>
  <c r="D533" i="1"/>
  <c r="E533" i="1"/>
  <c r="A534" i="1"/>
  <c r="B534" i="1"/>
  <c r="I534" i="1" s="1"/>
  <c r="C534" i="1"/>
  <c r="D534" i="1" s="1"/>
  <c r="E534" i="1"/>
  <c r="F534" i="1"/>
  <c r="G534" i="1"/>
  <c r="K53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1" i="1"/>
  <c r="K282" i="1"/>
  <c r="K283" i="1"/>
  <c r="K28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A4" i="1"/>
  <c r="A2" i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1" i="1"/>
  <c r="J477" i="1" l="1"/>
  <c r="J450" i="1"/>
  <c r="J438" i="1"/>
  <c r="J434" i="1"/>
  <c r="M434" i="1" s="1"/>
  <c r="J360" i="1"/>
  <c r="J344" i="1"/>
  <c r="M344" i="1" s="1"/>
  <c r="J494" i="1"/>
  <c r="J457" i="1"/>
  <c r="M457" i="1" s="1"/>
  <c r="J449" i="1"/>
  <c r="M449" i="1" s="1"/>
  <c r="J429" i="1"/>
  <c r="M429" i="1" s="1"/>
  <c r="J425" i="1"/>
  <c r="J413" i="1"/>
  <c r="M413" i="1" s="1"/>
  <c r="J398" i="1"/>
  <c r="M398" i="1" s="1"/>
  <c r="J396" i="1"/>
  <c r="M396" i="1" s="1"/>
  <c r="J368" i="1"/>
  <c r="M368" i="1" s="1"/>
  <c r="J350" i="1"/>
  <c r="M350" i="1" s="1"/>
  <c r="J300" i="1"/>
  <c r="M300" i="1" s="1"/>
  <c r="J473" i="1"/>
  <c r="M473" i="1" s="1"/>
  <c r="J372" i="1"/>
  <c r="J492" i="1"/>
  <c r="M492" i="1" s="1"/>
  <c r="J471" i="1"/>
  <c r="M471" i="1" s="1"/>
  <c r="J441" i="1"/>
  <c r="M441" i="1" s="1"/>
  <c r="J381" i="1"/>
  <c r="M381" i="1" s="1"/>
  <c r="M494" i="1"/>
  <c r="J361" i="1"/>
  <c r="M361" i="1" s="1"/>
  <c r="J340" i="1"/>
  <c r="M340" i="1" s="1"/>
  <c r="J481" i="1"/>
  <c r="M481" i="1" s="1"/>
  <c r="J470" i="1"/>
  <c r="M470" i="1" s="1"/>
  <c r="J453" i="1"/>
  <c r="J445" i="1"/>
  <c r="M445" i="1" s="1"/>
  <c r="J409" i="1"/>
  <c r="M409" i="1" s="1"/>
  <c r="J391" i="1"/>
  <c r="M391" i="1" s="1"/>
  <c r="J376" i="1"/>
  <c r="M376" i="1" s="1"/>
  <c r="J373" i="1"/>
  <c r="M373" i="1" s="1"/>
  <c r="J312" i="1"/>
  <c r="J304" i="1"/>
  <c r="M304" i="1" s="1"/>
  <c r="J288" i="1"/>
  <c r="M288" i="1" s="1"/>
  <c r="J297" i="1"/>
  <c r="M297" i="1" s="1"/>
  <c r="J296" i="1"/>
  <c r="M296" i="1" s="1"/>
  <c r="J293" i="1"/>
  <c r="M293" i="1" s="1"/>
  <c r="J292" i="1"/>
  <c r="M292" i="1" s="1"/>
  <c r="J482" i="1"/>
  <c r="M482" i="1" s="1"/>
  <c r="J461" i="1"/>
  <c r="M461" i="1" s="1"/>
  <c r="I516" i="1"/>
  <c r="K516" i="1"/>
  <c r="M510" i="1"/>
  <c r="K504" i="1"/>
  <c r="I504" i="1"/>
  <c r="I500" i="1"/>
  <c r="K500" i="1"/>
  <c r="M454" i="1"/>
  <c r="I529" i="1"/>
  <c r="K529" i="1"/>
  <c r="H526" i="1"/>
  <c r="J526" i="1" s="1"/>
  <c r="M526" i="1" s="1"/>
  <c r="H522" i="1"/>
  <c r="J522" i="1" s="1"/>
  <c r="M522" i="1" s="1"/>
  <c r="H518" i="1"/>
  <c r="J518" i="1" s="1"/>
  <c r="M518" i="1" s="1"/>
  <c r="H514" i="1"/>
  <c r="J514" i="1" s="1"/>
  <c r="M514" i="1" s="1"/>
  <c r="I509" i="1"/>
  <c r="K509" i="1"/>
  <c r="H506" i="1"/>
  <c r="J506" i="1" s="1"/>
  <c r="M506" i="1" s="1"/>
  <c r="H502" i="1"/>
  <c r="J502" i="1" s="1"/>
  <c r="M502" i="1" s="1"/>
  <c r="K497" i="1"/>
  <c r="I497" i="1"/>
  <c r="J497" i="1" s="1"/>
  <c r="I493" i="1"/>
  <c r="K493" i="1"/>
  <c r="G460" i="1"/>
  <c r="I533" i="1"/>
  <c r="K533" i="1"/>
  <c r="M530" i="1"/>
  <c r="K532" i="1"/>
  <c r="I532" i="1"/>
  <c r="G528" i="1"/>
  <c r="H528" i="1" s="1"/>
  <c r="I517" i="1"/>
  <c r="K517" i="1"/>
  <c r="I505" i="1"/>
  <c r="K505" i="1"/>
  <c r="I525" i="1"/>
  <c r="K525" i="1"/>
  <c r="I521" i="1"/>
  <c r="K521" i="1"/>
  <c r="I513" i="1"/>
  <c r="K513" i="1"/>
  <c r="I501" i="1"/>
  <c r="K501" i="1"/>
  <c r="H534" i="1"/>
  <c r="J534" i="1" s="1"/>
  <c r="M534" i="1" s="1"/>
  <c r="K528" i="1"/>
  <c r="I528" i="1"/>
  <c r="K524" i="1"/>
  <c r="I524" i="1"/>
  <c r="K520" i="1"/>
  <c r="I520" i="1"/>
  <c r="K512" i="1"/>
  <c r="I512" i="1"/>
  <c r="I508" i="1"/>
  <c r="K508" i="1"/>
  <c r="G504" i="1"/>
  <c r="H504" i="1" s="1"/>
  <c r="J504" i="1" s="1"/>
  <c r="H496" i="1"/>
  <c r="J496" i="1" s="1"/>
  <c r="M496" i="1" s="1"/>
  <c r="G491" i="1"/>
  <c r="H491" i="1" s="1"/>
  <c r="H469" i="1"/>
  <c r="J469" i="1" s="1"/>
  <c r="M469" i="1" s="1"/>
  <c r="E520" i="1"/>
  <c r="H483" i="1"/>
  <c r="M477" i="1"/>
  <c r="C475" i="1"/>
  <c r="D475" i="1" s="1"/>
  <c r="E475" i="1"/>
  <c r="M465" i="1"/>
  <c r="K463" i="1"/>
  <c r="I463" i="1"/>
  <c r="B495" i="1"/>
  <c r="F495" i="1"/>
  <c r="B476" i="1"/>
  <c r="F476" i="1"/>
  <c r="C476" i="1"/>
  <c r="D476" i="1" s="1"/>
  <c r="C467" i="1"/>
  <c r="D467" i="1" s="1"/>
  <c r="B467" i="1"/>
  <c r="M446" i="1"/>
  <c r="K435" i="1"/>
  <c r="I435" i="1"/>
  <c r="M414" i="1"/>
  <c r="K337" i="1"/>
  <c r="I337" i="1"/>
  <c r="I531" i="1"/>
  <c r="E515" i="1"/>
  <c r="G515" i="1" s="1"/>
  <c r="H515" i="1" s="1"/>
  <c r="I511" i="1"/>
  <c r="I503" i="1"/>
  <c r="E503" i="1"/>
  <c r="G503" i="1" s="1"/>
  <c r="H503" i="1" s="1"/>
  <c r="E495" i="1"/>
  <c r="G495" i="1" s="1"/>
  <c r="E493" i="1"/>
  <c r="G493" i="1" s="1"/>
  <c r="H493" i="1" s="1"/>
  <c r="F489" i="1"/>
  <c r="E486" i="1"/>
  <c r="G486" i="1" s="1"/>
  <c r="H486" i="1" s="1"/>
  <c r="G479" i="1"/>
  <c r="H479" i="1" s="1"/>
  <c r="F475" i="1"/>
  <c r="B472" i="1"/>
  <c r="F472" i="1"/>
  <c r="F467" i="1"/>
  <c r="I458" i="1"/>
  <c r="B452" i="1"/>
  <c r="F452" i="1"/>
  <c r="C452" i="1"/>
  <c r="D452" i="1" s="1"/>
  <c r="B448" i="1"/>
  <c r="F448" i="1"/>
  <c r="C448" i="1"/>
  <c r="D448" i="1" s="1"/>
  <c r="J442" i="1"/>
  <c r="M442" i="1" s="1"/>
  <c r="I406" i="1"/>
  <c r="J406" i="1" s="1"/>
  <c r="K406" i="1"/>
  <c r="I365" i="1"/>
  <c r="K365" i="1"/>
  <c r="K357" i="1"/>
  <c r="I357" i="1"/>
  <c r="J357" i="1" s="1"/>
  <c r="K331" i="1"/>
  <c r="I331" i="1"/>
  <c r="F533" i="1"/>
  <c r="G533" i="1" s="1"/>
  <c r="H533" i="1" s="1"/>
  <c r="C532" i="1"/>
  <c r="D532" i="1" s="1"/>
  <c r="F529" i="1"/>
  <c r="G529" i="1" s="1"/>
  <c r="H529" i="1" s="1"/>
  <c r="C528" i="1"/>
  <c r="D528" i="1" s="1"/>
  <c r="F525" i="1"/>
  <c r="G525" i="1" s="1"/>
  <c r="H525" i="1" s="1"/>
  <c r="C524" i="1"/>
  <c r="D524" i="1" s="1"/>
  <c r="F521" i="1"/>
  <c r="G521" i="1" s="1"/>
  <c r="H521" i="1" s="1"/>
  <c r="C520" i="1"/>
  <c r="D520" i="1" s="1"/>
  <c r="F517" i="1"/>
  <c r="G517" i="1" s="1"/>
  <c r="H517" i="1" s="1"/>
  <c r="C516" i="1"/>
  <c r="D516" i="1" s="1"/>
  <c r="F513" i="1"/>
  <c r="G513" i="1" s="1"/>
  <c r="H513" i="1" s="1"/>
  <c r="J513" i="1" s="1"/>
  <c r="C512" i="1"/>
  <c r="D512" i="1" s="1"/>
  <c r="F509" i="1"/>
  <c r="G509" i="1" s="1"/>
  <c r="H509" i="1" s="1"/>
  <c r="C508" i="1"/>
  <c r="D508" i="1" s="1"/>
  <c r="F505" i="1"/>
  <c r="G505" i="1" s="1"/>
  <c r="H505" i="1" s="1"/>
  <c r="C504" i="1"/>
  <c r="D504" i="1" s="1"/>
  <c r="F501" i="1"/>
  <c r="G501" i="1" s="1"/>
  <c r="H501" i="1" s="1"/>
  <c r="C500" i="1"/>
  <c r="D500" i="1" s="1"/>
  <c r="E498" i="1"/>
  <c r="G498" i="1" s="1"/>
  <c r="H498" i="1" s="1"/>
  <c r="C493" i="1"/>
  <c r="D493" i="1" s="1"/>
  <c r="B490" i="1"/>
  <c r="E489" i="1"/>
  <c r="G489" i="1" s="1"/>
  <c r="H489" i="1" s="1"/>
  <c r="J489" i="1" s="1"/>
  <c r="M489" i="1" s="1"/>
  <c r="B487" i="1"/>
  <c r="F487" i="1"/>
  <c r="G487" i="1" s="1"/>
  <c r="H487" i="1" s="1"/>
  <c r="C483" i="1"/>
  <c r="D483" i="1" s="1"/>
  <c r="B483" i="1"/>
  <c r="B479" i="1"/>
  <c r="I478" i="1"/>
  <c r="J478" i="1" s="1"/>
  <c r="K477" i="1"/>
  <c r="E476" i="1"/>
  <c r="G476" i="1" s="1"/>
  <c r="C474" i="1"/>
  <c r="D474" i="1" s="1"/>
  <c r="E467" i="1"/>
  <c r="C466" i="1"/>
  <c r="D466" i="1" s="1"/>
  <c r="F463" i="1"/>
  <c r="B460" i="1"/>
  <c r="F460" i="1"/>
  <c r="C460" i="1"/>
  <c r="D460" i="1" s="1"/>
  <c r="C459" i="1"/>
  <c r="D459" i="1" s="1"/>
  <c r="E459" i="1"/>
  <c r="G459" i="1" s="1"/>
  <c r="H459" i="1" s="1"/>
  <c r="J459" i="1" s="1"/>
  <c r="M459" i="1" s="1"/>
  <c r="F458" i="1"/>
  <c r="I455" i="1"/>
  <c r="K454" i="1"/>
  <c r="M453" i="1"/>
  <c r="C451" i="1"/>
  <c r="D451" i="1" s="1"/>
  <c r="E451" i="1"/>
  <c r="G451" i="1" s="1"/>
  <c r="C447" i="1"/>
  <c r="D447" i="1" s="1"/>
  <c r="E447" i="1"/>
  <c r="G447" i="1" s="1"/>
  <c r="H447" i="1" s="1"/>
  <c r="K443" i="1"/>
  <c r="I443" i="1"/>
  <c r="M438" i="1"/>
  <c r="J437" i="1"/>
  <c r="M437" i="1" s="1"/>
  <c r="K434" i="1"/>
  <c r="B432" i="1"/>
  <c r="F432" i="1"/>
  <c r="C432" i="1"/>
  <c r="D432" i="1" s="1"/>
  <c r="K427" i="1"/>
  <c r="I427" i="1"/>
  <c r="M422" i="1"/>
  <c r="J421" i="1"/>
  <c r="M421" i="1" s="1"/>
  <c r="G408" i="1"/>
  <c r="H407" i="1"/>
  <c r="K404" i="1"/>
  <c r="I404" i="1"/>
  <c r="K388" i="1"/>
  <c r="I388" i="1"/>
  <c r="B367" i="1"/>
  <c r="F367" i="1"/>
  <c r="C367" i="1"/>
  <c r="D367" i="1" s="1"/>
  <c r="E367" i="1"/>
  <c r="G367" i="1" s="1"/>
  <c r="H367" i="1" s="1"/>
  <c r="E524" i="1"/>
  <c r="E512" i="1"/>
  <c r="G512" i="1" s="1"/>
  <c r="H512" i="1" s="1"/>
  <c r="M450" i="1"/>
  <c r="B440" i="1"/>
  <c r="F440" i="1"/>
  <c r="C440" i="1"/>
  <c r="D440" i="1" s="1"/>
  <c r="J430" i="1"/>
  <c r="M430" i="1" s="1"/>
  <c r="B424" i="1"/>
  <c r="F424" i="1"/>
  <c r="C424" i="1"/>
  <c r="D424" i="1" s="1"/>
  <c r="I527" i="1"/>
  <c r="I523" i="1"/>
  <c r="I519" i="1"/>
  <c r="I515" i="1"/>
  <c r="E511" i="1"/>
  <c r="G511" i="1" s="1"/>
  <c r="H511" i="1" s="1"/>
  <c r="I507" i="1"/>
  <c r="B491" i="1"/>
  <c r="F491" i="1"/>
  <c r="K489" i="1"/>
  <c r="H485" i="1"/>
  <c r="J485" i="1" s="1"/>
  <c r="M485" i="1" s="1"/>
  <c r="G474" i="1"/>
  <c r="H474" i="1" s="1"/>
  <c r="J474" i="1" s="1"/>
  <c r="K473" i="1"/>
  <c r="B468" i="1"/>
  <c r="F468" i="1"/>
  <c r="E468" i="1"/>
  <c r="G468" i="1" s="1"/>
  <c r="H468" i="1" s="1"/>
  <c r="F466" i="1"/>
  <c r="G466" i="1" s="1"/>
  <c r="K465" i="1"/>
  <c r="H462" i="1"/>
  <c r="J462" i="1" s="1"/>
  <c r="M462" i="1" s="1"/>
  <c r="B436" i="1"/>
  <c r="F436" i="1"/>
  <c r="G436" i="1" s="1"/>
  <c r="H436" i="1" s="1"/>
  <c r="C436" i="1"/>
  <c r="D436" i="1" s="1"/>
  <c r="G432" i="1"/>
  <c r="H432" i="1" s="1"/>
  <c r="K431" i="1"/>
  <c r="I431" i="1"/>
  <c r="M426" i="1"/>
  <c r="M410" i="1"/>
  <c r="I390" i="1"/>
  <c r="J390" i="1" s="1"/>
  <c r="K390" i="1"/>
  <c r="F532" i="1"/>
  <c r="G532" i="1" s="1"/>
  <c r="H532" i="1" s="1"/>
  <c r="F528" i="1"/>
  <c r="F524" i="1"/>
  <c r="F520" i="1"/>
  <c r="F516" i="1"/>
  <c r="G516" i="1" s="1"/>
  <c r="H516" i="1" s="1"/>
  <c r="F512" i="1"/>
  <c r="F508" i="1"/>
  <c r="G508" i="1" s="1"/>
  <c r="H508" i="1" s="1"/>
  <c r="F504" i="1"/>
  <c r="F500" i="1"/>
  <c r="G500" i="1" s="1"/>
  <c r="H500" i="1" s="1"/>
  <c r="B499" i="1"/>
  <c r="F499" i="1"/>
  <c r="G499" i="1" s="1"/>
  <c r="H499" i="1" s="1"/>
  <c r="I498" i="1"/>
  <c r="C495" i="1"/>
  <c r="D495" i="1" s="1"/>
  <c r="M488" i="1"/>
  <c r="B486" i="1"/>
  <c r="B484" i="1"/>
  <c r="E484" i="1"/>
  <c r="G484" i="1" s="1"/>
  <c r="H484" i="1" s="1"/>
  <c r="B475" i="1"/>
  <c r="M474" i="1"/>
  <c r="E472" i="1"/>
  <c r="B466" i="1"/>
  <c r="E463" i="1"/>
  <c r="E458" i="1"/>
  <c r="G458" i="1" s="1"/>
  <c r="H458" i="1" s="1"/>
  <c r="B456" i="1"/>
  <c r="F456" i="1"/>
  <c r="G456" i="1" s="1"/>
  <c r="H456" i="1" s="1"/>
  <c r="E452" i="1"/>
  <c r="I451" i="1"/>
  <c r="K450" i="1"/>
  <c r="E448" i="1"/>
  <c r="G448" i="1" s="1"/>
  <c r="H448" i="1" s="1"/>
  <c r="I447" i="1"/>
  <c r="K446" i="1"/>
  <c r="B444" i="1"/>
  <c r="F444" i="1"/>
  <c r="G444" i="1" s="1"/>
  <c r="H444" i="1" s="1"/>
  <c r="C444" i="1"/>
  <c r="D444" i="1" s="1"/>
  <c r="E440" i="1"/>
  <c r="K439" i="1"/>
  <c r="I439" i="1"/>
  <c r="J433" i="1"/>
  <c r="M433" i="1" s="1"/>
  <c r="K430" i="1"/>
  <c r="B428" i="1"/>
  <c r="F428" i="1"/>
  <c r="G428" i="1" s="1"/>
  <c r="H428" i="1" s="1"/>
  <c r="C428" i="1"/>
  <c r="D428" i="1" s="1"/>
  <c r="M425" i="1"/>
  <c r="E424" i="1"/>
  <c r="K423" i="1"/>
  <c r="I423" i="1"/>
  <c r="H419" i="1"/>
  <c r="M418" i="1"/>
  <c r="J417" i="1"/>
  <c r="M417" i="1" s="1"/>
  <c r="B480" i="1"/>
  <c r="F480" i="1"/>
  <c r="G480" i="1" s="1"/>
  <c r="H480" i="1" s="1"/>
  <c r="B464" i="1"/>
  <c r="F464" i="1"/>
  <c r="G464" i="1" s="1"/>
  <c r="H464" i="1" s="1"/>
  <c r="E443" i="1"/>
  <c r="G443" i="1" s="1"/>
  <c r="H443" i="1" s="1"/>
  <c r="E439" i="1"/>
  <c r="G439" i="1" s="1"/>
  <c r="H439" i="1" s="1"/>
  <c r="E435" i="1"/>
  <c r="G435" i="1" s="1"/>
  <c r="H435" i="1" s="1"/>
  <c r="E431" i="1"/>
  <c r="G431" i="1" s="1"/>
  <c r="H431" i="1" s="1"/>
  <c r="E427" i="1"/>
  <c r="G427" i="1" s="1"/>
  <c r="H427" i="1" s="1"/>
  <c r="E423" i="1"/>
  <c r="G423" i="1" s="1"/>
  <c r="H423" i="1" s="1"/>
  <c r="J423" i="1" s="1"/>
  <c r="B420" i="1"/>
  <c r="F420" i="1"/>
  <c r="G420" i="1" s="1"/>
  <c r="H420" i="1" s="1"/>
  <c r="C420" i="1"/>
  <c r="D420" i="1" s="1"/>
  <c r="K419" i="1"/>
  <c r="I419" i="1"/>
  <c r="B412" i="1"/>
  <c r="F412" i="1"/>
  <c r="G412" i="1" s="1"/>
  <c r="H412" i="1" s="1"/>
  <c r="C412" i="1"/>
  <c r="D412" i="1" s="1"/>
  <c r="K411" i="1"/>
  <c r="I411" i="1"/>
  <c r="J411" i="1" s="1"/>
  <c r="C392" i="1"/>
  <c r="D392" i="1" s="1"/>
  <c r="B392" i="1"/>
  <c r="E392" i="1"/>
  <c r="G392" i="1" s="1"/>
  <c r="H392" i="1" s="1"/>
  <c r="M387" i="1"/>
  <c r="H386" i="1"/>
  <c r="J386" i="1" s="1"/>
  <c r="M386" i="1" s="1"/>
  <c r="B385" i="1"/>
  <c r="F385" i="1"/>
  <c r="C385" i="1"/>
  <c r="D385" i="1" s="1"/>
  <c r="E385" i="1"/>
  <c r="M382" i="1"/>
  <c r="K366" i="1"/>
  <c r="I366" i="1"/>
  <c r="J366" i="1" s="1"/>
  <c r="B363" i="1"/>
  <c r="F363" i="1"/>
  <c r="E363" i="1"/>
  <c r="G363" i="1" s="1"/>
  <c r="H363" i="1" s="1"/>
  <c r="C363" i="1"/>
  <c r="D363" i="1" s="1"/>
  <c r="C358" i="1"/>
  <c r="D358" i="1" s="1"/>
  <c r="B358" i="1"/>
  <c r="E358" i="1"/>
  <c r="G358" i="1" s="1"/>
  <c r="F358" i="1"/>
  <c r="I345" i="1"/>
  <c r="M341" i="1"/>
  <c r="I330" i="1"/>
  <c r="J330" i="1" s="1"/>
  <c r="K330" i="1"/>
  <c r="I322" i="1"/>
  <c r="K322" i="1"/>
  <c r="B353" i="1"/>
  <c r="C353" i="1"/>
  <c r="D353" i="1" s="1"/>
  <c r="E353" i="1"/>
  <c r="G353" i="1" s="1"/>
  <c r="H353" i="1" s="1"/>
  <c r="F353" i="1"/>
  <c r="G342" i="1"/>
  <c r="H342" i="1" s="1"/>
  <c r="C335" i="1"/>
  <c r="D335" i="1" s="1"/>
  <c r="B335" i="1"/>
  <c r="E335" i="1"/>
  <c r="F335" i="1"/>
  <c r="B416" i="1"/>
  <c r="F416" i="1"/>
  <c r="G416" i="1" s="1"/>
  <c r="H416" i="1" s="1"/>
  <c r="C416" i="1"/>
  <c r="D416" i="1" s="1"/>
  <c r="K415" i="1"/>
  <c r="I415" i="1"/>
  <c r="B408" i="1"/>
  <c r="F408" i="1"/>
  <c r="C408" i="1"/>
  <c r="D408" i="1" s="1"/>
  <c r="K407" i="1"/>
  <c r="I407" i="1"/>
  <c r="M403" i="1"/>
  <c r="H402" i="1"/>
  <c r="J402" i="1" s="1"/>
  <c r="M402" i="1" s="1"/>
  <c r="B401" i="1"/>
  <c r="F401" i="1"/>
  <c r="C401" i="1"/>
  <c r="D401" i="1" s="1"/>
  <c r="E401" i="1"/>
  <c r="G401" i="1" s="1"/>
  <c r="H401" i="1" s="1"/>
  <c r="B399" i="1"/>
  <c r="C399" i="1"/>
  <c r="D399" i="1" s="1"/>
  <c r="E399" i="1"/>
  <c r="G399" i="1" s="1"/>
  <c r="I395" i="1"/>
  <c r="K395" i="1"/>
  <c r="G389" i="1"/>
  <c r="H389" i="1" s="1"/>
  <c r="H380" i="1"/>
  <c r="J380" i="1" s="1"/>
  <c r="M380" i="1" s="1"/>
  <c r="H352" i="1"/>
  <c r="J352" i="1" s="1"/>
  <c r="G349" i="1"/>
  <c r="H349" i="1" s="1"/>
  <c r="J349" i="1" s="1"/>
  <c r="M349" i="1" s="1"/>
  <c r="B397" i="1"/>
  <c r="F397" i="1"/>
  <c r="M384" i="1"/>
  <c r="C378" i="1"/>
  <c r="D378" i="1" s="1"/>
  <c r="B378" i="1"/>
  <c r="K374" i="1"/>
  <c r="I374" i="1"/>
  <c r="G362" i="1"/>
  <c r="H362" i="1" s="1"/>
  <c r="H356" i="1"/>
  <c r="J356" i="1" s="1"/>
  <c r="M356" i="1" s="1"/>
  <c r="B355" i="1"/>
  <c r="F355" i="1"/>
  <c r="C355" i="1"/>
  <c r="D355" i="1" s="1"/>
  <c r="C354" i="1"/>
  <c r="D354" i="1" s="1"/>
  <c r="E354" i="1"/>
  <c r="G354" i="1" s="1"/>
  <c r="H354" i="1" s="1"/>
  <c r="J354" i="1" s="1"/>
  <c r="M354" i="1" s="1"/>
  <c r="M352" i="1"/>
  <c r="C346" i="1"/>
  <c r="D346" i="1" s="1"/>
  <c r="B346" i="1"/>
  <c r="B342" i="1"/>
  <c r="I329" i="1"/>
  <c r="K329" i="1"/>
  <c r="I321" i="1"/>
  <c r="K321" i="1"/>
  <c r="M301" i="1"/>
  <c r="K286" i="1"/>
  <c r="I286" i="1"/>
  <c r="J286" i="1" s="1"/>
  <c r="E404" i="1"/>
  <c r="G404" i="1" s="1"/>
  <c r="H404" i="1" s="1"/>
  <c r="E397" i="1"/>
  <c r="E395" i="1"/>
  <c r="G395" i="1" s="1"/>
  <c r="H395" i="1" s="1"/>
  <c r="J395" i="1" s="1"/>
  <c r="B393" i="1"/>
  <c r="F393" i="1"/>
  <c r="E388" i="1"/>
  <c r="G388" i="1" s="1"/>
  <c r="H388" i="1" s="1"/>
  <c r="K384" i="1"/>
  <c r="B383" i="1"/>
  <c r="F383" i="1"/>
  <c r="G383" i="1" s="1"/>
  <c r="H383" i="1" s="1"/>
  <c r="B379" i="1"/>
  <c r="F379" i="1"/>
  <c r="E379" i="1"/>
  <c r="F378" i="1"/>
  <c r="F377" i="1"/>
  <c r="G377" i="1" s="1"/>
  <c r="K376" i="1"/>
  <c r="F365" i="1"/>
  <c r="F354" i="1"/>
  <c r="K352" i="1"/>
  <c r="B351" i="1"/>
  <c r="F351" i="1"/>
  <c r="G351" i="1" s="1"/>
  <c r="H351" i="1" s="1"/>
  <c r="B347" i="1"/>
  <c r="F347" i="1"/>
  <c r="E347" i="1"/>
  <c r="F346" i="1"/>
  <c r="F345" i="1"/>
  <c r="G345" i="1" s="1"/>
  <c r="C339" i="1"/>
  <c r="D339" i="1" s="1"/>
  <c r="F339" i="1"/>
  <c r="G339" i="1" s="1"/>
  <c r="H339" i="1" s="1"/>
  <c r="J339" i="1" s="1"/>
  <c r="M339" i="1" s="1"/>
  <c r="K302" i="1"/>
  <c r="I302" i="1"/>
  <c r="G291" i="1"/>
  <c r="B405" i="1"/>
  <c r="F405" i="1"/>
  <c r="G405" i="1" s="1"/>
  <c r="H405" i="1" s="1"/>
  <c r="E400" i="1"/>
  <c r="G400" i="1" s="1"/>
  <c r="H400" i="1" s="1"/>
  <c r="J400" i="1" s="1"/>
  <c r="M400" i="1" s="1"/>
  <c r="M394" i="1"/>
  <c r="E393" i="1"/>
  <c r="B389" i="1"/>
  <c r="F389" i="1"/>
  <c r="E378" i="1"/>
  <c r="G378" i="1" s="1"/>
  <c r="H378" i="1" s="1"/>
  <c r="C377" i="1"/>
  <c r="D377" i="1" s="1"/>
  <c r="F374" i="1"/>
  <c r="G374" i="1" s="1"/>
  <c r="H374" i="1" s="1"/>
  <c r="M372" i="1"/>
  <c r="B371" i="1"/>
  <c r="F371" i="1"/>
  <c r="G371" i="1" s="1"/>
  <c r="H371" i="1" s="1"/>
  <c r="C371" i="1"/>
  <c r="D371" i="1" s="1"/>
  <c r="C370" i="1"/>
  <c r="D370" i="1" s="1"/>
  <c r="E370" i="1"/>
  <c r="G370" i="1" s="1"/>
  <c r="F369" i="1"/>
  <c r="G369" i="1" s="1"/>
  <c r="H369" i="1" s="1"/>
  <c r="J369" i="1" s="1"/>
  <c r="M369" i="1" s="1"/>
  <c r="E365" i="1"/>
  <c r="G365" i="1" s="1"/>
  <c r="H365" i="1" s="1"/>
  <c r="C362" i="1"/>
  <c r="D362" i="1" s="1"/>
  <c r="B362" i="1"/>
  <c r="M360" i="1"/>
  <c r="K356" i="1"/>
  <c r="E355" i="1"/>
  <c r="E346" i="1"/>
  <c r="G346" i="1" s="1"/>
  <c r="H346" i="1" s="1"/>
  <c r="C345" i="1"/>
  <c r="D345" i="1" s="1"/>
  <c r="F342" i="1"/>
  <c r="C331" i="1"/>
  <c r="D331" i="1" s="1"/>
  <c r="F331" i="1"/>
  <c r="G331" i="1" s="1"/>
  <c r="H331" i="1" s="1"/>
  <c r="B328" i="1"/>
  <c r="F328" i="1"/>
  <c r="C328" i="1"/>
  <c r="D328" i="1" s="1"/>
  <c r="E328" i="1"/>
  <c r="G328" i="1" s="1"/>
  <c r="H328" i="1" s="1"/>
  <c r="B320" i="1"/>
  <c r="F320" i="1"/>
  <c r="C320" i="1"/>
  <c r="D320" i="1" s="1"/>
  <c r="E320" i="1"/>
  <c r="G320" i="1" s="1"/>
  <c r="H320" i="1" s="1"/>
  <c r="J318" i="1"/>
  <c r="M318" i="1" s="1"/>
  <c r="H316" i="1"/>
  <c r="J316" i="1" s="1"/>
  <c r="H308" i="1"/>
  <c r="J308" i="1" s="1"/>
  <c r="M308" i="1" s="1"/>
  <c r="B375" i="1"/>
  <c r="F375" i="1"/>
  <c r="G375" i="1" s="1"/>
  <c r="H375" i="1" s="1"/>
  <c r="M364" i="1"/>
  <c r="B359" i="1"/>
  <c r="F359" i="1"/>
  <c r="G359" i="1" s="1"/>
  <c r="H359" i="1" s="1"/>
  <c r="M348" i="1"/>
  <c r="B343" i="1"/>
  <c r="F343" i="1"/>
  <c r="G343" i="1" s="1"/>
  <c r="H343" i="1" s="1"/>
  <c r="B336" i="1"/>
  <c r="F336" i="1"/>
  <c r="C336" i="1"/>
  <c r="D336" i="1" s="1"/>
  <c r="E336" i="1"/>
  <c r="H334" i="1"/>
  <c r="J334" i="1" s="1"/>
  <c r="M334" i="1" s="1"/>
  <c r="C323" i="1"/>
  <c r="D323" i="1" s="1"/>
  <c r="E323" i="1"/>
  <c r="F323" i="1"/>
  <c r="G317" i="1"/>
  <c r="B291" i="1"/>
  <c r="F291" i="1"/>
  <c r="C291" i="1"/>
  <c r="D291" i="1" s="1"/>
  <c r="M338" i="1"/>
  <c r="B332" i="1"/>
  <c r="F332" i="1"/>
  <c r="G332" i="1" s="1"/>
  <c r="H332" i="1" s="1"/>
  <c r="C332" i="1"/>
  <c r="D332" i="1" s="1"/>
  <c r="B327" i="1"/>
  <c r="M326" i="1"/>
  <c r="B324" i="1"/>
  <c r="F324" i="1"/>
  <c r="G324" i="1" s="1"/>
  <c r="H324" i="1" s="1"/>
  <c r="C324" i="1"/>
  <c r="D324" i="1" s="1"/>
  <c r="B319" i="1"/>
  <c r="C319" i="1"/>
  <c r="D319" i="1" s="1"/>
  <c r="H319" i="1" s="1"/>
  <c r="H314" i="1"/>
  <c r="J314" i="1" s="1"/>
  <c r="M314" i="1" s="1"/>
  <c r="H313" i="1"/>
  <c r="J313" i="1" s="1"/>
  <c r="M313" i="1" s="1"/>
  <c r="M305" i="1"/>
  <c r="B317" i="1"/>
  <c r="C317" i="1"/>
  <c r="D317" i="1" s="1"/>
  <c r="B315" i="1"/>
  <c r="F315" i="1"/>
  <c r="E315" i="1"/>
  <c r="G311" i="1"/>
  <c r="K306" i="1"/>
  <c r="I306" i="1"/>
  <c r="K298" i="1"/>
  <c r="I298" i="1"/>
  <c r="J298" i="1" s="1"/>
  <c r="B295" i="1"/>
  <c r="F295" i="1"/>
  <c r="C295" i="1"/>
  <c r="D295" i="1" s="1"/>
  <c r="E295" i="1"/>
  <c r="G295" i="1" s="1"/>
  <c r="G287" i="1"/>
  <c r="F337" i="1"/>
  <c r="G337" i="1" s="1"/>
  <c r="H337" i="1" s="1"/>
  <c r="F333" i="1"/>
  <c r="G333" i="1" s="1"/>
  <c r="H333" i="1" s="1"/>
  <c r="J333" i="1" s="1"/>
  <c r="M333" i="1" s="1"/>
  <c r="F329" i="1"/>
  <c r="G329" i="1" s="1"/>
  <c r="H329" i="1" s="1"/>
  <c r="J329" i="1" s="1"/>
  <c r="F325" i="1"/>
  <c r="G325" i="1" s="1"/>
  <c r="H325" i="1" s="1"/>
  <c r="J325" i="1" s="1"/>
  <c r="M325" i="1" s="1"/>
  <c r="F321" i="1"/>
  <c r="G321" i="1" s="1"/>
  <c r="H321" i="1" s="1"/>
  <c r="M316" i="1"/>
  <c r="I310" i="1"/>
  <c r="K294" i="1"/>
  <c r="I294" i="1"/>
  <c r="H289" i="1"/>
  <c r="J289" i="1" s="1"/>
  <c r="M289" i="1" s="1"/>
  <c r="B287" i="1"/>
  <c r="F287" i="1"/>
  <c r="C287" i="1"/>
  <c r="D287" i="1" s="1"/>
  <c r="M312" i="1"/>
  <c r="B311" i="1"/>
  <c r="F311" i="1"/>
  <c r="C311" i="1"/>
  <c r="D311" i="1" s="1"/>
  <c r="M309" i="1"/>
  <c r="B307" i="1"/>
  <c r="F307" i="1"/>
  <c r="G307" i="1" s="1"/>
  <c r="H307" i="1" s="1"/>
  <c r="C307" i="1"/>
  <c r="D307" i="1" s="1"/>
  <c r="B303" i="1"/>
  <c r="F303" i="1"/>
  <c r="G303" i="1" s="1"/>
  <c r="H303" i="1" s="1"/>
  <c r="C303" i="1"/>
  <c r="D303" i="1" s="1"/>
  <c r="B299" i="1"/>
  <c r="F299" i="1"/>
  <c r="G299" i="1" s="1"/>
  <c r="H299" i="1" s="1"/>
  <c r="C299" i="1"/>
  <c r="D299" i="1" s="1"/>
  <c r="K290" i="1"/>
  <c r="I290" i="1"/>
  <c r="H285" i="1"/>
  <c r="J285" i="1" s="1"/>
  <c r="M285" i="1" s="1"/>
  <c r="H271" i="1"/>
  <c r="H123" i="1"/>
  <c r="H172" i="1"/>
  <c r="H267" i="1"/>
  <c r="I276" i="1"/>
  <c r="I252" i="1"/>
  <c r="H224" i="1"/>
  <c r="I245" i="1"/>
  <c r="I206" i="1"/>
  <c r="H252" i="1"/>
  <c r="I266" i="1"/>
  <c r="I29" i="1"/>
  <c r="I169" i="1"/>
  <c r="I40" i="1"/>
  <c r="I232" i="1"/>
  <c r="H139" i="1"/>
  <c r="I14" i="1"/>
  <c r="H238" i="1"/>
  <c r="H259" i="1"/>
  <c r="H55" i="1"/>
  <c r="H71" i="1"/>
  <c r="H103" i="1"/>
  <c r="H155" i="1"/>
  <c r="I20" i="1"/>
  <c r="I170" i="1"/>
  <c r="I250" i="1"/>
  <c r="H144" i="1"/>
  <c r="H208" i="1"/>
  <c r="H260" i="1"/>
  <c r="I118" i="1"/>
  <c r="H283" i="1"/>
  <c r="I9" i="1"/>
  <c r="I65" i="1"/>
  <c r="I121" i="1"/>
  <c r="I185" i="1"/>
  <c r="I209" i="1"/>
  <c r="I233" i="1"/>
  <c r="I277" i="1"/>
  <c r="I146" i="1"/>
  <c r="H22" i="1"/>
  <c r="I199" i="1"/>
  <c r="I103" i="1"/>
  <c r="H64" i="1"/>
  <c r="H80" i="1"/>
  <c r="H274" i="1"/>
  <c r="H11" i="1"/>
  <c r="H43" i="1"/>
  <c r="H226" i="1"/>
  <c r="H37" i="1"/>
  <c r="H75" i="1"/>
  <c r="H95" i="1"/>
  <c r="H167" i="1"/>
  <c r="H175" i="1"/>
  <c r="H239" i="1"/>
  <c r="H247" i="1"/>
  <c r="H255" i="1"/>
  <c r="H263" i="1"/>
  <c r="H16" i="1"/>
  <c r="H32" i="1"/>
  <c r="H96" i="1"/>
  <c r="H112" i="1"/>
  <c r="H240" i="1"/>
  <c r="H242" i="1"/>
  <c r="H258" i="1"/>
  <c r="H173" i="1"/>
  <c r="H217" i="1"/>
  <c r="H79" i="1"/>
  <c r="H91" i="1"/>
  <c r="H111" i="1"/>
  <c r="H127" i="1"/>
  <c r="H131" i="1"/>
  <c r="H151" i="1"/>
  <c r="H191" i="1"/>
  <c r="H203" i="1"/>
  <c r="H219" i="1"/>
  <c r="H235" i="1"/>
  <c r="H251" i="1"/>
  <c r="H48" i="1"/>
  <c r="H56" i="1"/>
  <c r="H84" i="1"/>
  <c r="H104" i="1"/>
  <c r="H120" i="1"/>
  <c r="H168" i="1"/>
  <c r="H176" i="1"/>
  <c r="H192" i="1"/>
  <c r="H204" i="1"/>
  <c r="H220" i="1"/>
  <c r="H268" i="1"/>
  <c r="H198" i="1"/>
  <c r="H210" i="1"/>
  <c r="H214" i="1"/>
  <c r="H246" i="1"/>
  <c r="H278" i="1"/>
  <c r="H126" i="1"/>
  <c r="H7" i="1"/>
  <c r="H23" i="1"/>
  <c r="H17" i="1"/>
  <c r="H129" i="1"/>
  <c r="H47" i="1"/>
  <c r="H107" i="1"/>
  <c r="H277" i="1"/>
  <c r="H59" i="1"/>
  <c r="H215" i="1"/>
  <c r="H122" i="1"/>
  <c r="H27" i="1"/>
  <c r="H207" i="1"/>
  <c r="H12" i="1"/>
  <c r="H28" i="1"/>
  <c r="H44" i="1"/>
  <c r="H60" i="1"/>
  <c r="H76" i="1"/>
  <c r="H92" i="1"/>
  <c r="H108" i="1"/>
  <c r="H124" i="1"/>
  <c r="H160" i="1"/>
  <c r="H194" i="1"/>
  <c r="H25" i="1"/>
  <c r="H77" i="1"/>
  <c r="H10" i="1"/>
  <c r="H106" i="1"/>
  <c r="H51" i="1"/>
  <c r="H87" i="1"/>
  <c r="H159" i="1"/>
  <c r="H262" i="1"/>
  <c r="H227" i="1"/>
  <c r="H136" i="1"/>
  <c r="H256" i="1"/>
  <c r="H185" i="1"/>
  <c r="H205" i="1"/>
  <c r="H50" i="1"/>
  <c r="H178" i="1"/>
  <c r="H3" i="1"/>
  <c r="H19" i="1"/>
  <c r="H35" i="1"/>
  <c r="H135" i="1"/>
  <c r="H187" i="1"/>
  <c r="H164" i="1"/>
  <c r="H180" i="1"/>
  <c r="H188" i="1"/>
  <c r="H269" i="1"/>
  <c r="H58" i="1"/>
  <c r="H86" i="1"/>
  <c r="H31" i="1"/>
  <c r="H83" i="1"/>
  <c r="H143" i="1"/>
  <c r="H211" i="1"/>
  <c r="H279" i="1"/>
  <c r="H128" i="1"/>
  <c r="H140" i="1"/>
  <c r="H156" i="1"/>
  <c r="H236" i="1"/>
  <c r="H272" i="1"/>
  <c r="H41" i="1"/>
  <c r="H133" i="1"/>
  <c r="H34" i="1"/>
  <c r="H46" i="1"/>
  <c r="H98" i="1"/>
  <c r="H110" i="1"/>
  <c r="H130" i="1"/>
  <c r="H138" i="1"/>
  <c r="H162" i="1"/>
  <c r="H170" i="1"/>
  <c r="J516" i="1" l="1"/>
  <c r="J508" i="1"/>
  <c r="M508" i="1" s="1"/>
  <c r="J498" i="1"/>
  <c r="J529" i="1"/>
  <c r="J365" i="1"/>
  <c r="M365" i="1" s="1"/>
  <c r="J321" i="1"/>
  <c r="J388" i="1"/>
  <c r="M388" i="1" s="1"/>
  <c r="J435" i="1"/>
  <c r="M435" i="1" s="1"/>
  <c r="J431" i="1"/>
  <c r="M431" i="1" s="1"/>
  <c r="J493" i="1"/>
  <c r="J447" i="1"/>
  <c r="J337" i="1"/>
  <c r="M337" i="1" s="1"/>
  <c r="J331" i="1"/>
  <c r="M331" i="1" s="1"/>
  <c r="J374" i="1"/>
  <c r="M374" i="1" s="1"/>
  <c r="J500" i="1"/>
  <c r="M500" i="1" s="1"/>
  <c r="J532" i="1"/>
  <c r="M532" i="1" s="1"/>
  <c r="J512" i="1"/>
  <c r="M512" i="1" s="1"/>
  <c r="J505" i="1"/>
  <c r="J521" i="1"/>
  <c r="M521" i="1" s="1"/>
  <c r="J439" i="1"/>
  <c r="M439" i="1" s="1"/>
  <c r="J404" i="1"/>
  <c r="M404" i="1" s="1"/>
  <c r="J458" i="1"/>
  <c r="M458" i="1" s="1"/>
  <c r="J501" i="1"/>
  <c r="J509" i="1"/>
  <c r="M509" i="1" s="1"/>
  <c r="J517" i="1"/>
  <c r="M517" i="1" s="1"/>
  <c r="J525" i="1"/>
  <c r="M525" i="1" s="1"/>
  <c r="J533" i="1"/>
  <c r="J503" i="1"/>
  <c r="M503" i="1" s="1"/>
  <c r="J405" i="1"/>
  <c r="I270" i="1"/>
  <c r="K307" i="1"/>
  <c r="I307" i="1"/>
  <c r="K311" i="1"/>
  <c r="I311" i="1"/>
  <c r="K287" i="1"/>
  <c r="I287" i="1"/>
  <c r="H311" i="1"/>
  <c r="K324" i="1"/>
  <c r="I324" i="1"/>
  <c r="G336" i="1"/>
  <c r="H336" i="1" s="1"/>
  <c r="I359" i="1"/>
  <c r="K359" i="1"/>
  <c r="K362" i="1"/>
  <c r="I362" i="1"/>
  <c r="J362" i="1" s="1"/>
  <c r="I389" i="1"/>
  <c r="K389" i="1"/>
  <c r="M286" i="1"/>
  <c r="I355" i="1"/>
  <c r="K355" i="1"/>
  <c r="K378" i="1"/>
  <c r="I378" i="1"/>
  <c r="J378" i="1" s="1"/>
  <c r="M395" i="1"/>
  <c r="H358" i="1"/>
  <c r="G385" i="1"/>
  <c r="H385" i="1" s="1"/>
  <c r="I466" i="1"/>
  <c r="K466" i="1"/>
  <c r="K468" i="1"/>
  <c r="I468" i="1"/>
  <c r="K440" i="1"/>
  <c r="I440" i="1"/>
  <c r="I460" i="1"/>
  <c r="K460" i="1"/>
  <c r="K483" i="1"/>
  <c r="I483" i="1"/>
  <c r="M406" i="1"/>
  <c r="I495" i="1"/>
  <c r="K495" i="1"/>
  <c r="J528" i="1"/>
  <c r="M528" i="1" s="1"/>
  <c r="H460" i="1"/>
  <c r="M493" i="1"/>
  <c r="J507" i="1"/>
  <c r="M507" i="1" s="1"/>
  <c r="I215" i="1"/>
  <c r="L285" i="1"/>
  <c r="L289" i="1"/>
  <c r="L293" i="1"/>
  <c r="L297" i="1"/>
  <c r="L301" i="1"/>
  <c r="L305" i="1"/>
  <c r="L309" i="1"/>
  <c r="L313" i="1"/>
  <c r="L317" i="1"/>
  <c r="L286" i="1"/>
  <c r="L290" i="1"/>
  <c r="L294" i="1"/>
  <c r="L298" i="1"/>
  <c r="L302" i="1"/>
  <c r="L306" i="1"/>
  <c r="L310" i="1"/>
  <c r="L287" i="1"/>
  <c r="L291" i="1"/>
  <c r="L295" i="1"/>
  <c r="L299" i="1"/>
  <c r="L303" i="1"/>
  <c r="L292" i="1"/>
  <c r="L312" i="1"/>
  <c r="L314" i="1"/>
  <c r="L322" i="1"/>
  <c r="L326" i="1"/>
  <c r="L330" i="1"/>
  <c r="L334" i="1"/>
  <c r="L296" i="1"/>
  <c r="L300" i="1"/>
  <c r="L304" i="1"/>
  <c r="L311" i="1"/>
  <c r="L318" i="1"/>
  <c r="L319" i="1"/>
  <c r="L323" i="1"/>
  <c r="L327" i="1"/>
  <c r="L331" i="1"/>
  <c r="L335" i="1"/>
  <c r="L339" i="1"/>
  <c r="L284" i="1"/>
  <c r="L288" i="1"/>
  <c r="L307" i="1"/>
  <c r="L308" i="1"/>
  <c r="L315" i="1"/>
  <c r="L320" i="1"/>
  <c r="L328" i="1"/>
  <c r="L321" i="1"/>
  <c r="L329" i="1"/>
  <c r="L341" i="1"/>
  <c r="L345" i="1"/>
  <c r="L349" i="1"/>
  <c r="L353" i="1"/>
  <c r="L357" i="1"/>
  <c r="L361" i="1"/>
  <c r="L365" i="1"/>
  <c r="L369" i="1"/>
  <c r="L373" i="1"/>
  <c r="L377" i="1"/>
  <c r="L381" i="1"/>
  <c r="L336" i="1"/>
  <c r="L337" i="1"/>
  <c r="L338" i="1"/>
  <c r="L343" i="1"/>
  <c r="L344" i="1"/>
  <c r="L350" i="1"/>
  <c r="L359" i="1"/>
  <c r="L360" i="1"/>
  <c r="L366" i="1"/>
  <c r="L375" i="1"/>
  <c r="L376" i="1"/>
  <c r="L382" i="1"/>
  <c r="L387" i="1"/>
  <c r="L391" i="1"/>
  <c r="L395" i="1"/>
  <c r="L399" i="1"/>
  <c r="L403" i="1"/>
  <c r="L332" i="1"/>
  <c r="L346" i="1"/>
  <c r="L354" i="1"/>
  <c r="L355" i="1"/>
  <c r="L368" i="1"/>
  <c r="L378" i="1"/>
  <c r="L389" i="1"/>
  <c r="L390" i="1"/>
  <c r="L396" i="1"/>
  <c r="L405" i="1"/>
  <c r="L406" i="1"/>
  <c r="L410" i="1"/>
  <c r="L414" i="1"/>
  <c r="L418" i="1"/>
  <c r="L422" i="1"/>
  <c r="L426" i="1"/>
  <c r="L430" i="1"/>
  <c r="L434" i="1"/>
  <c r="L438" i="1"/>
  <c r="L442" i="1"/>
  <c r="L446" i="1"/>
  <c r="L450" i="1"/>
  <c r="L454" i="1"/>
  <c r="L458" i="1"/>
  <c r="L462" i="1"/>
  <c r="L466" i="1"/>
  <c r="L470" i="1"/>
  <c r="L474" i="1"/>
  <c r="L478" i="1"/>
  <c r="L482" i="1"/>
  <c r="L325" i="1"/>
  <c r="L356" i="1"/>
  <c r="L358" i="1"/>
  <c r="L363" i="1"/>
  <c r="L364" i="1"/>
  <c r="L367" i="1"/>
  <c r="L393" i="1"/>
  <c r="L394" i="1"/>
  <c r="L400" i="1"/>
  <c r="L407" i="1"/>
  <c r="L411" i="1"/>
  <c r="L415" i="1"/>
  <c r="L419" i="1"/>
  <c r="L423" i="1"/>
  <c r="L427" i="1"/>
  <c r="L431" i="1"/>
  <c r="L435" i="1"/>
  <c r="L439" i="1"/>
  <c r="L443" i="1"/>
  <c r="L447" i="1"/>
  <c r="L451" i="1"/>
  <c r="L316" i="1"/>
  <c r="L352" i="1"/>
  <c r="L362" i="1"/>
  <c r="L370" i="1"/>
  <c r="L371" i="1"/>
  <c r="L384" i="1"/>
  <c r="L388" i="1"/>
  <c r="L397" i="1"/>
  <c r="L398" i="1"/>
  <c r="L404" i="1"/>
  <c r="L408" i="1"/>
  <c r="L412" i="1"/>
  <c r="L416" i="1"/>
  <c r="L420" i="1"/>
  <c r="L340" i="1"/>
  <c r="L374" i="1"/>
  <c r="L385" i="1"/>
  <c r="L386" i="1"/>
  <c r="L392" i="1"/>
  <c r="L424" i="1"/>
  <c r="L428" i="1"/>
  <c r="L432" i="1"/>
  <c r="L436" i="1"/>
  <c r="L440" i="1"/>
  <c r="L444" i="1"/>
  <c r="L324" i="1"/>
  <c r="L347" i="1"/>
  <c r="L348" i="1"/>
  <c r="L333" i="1"/>
  <c r="L342" i="1"/>
  <c r="L351" i="1"/>
  <c r="L379" i="1"/>
  <c r="L380" i="1"/>
  <c r="L401" i="1"/>
  <c r="L402" i="1"/>
  <c r="L455" i="1"/>
  <c r="L464" i="1"/>
  <c r="L465" i="1"/>
  <c r="L471" i="1"/>
  <c r="L480" i="1"/>
  <c r="L481" i="1"/>
  <c r="L485" i="1"/>
  <c r="L489" i="1"/>
  <c r="L493" i="1"/>
  <c r="L497" i="1"/>
  <c r="L409" i="1"/>
  <c r="L425" i="1"/>
  <c r="L441" i="1"/>
  <c r="L461" i="1"/>
  <c r="L463" i="1"/>
  <c r="L468" i="1"/>
  <c r="L469" i="1"/>
  <c r="L472" i="1"/>
  <c r="L484" i="1"/>
  <c r="L490" i="1"/>
  <c r="L502" i="1"/>
  <c r="L506" i="1"/>
  <c r="L510" i="1"/>
  <c r="L514" i="1"/>
  <c r="L518" i="1"/>
  <c r="L522" i="1"/>
  <c r="L526" i="1"/>
  <c r="L530" i="1"/>
  <c r="L534" i="1"/>
  <c r="L433" i="1"/>
  <c r="L452" i="1"/>
  <c r="L456" i="1"/>
  <c r="L477" i="1"/>
  <c r="L479" i="1"/>
  <c r="L491" i="1"/>
  <c r="L492" i="1"/>
  <c r="L498" i="1"/>
  <c r="L516" i="1"/>
  <c r="L520" i="1"/>
  <c r="L524" i="1"/>
  <c r="L528" i="1"/>
  <c r="L437" i="1"/>
  <c r="L486" i="1"/>
  <c r="L509" i="1"/>
  <c r="L513" i="1"/>
  <c r="L521" i="1"/>
  <c r="L525" i="1"/>
  <c r="L533" i="1"/>
  <c r="L372" i="1"/>
  <c r="L383" i="1"/>
  <c r="L413" i="1"/>
  <c r="L429" i="1"/>
  <c r="L445" i="1"/>
  <c r="L449" i="1"/>
  <c r="L453" i="1"/>
  <c r="L457" i="1"/>
  <c r="L467" i="1"/>
  <c r="L475" i="1"/>
  <c r="L476" i="1"/>
  <c r="L487" i="1"/>
  <c r="L488" i="1"/>
  <c r="L494" i="1"/>
  <c r="L499" i="1"/>
  <c r="L503" i="1"/>
  <c r="L507" i="1"/>
  <c r="L511" i="1"/>
  <c r="L515" i="1"/>
  <c r="L519" i="1"/>
  <c r="L523" i="1"/>
  <c r="L527" i="1"/>
  <c r="L531" i="1"/>
  <c r="L417" i="1"/>
  <c r="L448" i="1"/>
  <c r="L500" i="1"/>
  <c r="L504" i="1"/>
  <c r="L508" i="1"/>
  <c r="L512" i="1"/>
  <c r="L532" i="1"/>
  <c r="L421" i="1"/>
  <c r="L459" i="1"/>
  <c r="L483" i="1"/>
  <c r="L505" i="1"/>
  <c r="L460" i="1"/>
  <c r="L473" i="1"/>
  <c r="L495" i="1"/>
  <c r="L496" i="1"/>
  <c r="L501" i="1"/>
  <c r="L517" i="1"/>
  <c r="L529" i="1"/>
  <c r="I261" i="1"/>
  <c r="J261" i="1" s="1"/>
  <c r="M261" i="1" s="1"/>
  <c r="I189" i="1"/>
  <c r="I69" i="1"/>
  <c r="I283" i="1"/>
  <c r="I54" i="1"/>
  <c r="I282" i="1"/>
  <c r="I106" i="1"/>
  <c r="J106" i="1" s="1"/>
  <c r="M106" i="1" s="1"/>
  <c r="I195" i="1"/>
  <c r="I275" i="1"/>
  <c r="I55" i="1"/>
  <c r="I22" i="1"/>
  <c r="J22" i="1" s="1"/>
  <c r="M22" i="1" s="1"/>
  <c r="I78" i="1"/>
  <c r="I51" i="1"/>
  <c r="J51" i="1" s="1"/>
  <c r="M51" i="1" s="1"/>
  <c r="I18" i="1"/>
  <c r="I84" i="1"/>
  <c r="J84" i="1" s="1"/>
  <c r="M84" i="1" s="1"/>
  <c r="K303" i="1"/>
  <c r="I303" i="1"/>
  <c r="J303" i="1" s="1"/>
  <c r="G315" i="1"/>
  <c r="H315" i="1" s="1"/>
  <c r="I317" i="1"/>
  <c r="K317" i="1"/>
  <c r="K319" i="1"/>
  <c r="I319" i="1"/>
  <c r="J319" i="1" s="1"/>
  <c r="K332" i="1"/>
  <c r="I332" i="1"/>
  <c r="G323" i="1"/>
  <c r="H323" i="1" s="1"/>
  <c r="J323" i="1" s="1"/>
  <c r="M323" i="1" s="1"/>
  <c r="I343" i="1"/>
  <c r="K343" i="1"/>
  <c r="K320" i="1"/>
  <c r="I320" i="1"/>
  <c r="K328" i="1"/>
  <c r="I328" i="1"/>
  <c r="J328" i="1" s="1"/>
  <c r="G355" i="1"/>
  <c r="H355" i="1" s="1"/>
  <c r="H370" i="1"/>
  <c r="J370" i="1" s="1"/>
  <c r="M370" i="1" s="1"/>
  <c r="I371" i="1"/>
  <c r="K371" i="1"/>
  <c r="G393" i="1"/>
  <c r="H393" i="1" s="1"/>
  <c r="I405" i="1"/>
  <c r="K405" i="1"/>
  <c r="M302" i="1"/>
  <c r="J302" i="1"/>
  <c r="H345" i="1"/>
  <c r="J345" i="1" s="1"/>
  <c r="K347" i="1"/>
  <c r="I347" i="1"/>
  <c r="H377" i="1"/>
  <c r="J377" i="1" s="1"/>
  <c r="M377" i="1" s="1"/>
  <c r="K379" i="1"/>
  <c r="I379" i="1"/>
  <c r="G397" i="1"/>
  <c r="H397" i="1" s="1"/>
  <c r="K346" i="1"/>
  <c r="I346" i="1"/>
  <c r="J346" i="1" s="1"/>
  <c r="I397" i="1"/>
  <c r="K397" i="1"/>
  <c r="H399" i="1"/>
  <c r="G335" i="1"/>
  <c r="H335" i="1" s="1"/>
  <c r="J322" i="1"/>
  <c r="M322" i="1" s="1"/>
  <c r="K358" i="1"/>
  <c r="I358" i="1"/>
  <c r="J427" i="1"/>
  <c r="M427" i="1" s="1"/>
  <c r="J443" i="1"/>
  <c r="M443" i="1" s="1"/>
  <c r="M423" i="1"/>
  <c r="G440" i="1"/>
  <c r="H440" i="1" s="1"/>
  <c r="K444" i="1"/>
  <c r="I444" i="1"/>
  <c r="I456" i="1"/>
  <c r="K456" i="1"/>
  <c r="G472" i="1"/>
  <c r="H472" i="1" s="1"/>
  <c r="I484" i="1"/>
  <c r="K484" i="1"/>
  <c r="M498" i="1"/>
  <c r="K436" i="1"/>
  <c r="I436" i="1"/>
  <c r="J436" i="1" s="1"/>
  <c r="H466" i="1"/>
  <c r="J466" i="1" s="1"/>
  <c r="J511" i="1"/>
  <c r="J407" i="1"/>
  <c r="M407" i="1" s="1"/>
  <c r="H451" i="1"/>
  <c r="J451" i="1" s="1"/>
  <c r="M451" i="1" s="1"/>
  <c r="G467" i="1"/>
  <c r="H467" i="1" s="1"/>
  <c r="M478" i="1"/>
  <c r="K490" i="1"/>
  <c r="I490" i="1"/>
  <c r="M357" i="1"/>
  <c r="K452" i="1"/>
  <c r="I452" i="1"/>
  <c r="I472" i="1"/>
  <c r="K472" i="1"/>
  <c r="K467" i="1"/>
  <c r="I467" i="1"/>
  <c r="M513" i="1"/>
  <c r="M505" i="1"/>
  <c r="M497" i="1"/>
  <c r="J527" i="1"/>
  <c r="M527" i="1" s="1"/>
  <c r="J531" i="1"/>
  <c r="M531" i="1" s="1"/>
  <c r="M533" i="1"/>
  <c r="J523" i="1"/>
  <c r="M523" i="1" s="1"/>
  <c r="K299" i="1"/>
  <c r="I299" i="1"/>
  <c r="H287" i="1"/>
  <c r="K295" i="1"/>
  <c r="I295" i="1"/>
  <c r="K327" i="1"/>
  <c r="I327" i="1"/>
  <c r="K291" i="1"/>
  <c r="I291" i="1"/>
  <c r="J320" i="1"/>
  <c r="H291" i="1"/>
  <c r="K408" i="1"/>
  <c r="I408" i="1"/>
  <c r="K335" i="1"/>
  <c r="I335" i="1"/>
  <c r="K353" i="1"/>
  <c r="I353" i="1"/>
  <c r="M345" i="1"/>
  <c r="K363" i="1"/>
  <c r="I363" i="1"/>
  <c r="M411" i="1"/>
  <c r="K412" i="1"/>
  <c r="I412" i="1"/>
  <c r="I480" i="1"/>
  <c r="J480" i="1" s="1"/>
  <c r="K480" i="1"/>
  <c r="K486" i="1"/>
  <c r="I486" i="1"/>
  <c r="I491" i="1"/>
  <c r="K491" i="1"/>
  <c r="H408" i="1"/>
  <c r="K479" i="1"/>
  <c r="I479" i="1"/>
  <c r="J479" i="1" s="1"/>
  <c r="K448" i="1"/>
  <c r="I448" i="1"/>
  <c r="J448" i="1" s="1"/>
  <c r="M511" i="1"/>
  <c r="K476" i="1"/>
  <c r="I476" i="1"/>
  <c r="G475" i="1"/>
  <c r="H475" i="1" s="1"/>
  <c r="M501" i="1"/>
  <c r="I71" i="1"/>
  <c r="J71" i="1" s="1"/>
  <c r="M71" i="1" s="1"/>
  <c r="I82" i="1"/>
  <c r="I213" i="1"/>
  <c r="I157" i="1"/>
  <c r="I37" i="1"/>
  <c r="I171" i="1"/>
  <c r="I202" i="1"/>
  <c r="I10" i="1"/>
  <c r="J10" i="1" s="1"/>
  <c r="M10" i="1" s="1"/>
  <c r="I126" i="1"/>
  <c r="J126" i="1" s="1"/>
  <c r="M126" i="1" s="1"/>
  <c r="I105" i="1"/>
  <c r="I61" i="1"/>
  <c r="I31" i="1"/>
  <c r="J31" i="1" s="1"/>
  <c r="M31" i="1" s="1"/>
  <c r="J294" i="1"/>
  <c r="M294" i="1" s="1"/>
  <c r="J310" i="1"/>
  <c r="M310" i="1" s="1"/>
  <c r="H295" i="1"/>
  <c r="M298" i="1"/>
  <c r="I315" i="1"/>
  <c r="K315" i="1"/>
  <c r="J290" i="1"/>
  <c r="M290" i="1" s="1"/>
  <c r="H317" i="1"/>
  <c r="K336" i="1"/>
  <c r="I336" i="1"/>
  <c r="I375" i="1"/>
  <c r="J375" i="1" s="1"/>
  <c r="K375" i="1"/>
  <c r="J306" i="1"/>
  <c r="M306" i="1" s="1"/>
  <c r="G347" i="1"/>
  <c r="H347" i="1" s="1"/>
  <c r="I351" i="1"/>
  <c r="J351" i="1" s="1"/>
  <c r="K351" i="1"/>
  <c r="G379" i="1"/>
  <c r="H379" i="1" s="1"/>
  <c r="I383" i="1"/>
  <c r="K383" i="1"/>
  <c r="K393" i="1"/>
  <c r="I393" i="1"/>
  <c r="M321" i="1"/>
  <c r="M329" i="1"/>
  <c r="K342" i="1"/>
  <c r="I342" i="1"/>
  <c r="J342" i="1" s="1"/>
  <c r="I399" i="1"/>
  <c r="K399" i="1"/>
  <c r="I401" i="1"/>
  <c r="K401" i="1"/>
  <c r="K416" i="1"/>
  <c r="I416" i="1"/>
  <c r="J416" i="1" s="1"/>
  <c r="M330" i="1"/>
  <c r="M366" i="1"/>
  <c r="I385" i="1"/>
  <c r="K385" i="1"/>
  <c r="K392" i="1"/>
  <c r="I392" i="1"/>
  <c r="J392" i="1" s="1"/>
  <c r="K420" i="1"/>
  <c r="I420" i="1"/>
  <c r="K464" i="1"/>
  <c r="I464" i="1"/>
  <c r="J464" i="1" s="1"/>
  <c r="J419" i="1"/>
  <c r="M419" i="1" s="1"/>
  <c r="G424" i="1"/>
  <c r="H424" i="1" s="1"/>
  <c r="K428" i="1"/>
  <c r="I428" i="1"/>
  <c r="J428" i="1" s="1"/>
  <c r="M447" i="1"/>
  <c r="G452" i="1"/>
  <c r="H452" i="1" s="1"/>
  <c r="G463" i="1"/>
  <c r="H463" i="1" s="1"/>
  <c r="J463" i="1" s="1"/>
  <c r="M463" i="1" s="1"/>
  <c r="K475" i="1"/>
  <c r="I475" i="1"/>
  <c r="K499" i="1"/>
  <c r="I499" i="1"/>
  <c r="J499" i="1" s="1"/>
  <c r="M390" i="1"/>
  <c r="K424" i="1"/>
  <c r="I424" i="1"/>
  <c r="G524" i="1"/>
  <c r="H524" i="1" s="1"/>
  <c r="J524" i="1" s="1"/>
  <c r="M524" i="1" s="1"/>
  <c r="I367" i="1"/>
  <c r="J367" i="1" s="1"/>
  <c r="K367" i="1"/>
  <c r="K432" i="1"/>
  <c r="I432" i="1"/>
  <c r="H476" i="1"/>
  <c r="K487" i="1"/>
  <c r="I487" i="1"/>
  <c r="J487" i="1" s="1"/>
  <c r="H495" i="1"/>
  <c r="J515" i="1"/>
  <c r="M515" i="1" s="1"/>
  <c r="G520" i="1"/>
  <c r="H520" i="1" s="1"/>
  <c r="J520" i="1" s="1"/>
  <c r="M520" i="1" s="1"/>
  <c r="J415" i="1"/>
  <c r="M415" i="1" s="1"/>
  <c r="J455" i="1"/>
  <c r="M455" i="1" s="1"/>
  <c r="J519" i="1"/>
  <c r="M519" i="1" s="1"/>
  <c r="M529" i="1"/>
  <c r="M504" i="1"/>
  <c r="M516" i="1"/>
  <c r="I53" i="1"/>
  <c r="H38" i="1"/>
  <c r="H190" i="1"/>
  <c r="H273" i="1"/>
  <c r="H243" i="1"/>
  <c r="I52" i="1"/>
  <c r="I259" i="1"/>
  <c r="J259" i="1" s="1"/>
  <c r="I216" i="1"/>
  <c r="I131" i="1"/>
  <c r="I67" i="1"/>
  <c r="I244" i="1"/>
  <c r="I132" i="1"/>
  <c r="I36" i="1"/>
  <c r="I163" i="1"/>
  <c r="I162" i="1"/>
  <c r="I182" i="1"/>
  <c r="I116" i="1"/>
  <c r="H196" i="1"/>
  <c r="I243" i="1"/>
  <c r="I278" i="1"/>
  <c r="I279" i="1"/>
  <c r="J279" i="1" s="1"/>
  <c r="H88" i="1"/>
  <c r="I223" i="1"/>
  <c r="I138" i="1"/>
  <c r="I98" i="1"/>
  <c r="J98" i="1" s="1"/>
  <c r="I280" i="1"/>
  <c r="I238" i="1"/>
  <c r="J238" i="1" s="1"/>
  <c r="I174" i="1"/>
  <c r="I88" i="1"/>
  <c r="J88" i="1" s="1"/>
  <c r="I46" i="1"/>
  <c r="I196" i="1"/>
  <c r="H261" i="1"/>
  <c r="I150" i="1"/>
  <c r="I212" i="1"/>
  <c r="I149" i="1"/>
  <c r="I136" i="1"/>
  <c r="J136" i="1" s="1"/>
  <c r="I2" i="1"/>
  <c r="I281" i="1"/>
  <c r="I114" i="1"/>
  <c r="I113" i="1"/>
  <c r="I58" i="1"/>
  <c r="J58" i="1" s="1"/>
  <c r="I264" i="1"/>
  <c r="I97" i="1"/>
  <c r="I41" i="1"/>
  <c r="I147" i="1"/>
  <c r="I241" i="1"/>
  <c r="J170" i="1"/>
  <c r="M170" i="1" s="1"/>
  <c r="J215" i="1"/>
  <c r="M215" i="1" s="1"/>
  <c r="J277" i="1"/>
  <c r="M277" i="1" s="1"/>
  <c r="J37" i="1"/>
  <c r="M37" i="1" s="1"/>
  <c r="I231" i="1"/>
  <c r="I39" i="1"/>
  <c r="I183" i="1"/>
  <c r="J183" i="1" s="1"/>
  <c r="I34" i="1"/>
  <c r="I153" i="1"/>
  <c r="I125" i="1"/>
  <c r="I13" i="1"/>
  <c r="J283" i="1"/>
  <c r="M283" i="1" s="1"/>
  <c r="I74" i="1"/>
  <c r="J103" i="1"/>
  <c r="M103" i="1" s="1"/>
  <c r="I152" i="1"/>
  <c r="I110" i="1"/>
  <c r="I68" i="1"/>
  <c r="I15" i="1"/>
  <c r="I225" i="1"/>
  <c r="I141" i="1"/>
  <c r="I81" i="1"/>
  <c r="I90" i="1"/>
  <c r="I248" i="1"/>
  <c r="I30" i="1"/>
  <c r="I257" i="1"/>
  <c r="I177" i="1"/>
  <c r="I117" i="1"/>
  <c r="I70" i="1"/>
  <c r="I228" i="1"/>
  <c r="I179" i="1"/>
  <c r="I217" i="1"/>
  <c r="I100" i="1"/>
  <c r="I254" i="1"/>
  <c r="I227" i="1"/>
  <c r="I181" i="1"/>
  <c r="I72" i="1"/>
  <c r="J185" i="1"/>
  <c r="M185" i="1" s="1"/>
  <c r="I237" i="1"/>
  <c r="I133" i="1"/>
  <c r="I267" i="1"/>
  <c r="I42" i="1"/>
  <c r="I122" i="1"/>
  <c r="I57" i="1"/>
  <c r="H146" i="1"/>
  <c r="J146" i="1" s="1"/>
  <c r="M146" i="1" s="1"/>
  <c r="H8" i="1"/>
  <c r="H36" i="1"/>
  <c r="H266" i="1"/>
  <c r="J266" i="1" s="1"/>
  <c r="M266" i="1" s="1"/>
  <c r="H199" i="1"/>
  <c r="J199" i="1" s="1"/>
  <c r="M199" i="1" s="1"/>
  <c r="H21" i="1"/>
  <c r="H209" i="1"/>
  <c r="J209" i="1" s="1"/>
  <c r="M209" i="1" s="1"/>
  <c r="H119" i="1"/>
  <c r="H174" i="1"/>
  <c r="H264" i="1"/>
  <c r="H161" i="1"/>
  <c r="H141" i="1"/>
  <c r="H97" i="1"/>
  <c r="H248" i="1"/>
  <c r="H115" i="1"/>
  <c r="H117" i="1"/>
  <c r="H152" i="1"/>
  <c r="H177" i="1"/>
  <c r="H184" i="1"/>
  <c r="H116" i="1"/>
  <c r="H249" i="1"/>
  <c r="H218" i="1"/>
  <c r="H231" i="1"/>
  <c r="H201" i="1"/>
  <c r="H183" i="1"/>
  <c r="H94" i="1"/>
  <c r="H90" i="1"/>
  <c r="H82" i="1"/>
  <c r="J82" i="1" s="1"/>
  <c r="M82" i="1" s="1"/>
  <c r="H62" i="1"/>
  <c r="H66" i="1"/>
  <c r="H14" i="1"/>
  <c r="J14" i="1" s="1"/>
  <c r="M14" i="1" s="1"/>
  <c r="H2" i="1"/>
  <c r="J267" i="1"/>
  <c r="H221" i="1"/>
  <c r="H114" i="1"/>
  <c r="H53" i="1"/>
  <c r="H45" i="1"/>
  <c r="H245" i="1"/>
  <c r="J245" i="1" s="1"/>
  <c r="M245" i="1" s="1"/>
  <c r="H225" i="1"/>
  <c r="H212" i="1"/>
  <c r="H158" i="1"/>
  <c r="I168" i="1"/>
  <c r="I104" i="1"/>
  <c r="I135" i="1"/>
  <c r="I130" i="1"/>
  <c r="I197" i="1"/>
  <c r="I49" i="1"/>
  <c r="I154" i="1"/>
  <c r="I120" i="1"/>
  <c r="I50" i="1"/>
  <c r="I205" i="1"/>
  <c r="I93" i="1"/>
  <c r="I180" i="1"/>
  <c r="I222" i="1"/>
  <c r="I94" i="1"/>
  <c r="I167" i="1"/>
  <c r="I119" i="1"/>
  <c r="I73" i="1"/>
  <c r="I21" i="1"/>
  <c r="I38" i="1"/>
  <c r="I62" i="1"/>
  <c r="I7" i="1"/>
  <c r="I178" i="1"/>
  <c r="I137" i="1"/>
  <c r="I25" i="1"/>
  <c r="I63" i="1"/>
  <c r="I273" i="1"/>
  <c r="I33" i="1"/>
  <c r="I260" i="1"/>
  <c r="I200" i="1"/>
  <c r="I24" i="1"/>
  <c r="J135" i="1"/>
  <c r="J25" i="1"/>
  <c r="H109" i="1"/>
  <c r="H254" i="1"/>
  <c r="H18" i="1"/>
  <c r="H179" i="1"/>
  <c r="J252" i="1"/>
  <c r="M252" i="1" s="1"/>
  <c r="H223" i="1"/>
  <c r="I249" i="1"/>
  <c r="I221" i="1"/>
  <c r="I101" i="1"/>
  <c r="I190" i="1"/>
  <c r="I253" i="1"/>
  <c r="I109" i="1"/>
  <c r="I99" i="1"/>
  <c r="I201" i="1"/>
  <c r="I6" i="1"/>
  <c r="I158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67" i="1"/>
  <c r="L271" i="1"/>
  <c r="L275" i="1"/>
  <c r="L279" i="1"/>
  <c r="L283" i="1"/>
  <c r="L4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L248" i="1"/>
  <c r="L252" i="1"/>
  <c r="L256" i="1"/>
  <c r="L260" i="1"/>
  <c r="L264" i="1"/>
  <c r="L268" i="1"/>
  <c r="L272" i="1"/>
  <c r="L276" i="1"/>
  <c r="L280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49" i="1"/>
  <c r="L153" i="1"/>
  <c r="L157" i="1"/>
  <c r="L161" i="1"/>
  <c r="L165" i="1"/>
  <c r="L169" i="1"/>
  <c r="L173" i="1"/>
  <c r="L177" i="1"/>
  <c r="L181" i="1"/>
  <c r="L185" i="1"/>
  <c r="L189" i="1"/>
  <c r="L193" i="1"/>
  <c r="L197" i="1"/>
  <c r="L201" i="1"/>
  <c r="L205" i="1"/>
  <c r="L209" i="1"/>
  <c r="L213" i="1"/>
  <c r="L217" i="1"/>
  <c r="L221" i="1"/>
  <c r="L225" i="1"/>
  <c r="L229" i="1"/>
  <c r="L233" i="1"/>
  <c r="L237" i="1"/>
  <c r="L241" i="1"/>
  <c r="L245" i="1"/>
  <c r="L249" i="1"/>
  <c r="L253" i="1"/>
  <c r="L257" i="1"/>
  <c r="L261" i="1"/>
  <c r="L265" i="1"/>
  <c r="L269" i="1"/>
  <c r="L273" i="1"/>
  <c r="L277" i="1"/>
  <c r="L281" i="1"/>
  <c r="L2" i="1"/>
  <c r="L6" i="1"/>
  <c r="L22" i="1"/>
  <c r="L38" i="1"/>
  <c r="L54" i="1"/>
  <c r="L70" i="1"/>
  <c r="L86" i="1"/>
  <c r="L102" i="1"/>
  <c r="L118" i="1"/>
  <c r="L134" i="1"/>
  <c r="L150" i="1"/>
  <c r="L166" i="1"/>
  <c r="L182" i="1"/>
  <c r="L198" i="1"/>
  <c r="L214" i="1"/>
  <c r="L230" i="1"/>
  <c r="L246" i="1"/>
  <c r="L262" i="1"/>
  <c r="L278" i="1"/>
  <c r="L10" i="1"/>
  <c r="L26" i="1"/>
  <c r="L42" i="1"/>
  <c r="L58" i="1"/>
  <c r="L74" i="1"/>
  <c r="L90" i="1"/>
  <c r="L106" i="1"/>
  <c r="L122" i="1"/>
  <c r="L138" i="1"/>
  <c r="L154" i="1"/>
  <c r="L170" i="1"/>
  <c r="L186" i="1"/>
  <c r="L202" i="1"/>
  <c r="L218" i="1"/>
  <c r="L234" i="1"/>
  <c r="L250" i="1"/>
  <c r="L266" i="1"/>
  <c r="L282" i="1"/>
  <c r="L14" i="1"/>
  <c r="L46" i="1"/>
  <c r="L78" i="1"/>
  <c r="L110" i="1"/>
  <c r="L142" i="1"/>
  <c r="L174" i="1"/>
  <c r="L206" i="1"/>
  <c r="L238" i="1"/>
  <c r="L270" i="1"/>
  <c r="L18" i="1"/>
  <c r="L50" i="1"/>
  <c r="L82" i="1"/>
  <c r="L114" i="1"/>
  <c r="L146" i="1"/>
  <c r="L178" i="1"/>
  <c r="L210" i="1"/>
  <c r="L242" i="1"/>
  <c r="L274" i="1"/>
  <c r="L30" i="1"/>
  <c r="L94" i="1"/>
  <c r="L158" i="1"/>
  <c r="L222" i="1"/>
  <c r="L34" i="1"/>
  <c r="L98" i="1"/>
  <c r="L162" i="1"/>
  <c r="L226" i="1"/>
  <c r="L62" i="1"/>
  <c r="L190" i="1"/>
  <c r="L66" i="1"/>
  <c r="L194" i="1"/>
  <c r="L126" i="1"/>
  <c r="L254" i="1"/>
  <c r="L130" i="1"/>
  <c r="L258" i="1"/>
  <c r="H54" i="1"/>
  <c r="J54" i="1" s="1"/>
  <c r="M54" i="1" s="1"/>
  <c r="H206" i="1"/>
  <c r="J206" i="1" s="1"/>
  <c r="M206" i="1" s="1"/>
  <c r="H257" i="1"/>
  <c r="H40" i="1"/>
  <c r="J40" i="1" s="1"/>
  <c r="M40" i="1" s="1"/>
  <c r="H237" i="1"/>
  <c r="H197" i="1"/>
  <c r="H230" i="1"/>
  <c r="H63" i="1"/>
  <c r="H150" i="1"/>
  <c r="H72" i="1"/>
  <c r="H49" i="1"/>
  <c r="H99" i="1"/>
  <c r="H202" i="1"/>
  <c r="H78" i="1"/>
  <c r="J78" i="1" s="1"/>
  <c r="M78" i="1" s="1"/>
  <c r="H169" i="1"/>
  <c r="J169" i="1" s="1"/>
  <c r="M169" i="1" s="1"/>
  <c r="H73" i="1"/>
  <c r="H228" i="1"/>
  <c r="H26" i="1"/>
  <c r="H93" i="1"/>
  <c r="H232" i="1"/>
  <c r="J232" i="1" s="1"/>
  <c r="M232" i="1" s="1"/>
  <c r="H148" i="1"/>
  <c r="H229" i="1"/>
  <c r="H153" i="1"/>
  <c r="H5" i="1"/>
  <c r="H132" i="1"/>
  <c r="H74" i="1"/>
  <c r="H105" i="1"/>
  <c r="H189" i="1"/>
  <c r="H213" i="1"/>
  <c r="H69" i="1"/>
  <c r="H4" i="1"/>
  <c r="H65" i="1"/>
  <c r="J65" i="1" s="1"/>
  <c r="M65" i="1" s="1"/>
  <c r="H9" i="1"/>
  <c r="J9" i="1" s="1"/>
  <c r="M9" i="1" s="1"/>
  <c r="H24" i="1"/>
  <c r="H137" i="1"/>
  <c r="H118" i="1"/>
  <c r="J118" i="1" s="1"/>
  <c r="M118" i="1" s="1"/>
  <c r="H157" i="1"/>
  <c r="H100" i="1"/>
  <c r="H33" i="1"/>
  <c r="H85" i="1"/>
  <c r="H113" i="1"/>
  <c r="H281" i="1"/>
  <c r="H241" i="1"/>
  <c r="H145" i="1"/>
  <c r="H270" i="1"/>
  <c r="J270" i="1" s="1"/>
  <c r="M270" i="1" s="1"/>
  <c r="J55" i="1"/>
  <c r="M55" i="1" s="1"/>
  <c r="H166" i="1"/>
  <c r="H30" i="1"/>
  <c r="I265" i="1"/>
  <c r="I165" i="1"/>
  <c r="I129" i="1"/>
  <c r="I77" i="1"/>
  <c r="I45" i="1"/>
  <c r="I17" i="1"/>
  <c r="I166" i="1"/>
  <c r="H222" i="1"/>
  <c r="H200" i="1"/>
  <c r="I218" i="1"/>
  <c r="I211" i="1"/>
  <c r="I83" i="1"/>
  <c r="I8" i="1"/>
  <c r="I66" i="1"/>
  <c r="I173" i="1"/>
  <c r="I230" i="1"/>
  <c r="I234" i="1"/>
  <c r="I4" i="1"/>
  <c r="I184" i="1"/>
  <c r="I56" i="1"/>
  <c r="I229" i="1"/>
  <c r="I145" i="1"/>
  <c r="I5" i="1"/>
  <c r="I207" i="1"/>
  <c r="H275" i="1"/>
  <c r="H233" i="1"/>
  <c r="J233" i="1" s="1"/>
  <c r="M233" i="1" s="1"/>
  <c r="H125" i="1"/>
  <c r="H68" i="1"/>
  <c r="H57" i="1"/>
  <c r="H142" i="1"/>
  <c r="H13" i="1"/>
  <c r="H70" i="1"/>
  <c r="H6" i="1"/>
  <c r="H234" i="1"/>
  <c r="H216" i="1"/>
  <c r="H182" i="1"/>
  <c r="H134" i="1"/>
  <c r="H149" i="1"/>
  <c r="H250" i="1"/>
  <c r="J250" i="1" s="1"/>
  <c r="M250" i="1" s="1"/>
  <c r="H67" i="1"/>
  <c r="H282" i="1"/>
  <c r="H42" i="1"/>
  <c r="H81" i="1"/>
  <c r="H154" i="1"/>
  <c r="H102" i="1"/>
  <c r="H193" i="1"/>
  <c r="H15" i="1"/>
  <c r="H39" i="1"/>
  <c r="H181" i="1"/>
  <c r="H121" i="1"/>
  <c r="J121" i="1" s="1"/>
  <c r="M121" i="1" s="1"/>
  <c r="H61" i="1"/>
  <c r="H276" i="1"/>
  <c r="J276" i="1" s="1"/>
  <c r="M276" i="1" s="1"/>
  <c r="H52" i="1"/>
  <c r="H20" i="1"/>
  <c r="J20" i="1" s="1"/>
  <c r="M20" i="1" s="1"/>
  <c r="H265" i="1"/>
  <c r="H101" i="1"/>
  <c r="H89" i="1"/>
  <c r="H29" i="1"/>
  <c r="J29" i="1" s="1"/>
  <c r="M29" i="1" s="1"/>
  <c r="H147" i="1"/>
  <c r="H253" i="1"/>
  <c r="H195" i="1"/>
  <c r="J195" i="1" s="1"/>
  <c r="M195" i="1" s="1"/>
  <c r="H186" i="1"/>
  <c r="H244" i="1"/>
  <c r="H163" i="1"/>
  <c r="H165" i="1"/>
  <c r="I23" i="1"/>
  <c r="I87" i="1"/>
  <c r="I151" i="1"/>
  <c r="I191" i="1"/>
  <c r="I239" i="1"/>
  <c r="I247" i="1"/>
  <c r="I255" i="1"/>
  <c r="I263" i="1"/>
  <c r="I271" i="1"/>
  <c r="I144" i="1"/>
  <c r="I32" i="1"/>
  <c r="I159" i="1"/>
  <c r="I95" i="1"/>
  <c r="I112" i="1"/>
  <c r="I274" i="1"/>
  <c r="I242" i="1"/>
  <c r="I268" i="1"/>
  <c r="I224" i="1"/>
  <c r="I192" i="1"/>
  <c r="I156" i="1"/>
  <c r="I92" i="1"/>
  <c r="I28" i="1"/>
  <c r="I203" i="1"/>
  <c r="I123" i="1"/>
  <c r="I59" i="1"/>
  <c r="I19" i="1"/>
  <c r="I198" i="1"/>
  <c r="I128" i="1"/>
  <c r="I251" i="1"/>
  <c r="I143" i="1"/>
  <c r="I79" i="1"/>
  <c r="I80" i="1"/>
  <c r="I262" i="1"/>
  <c r="I226" i="1"/>
  <c r="I256" i="1"/>
  <c r="I220" i="1"/>
  <c r="I188" i="1"/>
  <c r="I140" i="1"/>
  <c r="I76" i="1"/>
  <c r="I12" i="1"/>
  <c r="I219" i="1"/>
  <c r="I187" i="1"/>
  <c r="I107" i="1"/>
  <c r="I43" i="1"/>
  <c r="I11" i="1"/>
  <c r="I194" i="1"/>
  <c r="I64" i="1"/>
  <c r="I111" i="1"/>
  <c r="I160" i="1"/>
  <c r="I16" i="1"/>
  <c r="I246" i="1"/>
  <c r="I272" i="1"/>
  <c r="I204" i="1"/>
  <c r="I172" i="1"/>
  <c r="I44" i="1"/>
  <c r="I139" i="1"/>
  <c r="I75" i="1"/>
  <c r="I27" i="1"/>
  <c r="I210" i="1"/>
  <c r="I96" i="1"/>
  <c r="I235" i="1"/>
  <c r="I127" i="1"/>
  <c r="I47" i="1"/>
  <c r="I48" i="1"/>
  <c r="I258" i="1"/>
  <c r="I240" i="1"/>
  <c r="I208" i="1"/>
  <c r="I176" i="1"/>
  <c r="I124" i="1"/>
  <c r="I60" i="1"/>
  <c r="I3" i="1"/>
  <c r="I155" i="1"/>
  <c r="I91" i="1"/>
  <c r="I35" i="1"/>
  <c r="I214" i="1"/>
  <c r="I175" i="1"/>
  <c r="I236" i="1"/>
  <c r="I108" i="1"/>
  <c r="I193" i="1"/>
  <c r="I161" i="1"/>
  <c r="I102" i="1"/>
  <c r="I164" i="1"/>
  <c r="H280" i="1"/>
  <c r="I269" i="1"/>
  <c r="I85" i="1"/>
  <c r="I86" i="1"/>
  <c r="I186" i="1"/>
  <c r="H171" i="1"/>
  <c r="I142" i="1"/>
  <c r="I89" i="1"/>
  <c r="I134" i="1"/>
  <c r="I148" i="1"/>
  <c r="I26" i="1"/>
  <c r="I115" i="1"/>
  <c r="J281" i="1" l="1"/>
  <c r="J105" i="1"/>
  <c r="M105" i="1" s="1"/>
  <c r="J275" i="1"/>
  <c r="M275" i="1" s="1"/>
  <c r="J113" i="1"/>
  <c r="J452" i="1"/>
  <c r="M452" i="1" s="1"/>
  <c r="J424" i="1"/>
  <c r="J90" i="1"/>
  <c r="J460" i="1"/>
  <c r="J147" i="1"/>
  <c r="M147" i="1" s="1"/>
  <c r="J189" i="1"/>
  <c r="M189" i="1" s="1"/>
  <c r="J237" i="1"/>
  <c r="M237" i="1" s="1"/>
  <c r="J18" i="1"/>
  <c r="M18" i="1" s="1"/>
  <c r="J212" i="1"/>
  <c r="M212" i="1" s="1"/>
  <c r="J53" i="1"/>
  <c r="M53" i="1" s="1"/>
  <c r="J2" i="1"/>
  <c r="M2" i="1" s="1"/>
  <c r="J335" i="1"/>
  <c r="J385" i="1"/>
  <c r="M385" i="1" s="1"/>
  <c r="J101" i="1"/>
  <c r="J42" i="1"/>
  <c r="J379" i="1"/>
  <c r="J287" i="1"/>
  <c r="J475" i="1"/>
  <c r="M475" i="1" s="1"/>
  <c r="J467" i="1"/>
  <c r="M467" i="1" s="1"/>
  <c r="J171" i="1"/>
  <c r="M171" i="1" s="1"/>
  <c r="J181" i="1"/>
  <c r="M181" i="1" s="1"/>
  <c r="J282" i="1"/>
  <c r="M282" i="1" s="1"/>
  <c r="J358" i="1"/>
  <c r="M358" i="1" s="1"/>
  <c r="J280" i="1"/>
  <c r="M280" i="1" s="1"/>
  <c r="J163" i="1"/>
  <c r="M163" i="1" s="1"/>
  <c r="J347" i="1"/>
  <c r="J291" i="1"/>
  <c r="M291" i="1" s="1"/>
  <c r="M480" i="1"/>
  <c r="J397" i="1"/>
  <c r="M397" i="1" s="1"/>
  <c r="J484" i="1"/>
  <c r="M484" i="1" s="1"/>
  <c r="M392" i="1"/>
  <c r="M347" i="1"/>
  <c r="M367" i="1"/>
  <c r="J490" i="1"/>
  <c r="M490" i="1" s="1"/>
  <c r="J472" i="1"/>
  <c r="M472" i="1" s="1"/>
  <c r="M379" i="1"/>
  <c r="M319" i="1"/>
  <c r="J315" i="1"/>
  <c r="M315" i="1" s="1"/>
  <c r="J486" i="1"/>
  <c r="M486" i="1" s="1"/>
  <c r="J353" i="1"/>
  <c r="M353" i="1" s="1"/>
  <c r="M378" i="1"/>
  <c r="J371" i="1"/>
  <c r="M371" i="1" s="1"/>
  <c r="J244" i="1"/>
  <c r="M244" i="1" s="1"/>
  <c r="J39" i="1"/>
  <c r="M39" i="1" s="1"/>
  <c r="J154" i="1"/>
  <c r="J182" i="1"/>
  <c r="M182" i="1" s="1"/>
  <c r="J68" i="1"/>
  <c r="M68" i="1" s="1"/>
  <c r="J30" i="1"/>
  <c r="M30" i="1" s="1"/>
  <c r="J213" i="1"/>
  <c r="M213" i="1" s="1"/>
  <c r="J132" i="1"/>
  <c r="M132" i="1" s="1"/>
  <c r="J225" i="1"/>
  <c r="M225" i="1" s="1"/>
  <c r="J196" i="1"/>
  <c r="M196" i="1" s="1"/>
  <c r="J495" i="1"/>
  <c r="M495" i="1" s="1"/>
  <c r="M416" i="1"/>
  <c r="J317" i="1"/>
  <c r="M317" i="1" s="1"/>
  <c r="J491" i="1"/>
  <c r="M491" i="1" s="1"/>
  <c r="J408" i="1"/>
  <c r="J468" i="1"/>
  <c r="M468" i="1" s="1"/>
  <c r="M335" i="1"/>
  <c r="J327" i="1"/>
  <c r="M327" i="1" s="1"/>
  <c r="J440" i="1"/>
  <c r="M440" i="1" s="1"/>
  <c r="J399" i="1"/>
  <c r="M399" i="1" s="1"/>
  <c r="M346" i="1"/>
  <c r="M405" i="1"/>
  <c r="M320" i="1"/>
  <c r="M303" i="1"/>
  <c r="M466" i="1"/>
  <c r="J363" i="1"/>
  <c r="M363" i="1" s="1"/>
  <c r="M362" i="1"/>
  <c r="J311" i="1"/>
  <c r="M311" i="1" s="1"/>
  <c r="J343" i="1"/>
  <c r="M343" i="1" s="1"/>
  <c r="J324" i="1"/>
  <c r="M324" i="1" s="1"/>
  <c r="J420" i="1"/>
  <c r="M420" i="1" s="1"/>
  <c r="J383" i="1"/>
  <c r="M383" i="1" s="1"/>
  <c r="M408" i="1"/>
  <c r="M436" i="1"/>
  <c r="M328" i="1"/>
  <c r="J157" i="1"/>
  <c r="M157" i="1" s="1"/>
  <c r="J69" i="1"/>
  <c r="M69" i="1" s="1"/>
  <c r="J74" i="1"/>
  <c r="M74" i="1" s="1"/>
  <c r="J93" i="1"/>
  <c r="M93" i="1" s="1"/>
  <c r="J223" i="1"/>
  <c r="M223" i="1" s="1"/>
  <c r="J141" i="1"/>
  <c r="M141" i="1" s="1"/>
  <c r="M487" i="1"/>
  <c r="M342" i="1"/>
  <c r="M448" i="1"/>
  <c r="J61" i="1"/>
  <c r="M61" i="1" s="1"/>
  <c r="J216" i="1"/>
  <c r="M216" i="1" s="1"/>
  <c r="J241" i="1"/>
  <c r="J202" i="1"/>
  <c r="M202" i="1" s="1"/>
  <c r="J476" i="1"/>
  <c r="M476" i="1" s="1"/>
  <c r="M424" i="1"/>
  <c r="M499" i="1"/>
  <c r="M428" i="1"/>
  <c r="M464" i="1"/>
  <c r="M351" i="1"/>
  <c r="M375" i="1"/>
  <c r="J295" i="1"/>
  <c r="M295" i="1" s="1"/>
  <c r="J483" i="1"/>
  <c r="M483" i="1" s="1"/>
  <c r="M479" i="1"/>
  <c r="J432" i="1"/>
  <c r="M432" i="1" s="1"/>
  <c r="J389" i="1"/>
  <c r="M389" i="1" s="1"/>
  <c r="J393" i="1"/>
  <c r="M393" i="1" s="1"/>
  <c r="J355" i="1"/>
  <c r="M355" i="1" s="1"/>
  <c r="M460" i="1"/>
  <c r="J456" i="1"/>
  <c r="M456" i="1" s="1"/>
  <c r="J401" i="1"/>
  <c r="M401" i="1" s="1"/>
  <c r="J336" i="1"/>
  <c r="M336" i="1" s="1"/>
  <c r="M287" i="1"/>
  <c r="J444" i="1"/>
  <c r="M444" i="1" s="1"/>
  <c r="J332" i="1"/>
  <c r="M332" i="1" s="1"/>
  <c r="J307" i="1"/>
  <c r="M307" i="1" s="1"/>
  <c r="J412" i="1"/>
  <c r="M412" i="1" s="1"/>
  <c r="J359" i="1"/>
  <c r="M359" i="1" s="1"/>
  <c r="J299" i="1"/>
  <c r="M299" i="1" s="1"/>
  <c r="J91" i="1"/>
  <c r="M91" i="1" s="1"/>
  <c r="J235" i="1"/>
  <c r="M235" i="1" s="1"/>
  <c r="J160" i="1"/>
  <c r="M160" i="1" s="1"/>
  <c r="J188" i="1"/>
  <c r="M188" i="1" s="1"/>
  <c r="J59" i="1"/>
  <c r="M59" i="1" s="1"/>
  <c r="J95" i="1"/>
  <c r="M95" i="1" s="1"/>
  <c r="M154" i="1"/>
  <c r="J175" i="1"/>
  <c r="M175" i="1" s="1"/>
  <c r="J48" i="1"/>
  <c r="M48" i="1" s="1"/>
  <c r="J272" i="1"/>
  <c r="M272" i="1" s="1"/>
  <c r="J111" i="1"/>
  <c r="M111" i="1" s="1"/>
  <c r="J43" i="1"/>
  <c r="M43" i="1" s="1"/>
  <c r="J12" i="1"/>
  <c r="M12" i="1" s="1"/>
  <c r="J220" i="1"/>
  <c r="M220" i="1" s="1"/>
  <c r="J80" i="1"/>
  <c r="M80" i="1" s="1"/>
  <c r="J128" i="1"/>
  <c r="M128" i="1" s="1"/>
  <c r="J123" i="1"/>
  <c r="M123" i="1" s="1"/>
  <c r="J156" i="1"/>
  <c r="M156" i="1" s="1"/>
  <c r="J242" i="1"/>
  <c r="M242" i="1" s="1"/>
  <c r="J159" i="1"/>
  <c r="M159" i="1" s="1"/>
  <c r="J263" i="1"/>
  <c r="M263" i="1" s="1"/>
  <c r="J191" i="1"/>
  <c r="M191" i="1" s="1"/>
  <c r="J207" i="1"/>
  <c r="M207" i="1" s="1"/>
  <c r="J56" i="1"/>
  <c r="M56" i="1" s="1"/>
  <c r="J83" i="1"/>
  <c r="M83" i="1" s="1"/>
  <c r="J77" i="1"/>
  <c r="M77" i="1" s="1"/>
  <c r="J178" i="1"/>
  <c r="M178" i="1" s="1"/>
  <c r="J205" i="1"/>
  <c r="M205" i="1" s="1"/>
  <c r="J104" i="1"/>
  <c r="M104" i="1" s="1"/>
  <c r="J116" i="1"/>
  <c r="M116" i="1" s="1"/>
  <c r="J117" i="1"/>
  <c r="M117" i="1" s="1"/>
  <c r="J133" i="1"/>
  <c r="M133" i="1" s="1"/>
  <c r="J110" i="1"/>
  <c r="M110" i="1" s="1"/>
  <c r="M241" i="1"/>
  <c r="M281" i="1"/>
  <c r="M238" i="1"/>
  <c r="J278" i="1"/>
  <c r="M278" i="1" s="1"/>
  <c r="J243" i="1"/>
  <c r="M243" i="1"/>
  <c r="J258" i="1"/>
  <c r="M258" i="1" s="1"/>
  <c r="J204" i="1"/>
  <c r="M204" i="1" s="1"/>
  <c r="J219" i="1"/>
  <c r="M219" i="1" s="1"/>
  <c r="J251" i="1"/>
  <c r="M251" i="1" s="1"/>
  <c r="J268" i="1"/>
  <c r="M268" i="1" s="1"/>
  <c r="J239" i="1"/>
  <c r="M239" i="1" s="1"/>
  <c r="J167" i="1"/>
  <c r="M167" i="1" s="1"/>
  <c r="M135" i="1"/>
  <c r="M267" i="1"/>
  <c r="J176" i="1"/>
  <c r="M176" i="1" s="1"/>
  <c r="J139" i="1"/>
  <c r="M139" i="1"/>
  <c r="J3" i="1"/>
  <c r="M3" i="1" s="1"/>
  <c r="J210" i="1"/>
  <c r="M210" i="1" s="1"/>
  <c r="J64" i="1"/>
  <c r="M64" i="1" s="1"/>
  <c r="J76" i="1"/>
  <c r="M76" i="1" s="1"/>
  <c r="J79" i="1"/>
  <c r="M79" i="1" s="1"/>
  <c r="J203" i="1"/>
  <c r="M203" i="1"/>
  <c r="J274" i="1"/>
  <c r="M274" i="1" s="1"/>
  <c r="J255" i="1"/>
  <c r="M255" i="1" s="1"/>
  <c r="J151" i="1"/>
  <c r="M151" i="1" s="1"/>
  <c r="J149" i="1"/>
  <c r="M149" i="1" s="1"/>
  <c r="J211" i="1"/>
  <c r="M211" i="1" s="1"/>
  <c r="J129" i="1"/>
  <c r="M129" i="1" s="1"/>
  <c r="J33" i="1"/>
  <c r="M33" i="1" s="1"/>
  <c r="J137" i="1"/>
  <c r="M137" i="1" s="1"/>
  <c r="M101" i="1"/>
  <c r="J7" i="1"/>
  <c r="M7" i="1" s="1"/>
  <c r="J50" i="1"/>
  <c r="M50" i="1" s="1"/>
  <c r="J168" i="1"/>
  <c r="M168" i="1" s="1"/>
  <c r="J114" i="1"/>
  <c r="M114" i="1" s="1"/>
  <c r="J36" i="1"/>
  <c r="M36" i="1" s="1"/>
  <c r="J122" i="1"/>
  <c r="M122" i="1" s="1"/>
  <c r="J217" i="1"/>
  <c r="M217" i="1" s="1"/>
  <c r="J34" i="1"/>
  <c r="M34" i="1" s="1"/>
  <c r="M58" i="1"/>
  <c r="M279" i="1"/>
  <c r="M259" i="1"/>
  <c r="J236" i="1"/>
  <c r="M236" i="1" s="1"/>
  <c r="J124" i="1"/>
  <c r="M124" i="1" s="1"/>
  <c r="J75" i="1"/>
  <c r="M75" i="1" s="1"/>
  <c r="J11" i="1"/>
  <c r="M11" i="1" s="1"/>
  <c r="J262" i="1"/>
  <c r="M262" i="1" s="1"/>
  <c r="J92" i="1"/>
  <c r="M92" i="1" s="1"/>
  <c r="J271" i="1"/>
  <c r="M271" i="1" s="1"/>
  <c r="J23" i="1"/>
  <c r="M23" i="1" s="1"/>
  <c r="J249" i="1"/>
  <c r="M249" i="1" s="1"/>
  <c r="J138" i="1"/>
  <c r="M138" i="1" s="1"/>
  <c r="J269" i="1"/>
  <c r="M269" i="1" s="1"/>
  <c r="J155" i="1"/>
  <c r="M155" i="1" s="1"/>
  <c r="J96" i="1"/>
  <c r="M96" i="1" s="1"/>
  <c r="J214" i="1"/>
  <c r="M214" i="1" s="1"/>
  <c r="J208" i="1"/>
  <c r="M208" i="1" s="1"/>
  <c r="J47" i="1"/>
  <c r="M47" i="1" s="1"/>
  <c r="J44" i="1"/>
  <c r="M44" i="1" s="1"/>
  <c r="J246" i="1"/>
  <c r="M246" i="1" s="1"/>
  <c r="J107" i="1"/>
  <c r="M107" i="1" s="1"/>
  <c r="J256" i="1"/>
  <c r="M256" i="1" s="1"/>
  <c r="J198" i="1"/>
  <c r="M198" i="1" s="1"/>
  <c r="J192" i="1"/>
  <c r="M192" i="1" s="1"/>
  <c r="J32" i="1"/>
  <c r="M32" i="1" s="1"/>
  <c r="J52" i="1"/>
  <c r="M52" i="1" s="1"/>
  <c r="J173" i="1"/>
  <c r="M173" i="1" s="1"/>
  <c r="J86" i="1"/>
  <c r="M86" i="1" s="1"/>
  <c r="J164" i="1"/>
  <c r="M164" i="1" s="1"/>
  <c r="J108" i="1"/>
  <c r="M108" i="1" s="1"/>
  <c r="J35" i="1"/>
  <c r="M35" i="1" s="1"/>
  <c r="J60" i="1"/>
  <c r="M60" i="1" s="1"/>
  <c r="J240" i="1"/>
  <c r="M240" i="1" s="1"/>
  <c r="J127" i="1"/>
  <c r="M127" i="1" s="1"/>
  <c r="J27" i="1"/>
  <c r="M27" i="1" s="1"/>
  <c r="J172" i="1"/>
  <c r="M172" i="1" s="1"/>
  <c r="J16" i="1"/>
  <c r="M16" i="1" s="1"/>
  <c r="J194" i="1"/>
  <c r="M194" i="1" s="1"/>
  <c r="J187" i="1"/>
  <c r="M187" i="1" s="1"/>
  <c r="J140" i="1"/>
  <c r="M140" i="1" s="1"/>
  <c r="J226" i="1"/>
  <c r="M226" i="1" s="1"/>
  <c r="J143" i="1"/>
  <c r="M143" i="1" s="1"/>
  <c r="J19" i="1"/>
  <c r="M19" i="1" s="1"/>
  <c r="J28" i="1"/>
  <c r="M28" i="1" s="1"/>
  <c r="J224" i="1"/>
  <c r="M224" i="1" s="1"/>
  <c r="J112" i="1"/>
  <c r="M112" i="1" s="1"/>
  <c r="J144" i="1"/>
  <c r="M144" i="1" s="1"/>
  <c r="J247" i="1"/>
  <c r="M247" i="1" s="1"/>
  <c r="J87" i="1"/>
  <c r="M87" i="1" s="1"/>
  <c r="J97" i="1"/>
  <c r="M97" i="1" s="1"/>
  <c r="J38" i="1"/>
  <c r="M38" i="1" s="1"/>
  <c r="J17" i="1"/>
  <c r="M17" i="1"/>
  <c r="J260" i="1"/>
  <c r="M260" i="1" s="1"/>
  <c r="M25" i="1"/>
  <c r="J180" i="1"/>
  <c r="M180" i="1" s="1"/>
  <c r="J120" i="1"/>
  <c r="M120" i="1" s="1"/>
  <c r="J130" i="1"/>
  <c r="M130" i="1" s="1"/>
  <c r="J66" i="1"/>
  <c r="M66" i="1" s="1"/>
  <c r="M42" i="1"/>
  <c r="J162" i="1"/>
  <c r="M162" i="1" s="1"/>
  <c r="J227" i="1"/>
  <c r="M227" i="1" s="1"/>
  <c r="M90" i="1"/>
  <c r="M183" i="1"/>
  <c r="J131" i="1"/>
  <c r="M131" i="1" s="1"/>
  <c r="J46" i="1"/>
  <c r="M46" i="1" s="1"/>
  <c r="J41" i="1"/>
  <c r="M41" i="1"/>
  <c r="M113" i="1"/>
  <c r="M136" i="1"/>
  <c r="M88" i="1"/>
  <c r="M98" i="1"/>
  <c r="J190" i="1"/>
  <c r="M190" i="1" s="1"/>
  <c r="J273" i="1"/>
  <c r="M273" i="1" s="1"/>
  <c r="J150" i="1"/>
  <c r="M150" i="1" s="1"/>
  <c r="J62" i="1"/>
  <c r="M62" i="1" s="1"/>
  <c r="J174" i="1"/>
  <c r="M174" i="1" s="1"/>
  <c r="J67" i="1"/>
  <c r="M67" i="1" s="1"/>
  <c r="J231" i="1"/>
  <c r="M231" i="1" s="1"/>
  <c r="J100" i="1"/>
  <c r="M100" i="1" s="1"/>
  <c r="J254" i="1"/>
  <c r="M254" i="1" s="1"/>
  <c r="J248" i="1"/>
  <c r="M248" i="1" s="1"/>
  <c r="J264" i="1"/>
  <c r="M264" i="1" s="1"/>
  <c r="J70" i="1"/>
  <c r="M70" i="1" s="1"/>
  <c r="J153" i="1"/>
  <c r="M153" i="1" s="1"/>
  <c r="J72" i="1"/>
  <c r="M72" i="1" s="1"/>
  <c r="J152" i="1"/>
  <c r="M152" i="1" s="1"/>
  <c r="J6" i="1"/>
  <c r="M6" i="1" s="1"/>
  <c r="J179" i="1"/>
  <c r="M179" i="1" s="1"/>
  <c r="J165" i="1"/>
  <c r="M165" i="1" s="1"/>
  <c r="J15" i="1"/>
  <c r="M15" i="1" s="1"/>
  <c r="J125" i="1"/>
  <c r="M125" i="1" s="1"/>
  <c r="J200" i="1"/>
  <c r="M200" i="1" s="1"/>
  <c r="J49" i="1"/>
  <c r="M49" i="1" s="1"/>
  <c r="J24" i="1"/>
  <c r="M24" i="1" s="1"/>
  <c r="J253" i="1"/>
  <c r="M253" i="1" s="1"/>
  <c r="J81" i="1"/>
  <c r="M81" i="1" s="1"/>
  <c r="J13" i="1"/>
  <c r="M13" i="1" s="1"/>
  <c r="J57" i="1"/>
  <c r="M57" i="1" s="1"/>
  <c r="J228" i="1"/>
  <c r="M228" i="1" s="1"/>
  <c r="J257" i="1"/>
  <c r="M257" i="1" s="1"/>
  <c r="J158" i="1"/>
  <c r="M158" i="1" s="1"/>
  <c r="J221" i="1"/>
  <c r="M221" i="1" s="1"/>
  <c r="J94" i="1"/>
  <c r="M94" i="1" s="1"/>
  <c r="J177" i="1"/>
  <c r="M177" i="1" s="1"/>
  <c r="J21" i="1"/>
  <c r="M21" i="1" s="1"/>
  <c r="J201" i="1"/>
  <c r="M201" i="1" s="1"/>
  <c r="J8" i="1"/>
  <c r="M8" i="1" s="1"/>
  <c r="J45" i="1"/>
  <c r="M45" i="1" s="1"/>
  <c r="J119" i="1"/>
  <c r="M119" i="1" s="1"/>
  <c r="J161" i="1"/>
  <c r="M161" i="1" s="1"/>
  <c r="J218" i="1"/>
  <c r="M218" i="1" s="1"/>
  <c r="J184" i="1"/>
  <c r="M184" i="1" s="1"/>
  <c r="J115" i="1"/>
  <c r="M115" i="1" s="1"/>
  <c r="J222" i="1"/>
  <c r="M222" i="1" s="1"/>
  <c r="J26" i="1"/>
  <c r="M26" i="1" s="1"/>
  <c r="J265" i="1"/>
  <c r="M265" i="1" s="1"/>
  <c r="J102" i="1"/>
  <c r="M102" i="1" s="1"/>
  <c r="J197" i="1"/>
  <c r="M197" i="1" s="1"/>
  <c r="J109" i="1"/>
  <c r="M109" i="1" s="1"/>
  <c r="J73" i="1"/>
  <c r="M73" i="1" s="1"/>
  <c r="J99" i="1"/>
  <c r="M99" i="1" s="1"/>
  <c r="J63" i="1"/>
  <c r="M63" i="1" s="1"/>
  <c r="J134" i="1"/>
  <c r="M134" i="1" s="1"/>
  <c r="J234" i="1"/>
  <c r="M234" i="1" s="1"/>
  <c r="J229" i="1"/>
  <c r="M229" i="1" s="1"/>
  <c r="J148" i="1"/>
  <c r="M148" i="1" s="1"/>
  <c r="J89" i="1"/>
  <c r="M89" i="1" s="1"/>
  <c r="J142" i="1"/>
  <c r="M142" i="1" s="1"/>
  <c r="J166" i="1"/>
  <c r="M166" i="1" s="1"/>
  <c r="J4" i="1"/>
  <c r="M4" i="1" s="1"/>
  <c r="J186" i="1"/>
  <c r="M186" i="1" s="1"/>
  <c r="J193" i="1"/>
  <c r="M193" i="1" s="1"/>
  <c r="J145" i="1"/>
  <c r="M145" i="1" s="1"/>
  <c r="J85" i="1"/>
  <c r="M85" i="1" s="1"/>
  <c r="J5" i="1"/>
  <c r="M5" i="1" s="1"/>
  <c r="J230" i="1"/>
  <c r="M230" i="1" s="1"/>
</calcChain>
</file>

<file path=xl/sharedStrings.xml><?xml version="1.0" encoding="utf-8"?>
<sst xmlns="http://schemas.openxmlformats.org/spreadsheetml/2006/main" count="15" uniqueCount="15">
  <si>
    <t>Former Price</t>
  </si>
  <si>
    <t>Former Amount</t>
  </si>
  <si>
    <t>Former Units</t>
  </si>
  <si>
    <t>Later Amount</t>
  </si>
  <si>
    <t>Later Units</t>
  </si>
  <si>
    <t>Later Price</t>
  </si>
  <si>
    <t>Former Sum</t>
  </si>
  <si>
    <t>Later Sum</t>
  </si>
  <si>
    <t>Percentage in Total</t>
  </si>
  <si>
    <t>Effect of Price Change on AUM (B)</t>
  </si>
  <si>
    <t>Change in Price (Percentage) (A)</t>
  </si>
  <si>
    <t>Change in Amount (C)</t>
  </si>
  <si>
    <t>Total Amount Change (D)</t>
  </si>
  <si>
    <t>Averaged Effect of Price</t>
  </si>
  <si>
    <t>Overall Weighted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</si>
</sst>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78" formatCode="0.000000000000000000%"/>
    <numFmt numFmtId="179" formatCode="_(* #,##0.0_);_(* \(#,##0.0\);_(* &quot;-&quot;??_);_(@_)"/>
    <numFmt numFmtId="180" formatCode="_(* #,##0_);_(* \(#,##0\);_(* &quot;-&quot;??_);_(@_)"/>
    <numFmt numFmtId="181" formatCode="0.0%"/>
  </numFmts>
  <fonts count="3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2" borderId="0" xfId="0" applyFill="1"/>
    <xf numFmtId="178" fontId="0" fillId="0" borderId="0" xfId="0" applyNumberFormat="1"/>
    <xf numFmtId="0" fontId="0" fillId="3" borderId="0" xfId="0" applyFill="1"/>
    <xf numFmtId="179" fontId="0" fillId="0" borderId="0" xfId="2" applyNumberFormat="1" applyFont="1" applyAlignment="1"/>
    <xf numFmtId="180" fontId="0" fillId="2" borderId="0" xfId="2" applyNumberFormat="1" applyFont="1" applyFill="1" applyAlignment="1">
      <alignment vertical="center"/>
    </xf>
    <xf numFmtId="180" fontId="0" fillId="0" borderId="0" xfId="2" applyNumberFormat="1" applyFont="1" applyAlignment="1"/>
    <xf numFmtId="179" fontId="0" fillId="2" borderId="0" xfId="2" applyNumberFormat="1" applyFont="1" applyFill="1" applyAlignment="1"/>
    <xf numFmtId="180" fontId="0" fillId="2" borderId="0" xfId="2" applyNumberFormat="1" applyFont="1" applyFill="1" applyAlignment="1"/>
    <xf numFmtId="181" fontId="0" fillId="2" borderId="0" xfId="1" applyNumberFormat="1" applyFont="1" applyFill="1" applyAlignment="1"/>
    <xf numFmtId="181" fontId="0" fillId="0" borderId="0" xfId="1" applyNumberFormat="1" applyFont="1" applyAlignment="1"/>
    <xf numFmtId="10" fontId="0" fillId="2" borderId="0" xfId="1" applyNumberFormat="1" applyFont="1" applyFill="1"/>
    <xf numFmtId="10" fontId="0" fillId="0" borderId="0" xfId="1" applyNumberFormat="1" applyFont="1"/>
    <xf numFmtId="10" fontId="0" fillId="3" borderId="0" xfId="1" applyNumberFormat="1" applyFont="1" applyFill="1"/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intern/Desktop/Auto%20analysis/auto.xlsx" TargetMode="External"/><Relationship Id="rId1" Type="http://schemas.openxmlformats.org/officeDocument/2006/relationships/externalLinkPath" Target="file:///C:/Users/intern/Desktop/Auto%20analysis/aut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intern/Desktop/Auto%20analysis/1.xls" TargetMode="External"/><Relationship Id="rId1" Type="http://schemas.openxmlformats.org/officeDocument/2006/relationships/externalLinkPath" Target="file:///C:/Users/intern/Desktop/Auto%20analysis/1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intern/Desktop/Auto%20analysis/2.xls" TargetMode="External"/><Relationship Id="rId1" Type="http://schemas.openxmlformats.org/officeDocument/2006/relationships/externalLinkPath" Target="file:///C:/Users/intern/Desktop/Auto%20analysis/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Fund Name</v>
          </cell>
        </row>
        <row r="2">
          <cell r="A2" t="str">
            <v>Allianz Global Investors Fund - Allianz China A Share Fund AT Acc USD</v>
          </cell>
        </row>
        <row r="3">
          <cell r="A3" t="str">
            <v>BlackRock Global Funds - World Gold Fund A2 USD</v>
          </cell>
        </row>
        <row r="4">
          <cell r="A4" t="str">
            <v>Janus Henderson Horizon Fund - Global Technology Leaders Fund A2 USD</v>
          </cell>
        </row>
        <row r="5">
          <cell r="A5" t="str">
            <v>Asian Direct Lending Fund SPV1 Class 1b TTHAB TTHABSPV11B Series042Oct2021 (WMC-C)</v>
          </cell>
        </row>
        <row r="6">
          <cell r="A6" t="str">
            <v>Asian Direct Lending Fund SPV1 Class 1b TTHAB TTHABSPV11B Series042Oct2021 (WMC-R)</v>
          </cell>
        </row>
        <row r="7">
          <cell r="A7" t="str">
            <v>Asian Direct Lending Fund SPV1 Class 1c TTHAB TTHABSPV11C Series042Oct2021 (WMC-C)</v>
          </cell>
        </row>
        <row r="8">
          <cell r="A8" t="str">
            <v>Asian Direct Lending Fund SPV1 Class 1c TTHAB TTHABSPV11C Series042Oct2021 (WMC-R)</v>
          </cell>
        </row>
        <row r="9">
          <cell r="A9" t="str">
            <v>Asian Direct Lending Fund SPV1 Class 1d TTHAB TTHABSPV11D Series042Oct2021 (WMC-C)</v>
          </cell>
        </row>
        <row r="10">
          <cell r="A10" t="str">
            <v>Asian Direct Lending Fund SPV1 Class 1d TTHAB TTHABSPV11D Series042Oct2021 (WMC-R)</v>
          </cell>
        </row>
        <row r="11">
          <cell r="A11" t="str">
            <v>Asian Recovery SPVI SPV2 TTHAB TTHABSPV2 Series042Oct2021 (WMC-C)</v>
          </cell>
        </row>
        <row r="12">
          <cell r="A12" t="str">
            <v>Asian Recovery SPVI SPV2 TTHAB TTHABSPV2 Series042Oct2021 (WMC-R)</v>
          </cell>
        </row>
        <row r="13">
          <cell r="A13" t="str">
            <v>Belgrave Capital Management Ltd - Vitruvius Greater China Equity B USD</v>
          </cell>
        </row>
        <row r="14">
          <cell r="A14" t="str">
            <v>BlackRock Global Funds - Asian Growth Leaders Fund A2 AUD Hedged</v>
          </cell>
        </row>
        <row r="15">
          <cell r="A15" t="str">
            <v>BlackRock Global Funds - Sustainable Energy Fund A2 USD</v>
          </cell>
        </row>
        <row r="16">
          <cell r="A16" t="str">
            <v>BlackRock Global Funds - World Healthscience Fund A2 USD</v>
          </cell>
        </row>
        <row r="17">
          <cell r="A17" t="str">
            <v>BlackRock Global Funds - World Technology Fund A2 USD</v>
          </cell>
        </row>
        <row r="18">
          <cell r="A18" t="str">
            <v>BlackRock Japan Flexible Equity Fund A2 USD Hedged</v>
          </cell>
        </row>
        <row r="19">
          <cell r="A19" t="str">
            <v>CFund - China Equity A Acc RMB</v>
          </cell>
        </row>
        <row r="20">
          <cell r="A20" t="str">
            <v>Fidelity Funds - Global Technology Fund A Acc USD</v>
          </cell>
        </row>
        <row r="21">
          <cell r="A21" t="str">
            <v>Franklin Technology Fund Class A Acc USD</v>
          </cell>
        </row>
        <row r="22">
          <cell r="A22" t="str">
            <v>FSSA Asian Equity Plus Fund Class I Acc USD</v>
          </cell>
        </row>
        <row r="23">
          <cell r="A23" t="str">
            <v>FSSA China Growth Fund Class I Acc USD</v>
          </cell>
        </row>
        <row r="24">
          <cell r="A24" t="str">
            <v>GaoTeng Emerging Markets Plus Long/Short Fixed Income Alpha Fund A Series 2 April 2020</v>
          </cell>
        </row>
        <row r="25">
          <cell r="A25" t="str">
            <v>Greenwoods Golden China Fund Class A</v>
          </cell>
        </row>
        <row r="26">
          <cell r="A26" t="str">
            <v>Hamilton Lane Global Private Assets Fund R USD</v>
          </cell>
        </row>
        <row r="27">
          <cell r="A27" t="str">
            <v>Hamilton Lane Senior Credit Opportunities Fund SA SICAV RAIF - Class R-USD Dist Series 1</v>
          </cell>
        </row>
        <row r="28">
          <cell r="A28" t="str">
            <v>Headwater Investment Fund B</v>
          </cell>
        </row>
        <row r="29">
          <cell r="A29" t="str">
            <v>Janus Henderson Capital Funds plc - Janus Henderson Global Technology and Innovation Fund A2 HAUD</v>
          </cell>
        </row>
        <row r="30">
          <cell r="A30" t="str">
            <v>Jupiter India Select Class L USD A Inc</v>
          </cell>
        </row>
        <row r="31">
          <cell r="A31" t="str">
            <v>Micro Connect Leadership Feeder Fund Class C - 04 May 2023 Series CNH</v>
          </cell>
        </row>
        <row r="32">
          <cell r="A32" t="str">
            <v>Micro Connect Leadership Feeder Fund Class C CNH</v>
          </cell>
        </row>
        <row r="33">
          <cell r="A33" t="str">
            <v>Micro Connect Leadership Feeder Fund Class C USD Hedged</v>
          </cell>
        </row>
        <row r="34">
          <cell r="A34" t="str">
            <v>Nanjia Capital ICAV - Civetta Nanjia Fund Class S USD</v>
          </cell>
        </row>
        <row r="35">
          <cell r="A35" t="str">
            <v>Nanjia Capital SAC Limited - ATAF Sub Fund Class A USD</v>
          </cell>
        </row>
        <row r="36">
          <cell r="A36" t="str">
            <v>OAM Protected Income Fund Class 2024058U</v>
          </cell>
        </row>
        <row r="37">
          <cell r="A37" t="str">
            <v>OAM Protected Income Fund Class 2024059A</v>
          </cell>
        </row>
        <row r="38">
          <cell r="A38" t="str">
            <v>OAM Protected Income Fund Class 2024088U</v>
          </cell>
        </row>
        <row r="39">
          <cell r="A39" t="str">
            <v>OAM Protected Income Fund Class 2024089A</v>
          </cell>
        </row>
        <row r="40">
          <cell r="A40" t="str">
            <v>OAM Protected Income Fund Class 20241110AV</v>
          </cell>
        </row>
        <row r="41">
          <cell r="A41" t="str">
            <v>OAM Protected Income Fund Class 20241110UV</v>
          </cell>
        </row>
        <row r="42">
          <cell r="A42" t="str">
            <v>OAM Protected Income Fund Class 2024119A</v>
          </cell>
        </row>
        <row r="43">
          <cell r="A43" t="str">
            <v>OAM Protected Income Fund Class 20250210AV</v>
          </cell>
        </row>
        <row r="44">
          <cell r="A44" t="str">
            <v>OAM Protected Income Fund Class 20250210UV</v>
          </cell>
        </row>
        <row r="45">
          <cell r="A45" t="str">
            <v>OAM Protected Income Fund Class 2025029A</v>
          </cell>
        </row>
        <row r="46">
          <cell r="A46" t="str">
            <v>OAM Protected Income Fund Class 2025058U</v>
          </cell>
        </row>
        <row r="47">
          <cell r="A47" t="str">
            <v>OAM Protected Income Fund Class 2025059A</v>
          </cell>
        </row>
        <row r="48">
          <cell r="A48" t="str">
            <v>OAM Protected Income Fund Class 2025088UP</v>
          </cell>
        </row>
        <row r="49">
          <cell r="A49" t="str">
            <v>Oreana Property Management Limited Partnership (AUD Dividend)</v>
          </cell>
        </row>
        <row r="50">
          <cell r="A50" t="str">
            <v>Qiqiao Global Growth Fund A HKD Series 62_2402</v>
          </cell>
        </row>
        <row r="51">
          <cell r="A51" t="str">
            <v>Qiqiao Global Growth Fund C USD Series 31_2402</v>
          </cell>
        </row>
        <row r="52">
          <cell r="A52" t="str">
            <v>Qiqiao Global Growth Fund Class A HKD Share Initial Series</v>
          </cell>
        </row>
        <row r="53">
          <cell r="A53" t="str">
            <v>Qiqiao Global Growth Fund Class C USD Share Initial Series</v>
          </cell>
        </row>
        <row r="54">
          <cell r="A54" t="str">
            <v>Qiqiao Global Growth Fund Class D AUD Share Initial Series</v>
          </cell>
        </row>
        <row r="55">
          <cell r="A55" t="str">
            <v>Qiqiao Global Growth Fund D AUD Series 4_2306</v>
          </cell>
        </row>
        <row r="56">
          <cell r="A56" t="str">
            <v>Qiqiao Global Growth Fund D AUD Series 5_2310</v>
          </cell>
        </row>
        <row r="57">
          <cell r="A57" t="str">
            <v>Qiqiao Global Growth Fund D AUD Series 6_2312</v>
          </cell>
        </row>
        <row r="58">
          <cell r="A58" t="str">
            <v>Qiqiao Global Growth Fund D AUD Series 7_2402</v>
          </cell>
        </row>
        <row r="59">
          <cell r="A59" t="str">
            <v>Schroder International Selection Fund - Emerging Europe Y9 Acc EUR</v>
          </cell>
        </row>
        <row r="60">
          <cell r="A60" t="str">
            <v>T. Rowe Price Funds SICAV - Global Focused Growth Equity Fund A USD</v>
          </cell>
        </row>
        <row r="61">
          <cell r="A61" t="str">
            <v>Value Partners High-Dividend Stocks Fund A1</v>
          </cell>
        </row>
        <row r="62">
          <cell r="A62" t="str">
            <v>Allianz Global Investors Fund - Allianz Income and Growth Class AM Dis USD</v>
          </cell>
        </row>
        <row r="63">
          <cell r="A63" t="str">
            <v>Fidelity Funds - Japan Value Fund A JPY</v>
          </cell>
        </row>
        <row r="64">
          <cell r="A64" t="str">
            <v>AB FCP I - American Income Portfolio Class AT Dis USD</v>
          </cell>
        </row>
        <row r="65">
          <cell r="A65" t="str">
            <v>AB FCP I - American Income Portfolio Class AT HKD</v>
          </cell>
        </row>
        <row r="66">
          <cell r="A66" t="str">
            <v>Allianz Global Investors Fund - Allianz Income and Growth Class AM Dis HKD</v>
          </cell>
        </row>
        <row r="67">
          <cell r="A67" t="str">
            <v>Fullgoal China Small-Mid Cap Growth Fund Class A1 USD</v>
          </cell>
        </row>
        <row r="68">
          <cell r="A68" t="str">
            <v>Invesco Funds SICAV - Global Consumer Trends Fund A USD Acc</v>
          </cell>
        </row>
        <row r="69">
          <cell r="A69" t="str">
            <v>Schroder International Selection Fund - China Opportunities A Acc USD</v>
          </cell>
        </row>
        <row r="70">
          <cell r="A70" t="str">
            <v>Schroder International Selection Fund - Hong Kong Equity A Acc HKD</v>
          </cell>
        </row>
        <row r="71">
          <cell r="A71" t="str">
            <v>Value Partners Fund Series - Value Partners Asian Income Fund A MDis HKD Unhedged</v>
          </cell>
        </row>
        <row r="72">
          <cell r="A72" t="str">
            <v>AB SICAV I - Low Volatility Equity Portfolio Class AD HKD</v>
          </cell>
        </row>
        <row r="73">
          <cell r="A73" t="str">
            <v>abrdn SICAV I - Global Dynamic Dividend Fund  A Acc HKD</v>
          </cell>
        </row>
        <row r="74">
          <cell r="A74" t="str">
            <v>abrdn SICAV I - Global Dynamic Dividend Fund  A Acc USD</v>
          </cell>
        </row>
        <row r="75">
          <cell r="A75" t="str">
            <v>Allianz Global Investors Fund - Allianz Income and Growth Class AM Dis (H2-RMB)</v>
          </cell>
        </row>
        <row r="76">
          <cell r="A76" t="str">
            <v>BlackRock Global Funds - Asian Tiger Bond Fund A6 HKD Hedged</v>
          </cell>
        </row>
        <row r="77">
          <cell r="A77" t="str">
            <v>BlackRock Global Funds - China Fund A2 HKD</v>
          </cell>
        </row>
        <row r="78">
          <cell r="A78" t="str">
            <v>BlackRock Global Funds - Global Allocation Fund A2 HKD Hedged</v>
          </cell>
        </row>
        <row r="79">
          <cell r="A79" t="str">
            <v>BlackRock Global Funds - Global High Yield Bond Fund A6 HKD Hedged</v>
          </cell>
        </row>
        <row r="80">
          <cell r="A80" t="str">
            <v>BlackRock Global Funds - Global High Yield Bond Fund A6 USD</v>
          </cell>
        </row>
        <row r="81">
          <cell r="A81" t="str">
            <v>Fidelity Funds - Global Dividend Fund A Mincome(G) HKD</v>
          </cell>
        </row>
        <row r="82">
          <cell r="A82" t="str">
            <v>Franklin Biotechnology Discovery Fund Class A Acc HKD</v>
          </cell>
        </row>
        <row r="83">
          <cell r="A83" t="str">
            <v>Franklin Income Fund Class A (Mdis) HKD</v>
          </cell>
        </row>
        <row r="84">
          <cell r="A84" t="str">
            <v>Franklin Income Fund Class A Mdis USD</v>
          </cell>
        </row>
        <row r="85">
          <cell r="A85" t="str">
            <v>Franklin India Fund Class A Acc USD</v>
          </cell>
        </row>
        <row r="86">
          <cell r="A86" t="str">
            <v>FSSA Asian Equity Plus Fund Class I H Dist USD</v>
          </cell>
        </row>
        <row r="87">
          <cell r="A87" t="str">
            <v>Principal Global Investors Funds - Preferred Securities Fund A Inc</v>
          </cell>
        </row>
        <row r="88">
          <cell r="A88" t="str">
            <v>Taikang Kaitai Funds - Taikang Kaitai Hong Kong Dollar Money Market Fund A HKD</v>
          </cell>
        </row>
        <row r="89">
          <cell r="A89" t="str">
            <v>Taikang Kaitai Funds - Taikang Kaitai US Dollar Money Market Fund A USD</v>
          </cell>
        </row>
        <row r="90">
          <cell r="A90" t="str">
            <v>Value Partners Classic Fund C HKD Hedged</v>
          </cell>
        </row>
        <row r="91">
          <cell r="A91" t="str">
            <v>Value Partners Greater China High Yield Income Fund P MDis HKD</v>
          </cell>
        </row>
        <row r="92">
          <cell r="A92" t="str">
            <v>Fidelity Funds - Emerging Markets Fund A Acc USD</v>
          </cell>
        </row>
        <row r="93">
          <cell r="A93" t="str">
            <v>First Sentier Global Listed Infrastructure Fund Class I H Dist USD</v>
          </cell>
        </row>
        <row r="94">
          <cell r="A94" t="str">
            <v>FSSA Asian Growth Fund Class I Acc USD</v>
          </cell>
        </row>
        <row r="95">
          <cell r="A95" t="str">
            <v>Momentum Global Funds Harmony Portfolios Asian Balanced Fund A USD</v>
          </cell>
        </row>
        <row r="96">
          <cell r="A96" t="str">
            <v>Momentum Global Funds Harmony Portfolios Asian Balanced Fund C USD</v>
          </cell>
        </row>
        <row r="97">
          <cell r="A97" t="str">
            <v>Momentum Global Funds Harmony Portfolios Asian Balanced Fund E USD</v>
          </cell>
        </row>
        <row r="98">
          <cell r="A98" t="str">
            <v>Momentum Global Funds Harmony Portfolios Asian Growth Fund A USD</v>
          </cell>
        </row>
        <row r="99">
          <cell r="A99" t="str">
            <v>Momentum Global Funds Harmony Portfolios Asian Growth Fund C USD</v>
          </cell>
        </row>
        <row r="100">
          <cell r="A100" t="str">
            <v>Momentum Global Funds Harmony Portfolios Asian Growth Fund E USD</v>
          </cell>
        </row>
        <row r="101">
          <cell r="A101" t="str">
            <v>Momentum Global Funds Harmony Portfolios Europe Growth Fund E EUR</v>
          </cell>
        </row>
        <row r="102">
          <cell r="A102" t="str">
            <v>Momentum Global Funds Harmony Portfolios Sterling Growth Fund E GBP</v>
          </cell>
        </row>
        <row r="103">
          <cell r="A103" t="str">
            <v>Momentum Global Funds Harmony Portfolios US Dollar Balanced Fund A USD</v>
          </cell>
        </row>
        <row r="104">
          <cell r="A104" t="str">
            <v>Momentum Global Funds Harmony Portfolios US Dollar Balanced Fund C USD</v>
          </cell>
        </row>
        <row r="105">
          <cell r="A105" t="str">
            <v>Momentum Global Funds Harmony Portfolios US Dollar Balanced Fund E USD</v>
          </cell>
        </row>
        <row r="106">
          <cell r="A106" t="str">
            <v>Momentum Global Funds Harmony Portfolios US Dollar Growth Fund A USD</v>
          </cell>
        </row>
        <row r="107">
          <cell r="A107" t="str">
            <v>Momentum Global Funds Harmony Portfolios US Dollar Growth Fund C USD</v>
          </cell>
        </row>
        <row r="108">
          <cell r="A108" t="str">
            <v>Momentum Global Funds Harmony Portfolios US Dollar Growth Fund E USD</v>
          </cell>
        </row>
        <row r="109">
          <cell r="A109" t="str">
            <v>Morgan Stanley Investment Funds - Global Brands Fund A Acc USD</v>
          </cell>
        </row>
        <row r="110">
          <cell r="A110" t="str">
            <v>CSOP China Southern Dragon Dynamic Fund - China New Balance Opportunity Fund A USD Acc</v>
          </cell>
        </row>
        <row r="111">
          <cell r="A111" t="str">
            <v>Allianz Global Investors Fund - Allianz Global Artificial Intelligence Class AT Acc USD</v>
          </cell>
        </row>
        <row r="112">
          <cell r="A112" t="str">
            <v>Allianz Global Investors Fund - Allianz Income and Growth Class AM Dis H2 AUD</v>
          </cell>
        </row>
        <row r="113">
          <cell r="A113" t="str">
            <v>Allianz Global Investors Fund - Allianz Income and Growth Class AT Acc USD</v>
          </cell>
        </row>
        <row r="114">
          <cell r="A114" t="str">
            <v>Allianz Global Investors Fund - Allianz Oriental Income Class AT Acc USD</v>
          </cell>
        </row>
        <row r="115">
          <cell r="A115" t="str">
            <v>Avenue Global OFC - Avenue Fixed Income Fund A HKD</v>
          </cell>
        </row>
        <row r="116">
          <cell r="A116" t="str">
            <v>BlackRock Global Funds - Global Allocation Fund A2 USD</v>
          </cell>
        </row>
        <row r="117">
          <cell r="A117" t="str">
            <v>BlackRock Global Funds - World Financials Fund A2 USD</v>
          </cell>
        </row>
        <row r="118">
          <cell r="A118" t="str">
            <v>BlackRock Global Funds - World Mining Fund A2 USD</v>
          </cell>
        </row>
        <row r="119">
          <cell r="A119" t="str">
            <v>E Fund Unit Trust Fund - E Fund (HK) US Dollar Money Market Fund A USD Acc</v>
          </cell>
        </row>
        <row r="120">
          <cell r="A120" t="str">
            <v>Eastspring Investments - Japan Dynamic Fund Class AJ JPY</v>
          </cell>
        </row>
        <row r="121">
          <cell r="A121" t="str">
            <v>Fidelity Funds - Global Bond Fund A Acc USD</v>
          </cell>
        </row>
        <row r="122">
          <cell r="A122" t="str">
            <v>Fidelity Funds - US High Yield Fund A Mdist USD</v>
          </cell>
        </row>
        <row r="123">
          <cell r="A123" t="str">
            <v>FTGF Clearbridge Value Fund Class A USD Acc</v>
          </cell>
        </row>
        <row r="124">
          <cell r="A124" t="str">
            <v>Jupiter European Growth Class L USD Acc Hsc</v>
          </cell>
        </row>
        <row r="125">
          <cell r="A125" t="str">
            <v>Jupiter Global Value L Acc USD</v>
          </cell>
        </row>
        <row r="126">
          <cell r="A126" t="str">
            <v>Schroder International Selection Fund - QEP Global Active Value A Acc USD</v>
          </cell>
        </row>
        <row r="127">
          <cell r="A127" t="str">
            <v>T. Rowe Price US Smaller Companies Equity Fund A USD Acc</v>
          </cell>
        </row>
        <row r="128">
          <cell r="A128" t="str">
            <v>Templeton Global Balanced Fund Class A Acc USD</v>
          </cell>
        </row>
        <row r="129">
          <cell r="A129" t="str">
            <v>1020 Multi-Strategy Feeder Fund Class B Series Apr 2023</v>
          </cell>
        </row>
        <row r="130">
          <cell r="A130" t="str">
            <v>1020 Multi-Strategy Feeder Fund Class B Series Aug 2023</v>
          </cell>
        </row>
        <row r="131">
          <cell r="A131" t="str">
            <v>1020 Multi-Strategy Feeder Fund Class B Series June 2023</v>
          </cell>
        </row>
        <row r="132">
          <cell r="A132" t="str">
            <v>1020 Multi-Strategy Feeder Fund Class B Series Mar 2024</v>
          </cell>
        </row>
        <row r="133">
          <cell r="A133" t="str">
            <v>1020 Multi-Strategy Feeder Fund Class B Series May 2023</v>
          </cell>
        </row>
        <row r="134">
          <cell r="A134" t="str">
            <v>AB SICAV I - Sustainable Global Thematic Portfolio Class A USD</v>
          </cell>
        </row>
        <row r="135">
          <cell r="A135" t="str">
            <v>abrdn SICAV I - Diversified Growth Fund A Acc Hedged USD</v>
          </cell>
        </row>
        <row r="136">
          <cell r="A136" t="str">
            <v>abrdn SICAV I - Diversified Income Fund Class A Acc USD</v>
          </cell>
        </row>
        <row r="137">
          <cell r="A137" t="str">
            <v>abrdn SICAV I - Diversified Income Fund Class A MInc USD</v>
          </cell>
        </row>
        <row r="138">
          <cell r="A138" t="str">
            <v>abrdn SICAV I - Global Sustainable Equity Fund A Acc USD</v>
          </cell>
        </row>
        <row r="139">
          <cell r="A139" t="str">
            <v>Allianz Global Investors Fund - Allianz China Equity Class A Dis USD</v>
          </cell>
        </row>
        <row r="140">
          <cell r="A140" t="str">
            <v>Allianz Global Investors Fund - Allianz Euroland Equity Growth Class AT Acc EUR</v>
          </cell>
        </row>
        <row r="141">
          <cell r="A141" t="str">
            <v>Allianz Global Investors Fund - Allianz Europe Equity Growth Class AT Acc EUR</v>
          </cell>
        </row>
        <row r="142">
          <cell r="A142" t="str">
            <v>Alquity SICAV - Alquity Future World Fund Class A USD</v>
          </cell>
        </row>
        <row r="143">
          <cell r="A143" t="str">
            <v>Alquity SICAV - Alquity Future World Fund Class M USD</v>
          </cell>
        </row>
        <row r="144">
          <cell r="A144" t="str">
            <v>Ascalon Active Alpha Fund Class D</v>
          </cell>
        </row>
        <row r="145">
          <cell r="A145" t="str">
            <v>AVM Global Opportunity Fund Class D</v>
          </cell>
        </row>
        <row r="146">
          <cell r="A146" t="str">
            <v>Barings ASEAN Frontiers Fund Class A USD Inc</v>
          </cell>
        </row>
        <row r="147">
          <cell r="A147" t="str">
            <v>BlackRock Global Funds - Asian Tiger Bond Fund A3 USD</v>
          </cell>
        </row>
        <row r="148">
          <cell r="A148" t="str">
            <v>BlackRock Global Funds - Natural Resources Growth &amp; Income A2 USD</v>
          </cell>
        </row>
        <row r="149">
          <cell r="A149" t="str">
            <v>BlackRock Global Funds - US Dollar Short Duration Bond Fund A3 USD</v>
          </cell>
        </row>
        <row r="150">
          <cell r="A150" t="str">
            <v>BNP Paribas Funds - USD Short Duration Bond Classic USD Acc</v>
          </cell>
        </row>
        <row r="151">
          <cell r="A151" t="str">
            <v>BNY Mellon Global Bond Fund A USD Acc</v>
          </cell>
        </row>
        <row r="152">
          <cell r="A152" t="str">
            <v>BNY Mellon Global Leaders Fund B USD Acc</v>
          </cell>
        </row>
        <row r="153">
          <cell r="A153" t="str">
            <v>BNY Mellon Global Short-Dated High Yield Bond Fund A Acc</v>
          </cell>
        </row>
        <row r="154">
          <cell r="A154" t="str">
            <v>BNY Mellon Long-Term Global Equity Fund A Acc USD</v>
          </cell>
        </row>
        <row r="155">
          <cell r="A155" t="str">
            <v>Celsius Investment Funds SICAV - Shiller US Sector Index Fund Class A USD</v>
          </cell>
        </row>
        <row r="156">
          <cell r="A156" t="str">
            <v>CSOP US Dollar Money Market ETF A</v>
          </cell>
        </row>
        <row r="157">
          <cell r="A157" t="str">
            <v>Dimensional Funds Plc - Global Core Equity Fund USD Acc</v>
          </cell>
        </row>
        <row r="158">
          <cell r="A158" t="str">
            <v>Fidelity Funds - Asia Pacific Dividend Fund A USD</v>
          </cell>
        </row>
        <row r="159">
          <cell r="A159" t="str">
            <v>Fidelity Funds - Global Dividend Fund A Mincome(G) USD</v>
          </cell>
        </row>
        <row r="160">
          <cell r="A160" t="str">
            <v>Fidelity Funds - Global Financial Services Fund A EUR</v>
          </cell>
        </row>
        <row r="161">
          <cell r="A161" t="str">
            <v>Fidelity Funds - Global Financial Services Fund A USD</v>
          </cell>
        </row>
        <row r="162">
          <cell r="A162" t="str">
            <v>Fidelity Funds - Global Technology Fund A EUR</v>
          </cell>
        </row>
        <row r="163">
          <cell r="A163" t="str">
            <v>Fidelity Funds - Sustainable Eurozone Equity Fund A Acc EUR</v>
          </cell>
        </row>
        <row r="164">
          <cell r="A164" t="str">
            <v>Fidelity Funds - Sustainable Global Dividend Plus Fund A-MCDIST(G)-USD</v>
          </cell>
        </row>
        <row r="165">
          <cell r="A165" t="str">
            <v>FSSA Asia Opportunities Fund Class I Acc USD</v>
          </cell>
        </row>
        <row r="166">
          <cell r="A166" t="str">
            <v>FSSA China Focus Fund Class I Acc USD</v>
          </cell>
        </row>
        <row r="167">
          <cell r="A167" t="str">
            <v>FSSA Greater China Growth Fund Class I Acc USD</v>
          </cell>
        </row>
        <row r="168">
          <cell r="A168" t="str">
            <v>FSSA Japan Equity Fund Class I USD Acc</v>
          </cell>
        </row>
        <row r="169">
          <cell r="A169" t="str">
            <v>FTGF Western Asset Global High Yield Fund Class A USD Dis M Plus</v>
          </cell>
        </row>
        <row r="170">
          <cell r="A170" t="str">
            <v>Greenwoods Balanced Fund B</v>
          </cell>
        </row>
        <row r="171">
          <cell r="A171" t="str">
            <v>Income Partners Strategy Fund - Income Partners Managed Volatility High Yield Bond Fund Class 2G Acc USD Hedged</v>
          </cell>
        </row>
        <row r="172">
          <cell r="A172" t="str">
            <v>Invesco Funds SICAV - Asia Opportunities Equity Fund A USD Acc</v>
          </cell>
        </row>
        <row r="173">
          <cell r="A173" t="str">
            <v>Janus Henderson Horizon Fund - Euroland Fund A2 HUSD</v>
          </cell>
        </row>
        <row r="174">
          <cell r="A174" t="str">
            <v>Jupiter Dynamic Bond Class L USD Acc Hsc</v>
          </cell>
        </row>
        <row r="175">
          <cell r="A175" t="str">
            <v>Jupiter Dynamic Bond Class L USD M Inc Hsc</v>
          </cell>
        </row>
        <row r="176">
          <cell r="A176" t="str">
            <v>Jupiter Dynamic Bond Class L USD Q Inc Hsc</v>
          </cell>
        </row>
        <row r="177">
          <cell r="A177" t="str">
            <v>Jupiter Global Ecology Growth Class L USD Acc</v>
          </cell>
        </row>
        <row r="178">
          <cell r="A178" t="str">
            <v>KLI Investment Fund Limited Founders A Shares US Dollar Series August 2023</v>
          </cell>
        </row>
        <row r="179">
          <cell r="A179" t="str">
            <v>KLI Investment Fund Limited Founders A Shares US Dollar Series September 2023</v>
          </cell>
        </row>
        <row r="180">
          <cell r="A180" t="str">
            <v>Mudrick Stressed Credit Fund Ltd Class Series AA InitialR</v>
          </cell>
        </row>
        <row r="181">
          <cell r="A181" t="str">
            <v>Nanjia Capital SAC Limited - ATAF Sub Fund Class J USD</v>
          </cell>
        </row>
        <row r="182">
          <cell r="A182" t="str">
            <v>Neuberger Berman High Yield Bond Fund USD A Monthly Distributing Class</v>
          </cell>
        </row>
        <row r="183">
          <cell r="A183" t="str">
            <v>Neuberger Berman US Multi Cap Opportunities Fund USD1 A Accumulating Class</v>
          </cell>
        </row>
        <row r="184">
          <cell r="A184" t="str">
            <v>New Capital China Equity Fund USD O Acc</v>
          </cell>
        </row>
        <row r="185">
          <cell r="A185" t="str">
            <v>New Capital US Growth Fund USD O Acc</v>
          </cell>
        </row>
        <row r="186">
          <cell r="A186" t="str">
            <v>Ninety One Global Strategy Fund - Global Gold Fund A Acc USD</v>
          </cell>
        </row>
        <row r="187">
          <cell r="A187" t="str">
            <v>Ninety One Global Strategy Fund - Global Natural Resources Fund A Acc USD</v>
          </cell>
        </row>
        <row r="188">
          <cell r="A188" t="str">
            <v>OAM Protected Income Fund Class 2024118U</v>
          </cell>
        </row>
        <row r="189">
          <cell r="A189" t="str">
            <v>OAM Protected Income Fund Class 2025028U</v>
          </cell>
        </row>
        <row r="190">
          <cell r="A190" t="str">
            <v>OAM Protected Income Fund Class 2025089AP</v>
          </cell>
        </row>
        <row r="191">
          <cell r="A191" t="str">
            <v>OAM Protected Income Fund Class 202611935U3</v>
          </cell>
        </row>
        <row r="192">
          <cell r="A192" t="str">
            <v>OAM Protected Income Fund Class 202702935U3P</v>
          </cell>
        </row>
        <row r="193">
          <cell r="A193" t="str">
            <v>OAM Select Income Fund A 28 Feb 2023</v>
          </cell>
        </row>
        <row r="194">
          <cell r="A194" t="str">
            <v>OAM Select Income Fund A 30 Apr 2023</v>
          </cell>
        </row>
        <row r="195">
          <cell r="A195" t="str">
            <v>OAM Select Income Fund A 30 Sep 2022</v>
          </cell>
        </row>
        <row r="196">
          <cell r="A196" t="str">
            <v>OAM Select Income Fund A 30 Sep 2023</v>
          </cell>
        </row>
        <row r="197">
          <cell r="A197" t="str">
            <v>OAM Select Income Fund A 31 Mar 2023</v>
          </cell>
        </row>
        <row r="198">
          <cell r="A198" t="str">
            <v>OAM Select Income Fund A 31 May 2023</v>
          </cell>
        </row>
        <row r="199">
          <cell r="A199" t="str">
            <v>OAM Select Income Fund B 30 Apr 2023</v>
          </cell>
        </row>
        <row r="200">
          <cell r="A200" t="str">
            <v>OAM Select Income Fund B 30 Jun 2023</v>
          </cell>
        </row>
        <row r="201">
          <cell r="A201" t="str">
            <v>OAM Select Income Fund B 30 Nov 2023</v>
          </cell>
        </row>
        <row r="202">
          <cell r="A202" t="str">
            <v>OAM Select Income Fund B 30 Sep 2023</v>
          </cell>
        </row>
        <row r="203">
          <cell r="A203" t="str">
            <v>OAM Select Income Fund B 31 Dec 2023</v>
          </cell>
        </row>
        <row r="204">
          <cell r="A204" t="str">
            <v>OAM Select Income Fund B 31 Jul 2023</v>
          </cell>
        </row>
        <row r="205">
          <cell r="A205" t="str">
            <v>OAM Select Income Fund B 31 May 2023</v>
          </cell>
        </row>
        <row r="206">
          <cell r="A206" t="str">
            <v>Oreana Property Management Limited Partnership (USD Dividend)</v>
          </cell>
        </row>
        <row r="207">
          <cell r="A207" t="str">
            <v>Pictet Premium Brands P USD</v>
          </cell>
        </row>
        <row r="208">
          <cell r="A208" t="str">
            <v>PIMCO Diversified Income Fund Class E USD Inc</v>
          </cell>
        </row>
        <row r="209">
          <cell r="A209" t="str">
            <v>PIMCO Income Fund Class E USD Inc</v>
          </cell>
        </row>
        <row r="210">
          <cell r="A210" t="str">
            <v>PIMCO Total Return Bond Fund Class E USD Acc</v>
          </cell>
        </row>
        <row r="211">
          <cell r="A211" t="str">
            <v>Pinnacle ICAV - Antipodes Global Fund - UCITS P Share Class USD</v>
          </cell>
        </row>
        <row r="212">
          <cell r="A212" t="str">
            <v>Red Door (Offshore Feeder) Fund A December 2020</v>
          </cell>
        </row>
        <row r="213">
          <cell r="A213" t="str">
            <v>Red Door (Offshore Feeder) Fund A January 2022</v>
          </cell>
        </row>
        <row r="214">
          <cell r="A214" t="str">
            <v>Red Door (Offshore Feeder) Fund A July 2021</v>
          </cell>
        </row>
        <row r="215">
          <cell r="A215" t="str">
            <v>Red Door (Offshore Feeder) Fund A November 2019</v>
          </cell>
        </row>
        <row r="216">
          <cell r="A216" t="str">
            <v>Red Door (Offshore Feeder) Fund A September 2021</v>
          </cell>
        </row>
        <row r="217">
          <cell r="A217" t="str">
            <v>Sanlam Universal Funds Plc - Sanlam AI Global Managed Risk Fund L2 Acc USD</v>
          </cell>
        </row>
        <row r="218">
          <cell r="A218" t="str">
            <v>Schroder International Selection Fund - BIC (Brazil, India, China) A Acc USD</v>
          </cell>
        </row>
        <row r="219">
          <cell r="A219" t="str">
            <v>Schroder International Selection Fund - Indian Equity A Acc USD</v>
          </cell>
        </row>
        <row r="220">
          <cell r="A220" t="str">
            <v>Templeton BRIC Fund A Acc USD</v>
          </cell>
        </row>
        <row r="221">
          <cell r="A221" t="str">
            <v>The Colchester Global Bond Fund: USD Unhedged Accumulation Class - B Shares</v>
          </cell>
        </row>
        <row r="222">
          <cell r="A222" t="str">
            <v>Uni-Global - Cross Asset Navigator RA-USD</v>
          </cell>
        </row>
        <row r="223">
          <cell r="A223" t="str">
            <v>Victory Arcadia Fund Class A Shares Series 1</v>
          </cell>
        </row>
        <row r="224">
          <cell r="A224" t="str">
            <v>VL China Fund - Class A</v>
          </cell>
        </row>
        <row r="225">
          <cell r="A225" t="str">
            <v>AB SICAV I - International Health Care Portfolio Class A USD</v>
          </cell>
        </row>
        <row r="226">
          <cell r="A226" t="str">
            <v>Allianz Global Investors Fund - Allianz Dynamic Asian High Yield Bond Class AMg Dis (H2-RMB)</v>
          </cell>
        </row>
        <row r="227">
          <cell r="A227" t="str">
            <v>Allianz Global Investors Fund - Allianz Dynamic Asian High Yield Bond Class AMg Dis HKD</v>
          </cell>
        </row>
        <row r="228">
          <cell r="A228" t="str">
            <v>Allianz Global Investors Fund - Allianz Dynamic Asian High Yield Bond Class AMg Dis USD</v>
          </cell>
        </row>
        <row r="229">
          <cell r="A229" t="str">
            <v>BlackRock Global Funds - Dynamic High Income Fund A6 HKD</v>
          </cell>
        </row>
        <row r="230">
          <cell r="A230" t="str">
            <v>BlackRock Global Funds - Dynamic High Income Fund A8 CNY Hedged</v>
          </cell>
        </row>
        <row r="231">
          <cell r="A231" t="str">
            <v>BlackRock Global Funds - Next Generation Technology Fund A2 USD</v>
          </cell>
        </row>
        <row r="232">
          <cell r="A232" t="str">
            <v>BOCHK Wealth Creation Series - BOCHK All Weather China High Yield Bond Fund Class A1 RMB</v>
          </cell>
        </row>
        <row r="233">
          <cell r="A233" t="str">
            <v>CCB Principal Selected Growth Mixed Asset Fund Class H</v>
          </cell>
        </row>
        <row r="234">
          <cell r="A234" t="str">
            <v>China Universal International Series-CUAM China-Hong Kong Strategy Fund A HKD Acc</v>
          </cell>
        </row>
        <row r="235">
          <cell r="A235" t="str">
            <v>China Universal International Series-CUAM China-Hong Kong Strategy Fund A USD Acc</v>
          </cell>
        </row>
        <row r="236">
          <cell r="A236" t="str">
            <v>CSOP Hong Kong Dollar Money Market ETF A</v>
          </cell>
        </row>
        <row r="237">
          <cell r="A237" t="str">
            <v>Da Cheng China Balanced Fund HKD Class A</v>
          </cell>
        </row>
        <row r="238">
          <cell r="A238" t="str">
            <v>Da Cheng China Balanced Fund USD Class A</v>
          </cell>
        </row>
        <row r="239">
          <cell r="A239" t="str">
            <v>Da Cheng Domestic Demand Growth Mixed Fund H CNY</v>
          </cell>
        </row>
        <row r="240">
          <cell r="A240" t="str">
            <v>Da Cheng Overseas China Concept Fund HKD</v>
          </cell>
        </row>
        <row r="241">
          <cell r="A241" t="str">
            <v>Fidelity Funds - China Consumer Fund A Acc USD</v>
          </cell>
        </row>
        <row r="242">
          <cell r="A242" t="str">
            <v>Fidelity Funds - Sustainable Asia Equity Fund A Acc USD</v>
          </cell>
        </row>
        <row r="243">
          <cell r="A243" t="str">
            <v>Income Partners Strategy Fund - Income Partners Managed Volatility High Yield Bond Fund Class 2B Dis RMB</v>
          </cell>
        </row>
        <row r="244">
          <cell r="A244" t="str">
            <v>Schroder International Selection Fund - Emerging Asia A Acc USD</v>
          </cell>
        </row>
        <row r="245">
          <cell r="A245" t="str">
            <v>Allspring (Lux) Worldwide Fund - USD Investment Grade Credit Fund A Acc USD</v>
          </cell>
        </row>
        <row r="246">
          <cell r="A246" t="str">
            <v>BEA Union Investment Capital Growth Fund - BEA Union Investment Hong Kong Dollar HKD Bond Fund Class R HKD</v>
          </cell>
        </row>
        <row r="247">
          <cell r="A247" t="str">
            <v>BOCHK Hong Kong Dollar Income Fund Class A HKD</v>
          </cell>
        </row>
        <row r="248">
          <cell r="A248" t="str">
            <v>CFund - China Equity A Dis HKD</v>
          </cell>
        </row>
        <row r="249">
          <cell r="A249" t="str">
            <v>China Universal International Series-CUAM Select US Dollar Bond Fund A USD Dis</v>
          </cell>
        </row>
        <row r="250">
          <cell r="A250" t="str">
            <v>CICC Fund Series - ICBC CICC USD Money Market ETF (Unlisted Class) A USD</v>
          </cell>
        </row>
        <row r="251">
          <cell r="A251" t="str">
            <v>GaoTeng WeFund - GaoTeng WeValue USD Money Market Fund P Acc USD</v>
          </cell>
        </row>
        <row r="252">
          <cell r="A252" t="str">
            <v>Janus Henderson Horizon Fund - China Opportunities Fund A1 USD</v>
          </cell>
        </row>
        <row r="253">
          <cell r="A253" t="str">
            <v>Jupiter Asset Management Series Plc - Jupiter Merian World Equity Fund L Acc USD</v>
          </cell>
        </row>
        <row r="254">
          <cell r="A254" t="str">
            <v>Mirae Asset ESG Asia Great Consumer Equity Fund</v>
          </cell>
        </row>
        <row r="255">
          <cell r="A255" t="str">
            <v>Natixis International Funds Lux I - Harris Associates Global Equity Fund R/A USD</v>
          </cell>
        </row>
        <row r="256">
          <cell r="A256" t="str">
            <v>New Capital Asia Future Leaders Fund - USD Ord Dist</v>
          </cell>
        </row>
        <row r="257">
          <cell r="A257" t="str">
            <v>New Capital Wealthy Nations Bond Fund USD O Inc</v>
          </cell>
        </row>
        <row r="258">
          <cell r="A258" t="str">
            <v>Schroder International Selection Fund - Global Multi Asset Income A Dis HKD</v>
          </cell>
        </row>
        <row r="259">
          <cell r="A259" t="str">
            <v>Schroder International Selection Fund - Hong Kong Dollar Bond A Dis</v>
          </cell>
        </row>
        <row r="260">
          <cell r="A260" t="str">
            <v>Taikang Kaitai Funds - Taikang Kaitai China New Opportunities Fund A Dis USD</v>
          </cell>
        </row>
        <row r="261">
          <cell r="A261" t="str">
            <v>Taikang Kaitai Funds - Taikang Kaitai Overseas Short Tenor Bond Fund A Acc HKD</v>
          </cell>
        </row>
        <row r="262">
          <cell r="A262" t="str">
            <v>AB SICAV I - Low Volatility Equity Portfolio Class A USD</v>
          </cell>
        </row>
        <row r="263">
          <cell r="A263" t="str">
            <v>abrdn SICAV I - All China Sustainable Equity Fund A Acc USD</v>
          </cell>
        </row>
        <row r="264">
          <cell r="A264" t="str">
            <v>Allianz Global Investors Fund - Allianz Global Equity Unconstrained Class AT Acc USD</v>
          </cell>
        </row>
        <row r="265">
          <cell r="A265" t="str">
            <v>BlackRock Global Funds - Global High Yield Bond Fund A3 USD</v>
          </cell>
        </row>
        <row r="266">
          <cell r="A266" t="str">
            <v>BlackRock Global Funds - Sustainable Global Dynamic Equity Fund A2 USD</v>
          </cell>
        </row>
        <row r="267">
          <cell r="A267" t="str">
            <v>Fidelity Funds - Sustainable Health Care Fund A Acc USD</v>
          </cell>
        </row>
        <row r="268">
          <cell r="A268" t="str">
            <v>Franklin Global Real Estate Fund Class A Acc USD</v>
          </cell>
        </row>
        <row r="269">
          <cell r="A269" t="str">
            <v>Franklin Gold and Precious Metals Fund Class A Acc HKD</v>
          </cell>
        </row>
        <row r="270">
          <cell r="A270" t="str">
            <v>Janus Henderson Horizon Fund - Japanese Smaller Companies Fund A2 HUSD</v>
          </cell>
        </row>
        <row r="271">
          <cell r="A271" t="str">
            <v>Mirae Asset ESG India Sector Leader Equity Fund</v>
          </cell>
        </row>
        <row r="272">
          <cell r="A272" t="str">
            <v>Schroder International Selection Fund - Global Climate Change Equity A Acc USD</v>
          </cell>
        </row>
        <row r="273">
          <cell r="A273" t="str">
            <v>Templeton Emerging Markets Fund Class A Acc USD</v>
          </cell>
        </row>
        <row r="274">
          <cell r="A274" t="str">
            <v>BEA Union Investment Series - BEA Union Investment Asian Bond and Currency Fund Class A USD Dis</v>
          </cell>
        </row>
        <row r="275">
          <cell r="A275" t="str">
            <v>Bosera USD Money Market Fund Class A USD</v>
          </cell>
        </row>
        <row r="276">
          <cell r="A276" t="str">
            <v>Fidelity Funds - China Focus Fund A USD</v>
          </cell>
        </row>
        <row r="277">
          <cell r="A277" t="str">
            <v>Qiqiao Global Growth Fund A HKD Series 64_2405</v>
          </cell>
        </row>
        <row r="278">
          <cell r="A278" t="str">
            <v>Qiqiao Global Growth Fund D AUD Series 8_2404</v>
          </cell>
        </row>
        <row r="279">
          <cell r="A279" t="str">
            <v>Thornburg Global Investment plc - Thornburg Global Opportunities Fund A Acc USD Unhedged</v>
          </cell>
        </row>
        <row r="280">
          <cell r="A280" t="str">
            <v>Thornburg Global Investment plc - Thornburg Investment Income Builder Fund A Acc USD Unhedged</v>
          </cell>
        </row>
        <row r="281">
          <cell r="A281" t="str">
            <v>Thornburg Global Investment plc - Thornburg Limited Term Income Fund A Acc USD Unhedged</v>
          </cell>
        </row>
        <row r="282">
          <cell r="A282" t="str">
            <v>Thornburg Global Investment plc - Thornburg Strategic Income Fund A Acc USD Unhedged</v>
          </cell>
        </row>
        <row r="283">
          <cell r="A283" t="str">
            <v>Fidelity Funds - Greater China Fund A USD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5">
          <cell r="J5" t="str">
            <v>Consolidate Across FI : N</v>
          </cell>
        </row>
        <row r="6">
          <cell r="J6" t="str">
            <v xml:space="preserve">WA Name : </v>
          </cell>
        </row>
        <row r="9">
          <cell r="B9" t="str">
            <v>Fund Name</v>
          </cell>
          <cell r="J9" t="str">
            <v>Units Owned</v>
          </cell>
          <cell r="P9" t="str">
            <v>Amount (USD)</v>
          </cell>
        </row>
        <row r="10">
          <cell r="B10" t="str">
            <v>Allianz Global Investors Fund - Allianz China A Share Fund AT Acc USD</v>
          </cell>
          <cell r="J10">
            <v>1218.2420000000002</v>
          </cell>
          <cell r="P10">
            <v>11348.41</v>
          </cell>
        </row>
        <row r="12">
          <cell r="B12" t="str">
            <v>BlackRock Global Funds - World Gold Fund A2 USD</v>
          </cell>
          <cell r="J12">
            <v>246.41</v>
          </cell>
          <cell r="P12">
            <v>8508.5300000000007</v>
          </cell>
        </row>
        <row r="13">
          <cell r="B13" t="str">
            <v>Janus Henderson Horizon Fund - Global Technology Leaders Fund A2 USD</v>
          </cell>
          <cell r="J13">
            <v>120.4</v>
          </cell>
          <cell r="P13">
            <v>24018.59</v>
          </cell>
        </row>
        <row r="18">
          <cell r="B18" t="str">
            <v>Asian Direct Lending Fund SPV1 Class 1b TTHAB TTHABSPV11B Series042Oct2021 (WMC-C)</v>
          </cell>
          <cell r="J18">
            <v>2.5340000000000003</v>
          </cell>
          <cell r="P18">
            <v>217.52</v>
          </cell>
        </row>
        <row r="20">
          <cell r="B20" t="str">
            <v>Asian Direct Lending Fund SPV1 Class 1b TTHAB TTHABSPV11B Series042Oct2021 (WMC-R)</v>
          </cell>
          <cell r="J20">
            <v>3.79</v>
          </cell>
          <cell r="P20">
            <v>325.32</v>
          </cell>
        </row>
        <row r="22">
          <cell r="B22" t="str">
            <v>Asian Direct Lending Fund SPV1 Class 1c TTHAB TTHABSPV11C Series042Oct2021 (WMC-C)</v>
          </cell>
          <cell r="J22">
            <v>575.04599999999994</v>
          </cell>
          <cell r="P22">
            <v>49361.94</v>
          </cell>
        </row>
        <row r="24">
          <cell r="B24" t="str">
            <v>Asian Direct Lending Fund SPV1 Class 1c TTHAB TTHABSPV11C Series042Oct2021 (WMC-R)</v>
          </cell>
          <cell r="J24">
            <v>860.15600000000006</v>
          </cell>
          <cell r="P24">
            <v>73835.789999999994</v>
          </cell>
        </row>
        <row r="26">
          <cell r="B26" t="str">
            <v>Asian Direct Lending Fund SPV1 Class 1d TTHAB TTHABSPV11D Series042Oct2021 (WMC-C)</v>
          </cell>
          <cell r="J26">
            <v>1150.0919999999999</v>
          </cell>
          <cell r="P26">
            <v>98723.89</v>
          </cell>
        </row>
        <row r="28">
          <cell r="B28" t="str">
            <v>Asian Direct Lending Fund SPV1 Class 1d TTHAB TTHABSPV11D Series042Oct2021 (WMC-R)</v>
          </cell>
          <cell r="J28">
            <v>1720.3120000000001</v>
          </cell>
          <cell r="P28">
            <v>147671.59</v>
          </cell>
        </row>
        <row r="30">
          <cell r="B30" t="str">
            <v>Asian Recovery SPVI SPV2 TTHAB TTHABSPV2 Series042Oct2021 (WMC-C)</v>
          </cell>
          <cell r="J30">
            <v>4806.0780000000004</v>
          </cell>
          <cell r="P30">
            <v>285961.65000000002</v>
          </cell>
        </row>
        <row r="32">
          <cell r="B32" t="str">
            <v>Asian Recovery SPVI SPV2 TTHAB TTHABSPV2 Series042Oct2021 (WMC-R)</v>
          </cell>
          <cell r="J32">
            <v>7188.9280000000008</v>
          </cell>
          <cell r="P32">
            <v>427741.22</v>
          </cell>
        </row>
        <row r="34">
          <cell r="B34" t="str">
            <v>Belgrave Capital Management Ltd - Vitruvius Greater China Equity B USD</v>
          </cell>
          <cell r="J34">
            <v>158.749</v>
          </cell>
          <cell r="P34">
            <v>46977</v>
          </cell>
        </row>
        <row r="36">
          <cell r="B36" t="str">
            <v>BlackRock Global Funds - Asian Growth Leaders Fund A2 AUD Hedged</v>
          </cell>
          <cell r="J36">
            <v>1199.76</v>
          </cell>
          <cell r="P36">
            <v>9809.8700000000008</v>
          </cell>
        </row>
        <row r="38">
          <cell r="B38" t="str">
            <v>BlackRock Global Funds - Sustainable Energy Fund A2 USD</v>
          </cell>
          <cell r="J38">
            <v>5751.59</v>
          </cell>
          <cell r="P38">
            <v>95879.01</v>
          </cell>
        </row>
        <row r="39">
          <cell r="B39" t="str">
            <v>BlackRock Global Funds - World Healthscience Fund A2 USD</v>
          </cell>
          <cell r="J39">
            <v>288.14</v>
          </cell>
          <cell r="P39">
            <v>20319.63</v>
          </cell>
        </row>
        <row r="40">
          <cell r="B40" t="str">
            <v>BlackRock Global Funds - World Technology Fund A2 USD</v>
          </cell>
          <cell r="J40">
            <v>1720.84</v>
          </cell>
          <cell r="P40">
            <v>140575.42000000001</v>
          </cell>
        </row>
        <row r="41">
          <cell r="B41" t="str">
            <v>BlackRock Japan Flexible Equity Fund A2 USD Hedged</v>
          </cell>
          <cell r="J41">
            <v>1968.45</v>
          </cell>
          <cell r="P41">
            <v>63285.67</v>
          </cell>
        </row>
        <row r="42">
          <cell r="B42" t="str">
            <v>CFund - China Equity A Acc RMB</v>
          </cell>
          <cell r="J42">
            <v>13501.537199999999</v>
          </cell>
          <cell r="P42">
            <v>87460.04</v>
          </cell>
        </row>
        <row r="43">
          <cell r="B43" t="str">
            <v>Fidelity Funds - Global Technology Fund A Acc USD</v>
          </cell>
          <cell r="J43">
            <v>9.2799999999999994</v>
          </cell>
          <cell r="P43">
            <v>510.21</v>
          </cell>
        </row>
        <row r="44">
          <cell r="B44" t="str">
            <v>Franklin Technology Fund Class A Acc USD</v>
          </cell>
          <cell r="J44">
            <v>255.41700000000003</v>
          </cell>
          <cell r="P44">
            <v>11657.24</v>
          </cell>
        </row>
        <row r="45">
          <cell r="B45" t="str">
            <v>FSSA Asian Equity Plus Fund Class I Acc USD</v>
          </cell>
          <cell r="J45">
            <v>2536.576</v>
          </cell>
          <cell r="P45">
            <v>205583.41</v>
          </cell>
        </row>
        <row r="46">
          <cell r="B46" t="str">
            <v>FSSA China Growth Fund Class I Acc USD</v>
          </cell>
          <cell r="J46">
            <v>1177.9870000000001</v>
          </cell>
          <cell r="P46">
            <v>180535.24</v>
          </cell>
        </row>
        <row r="47">
          <cell r="B47" t="str">
            <v>GaoTeng Emerging Markets Plus Long/Short Fixed Income Alpha Fund A Series 2 April 2020</v>
          </cell>
          <cell r="J47">
            <v>51.047700000000006</v>
          </cell>
          <cell r="P47">
            <v>53135.55</v>
          </cell>
        </row>
        <row r="49">
          <cell r="B49" t="str">
            <v>Greenwoods Golden China Fund Class A</v>
          </cell>
          <cell r="J49">
            <v>753.6160000000001</v>
          </cell>
          <cell r="P49">
            <v>270600.90000000002</v>
          </cell>
        </row>
        <row r="50">
          <cell r="B50" t="str">
            <v>Hamilton Lane Global Private Assets Fund R USD</v>
          </cell>
          <cell r="J50">
            <v>9561.8946000000014</v>
          </cell>
          <cell r="P50">
            <v>1628044.51</v>
          </cell>
        </row>
        <row r="51">
          <cell r="B51" t="str">
            <v>Hamilton Lane Senior Credit Opportunities Fund SA SICAV RAIF - Class R-USD Dist Series 1</v>
          </cell>
          <cell r="J51">
            <v>7137.0820999999996</v>
          </cell>
          <cell r="P51">
            <v>705989.46</v>
          </cell>
        </row>
        <row r="53">
          <cell r="B53" t="str">
            <v>Headwater Investment Fund B</v>
          </cell>
          <cell r="J53">
            <v>623.72499999999991</v>
          </cell>
          <cell r="P53">
            <v>2968780.66</v>
          </cell>
        </row>
        <row r="54">
          <cell r="B54" t="str">
            <v>Janus Henderson Capital Funds plc - Janus Henderson Global Technology and Innovation Fund A2 HAUD</v>
          </cell>
          <cell r="J54">
            <v>525.43600000000004</v>
          </cell>
          <cell r="P54">
            <v>14500.69</v>
          </cell>
        </row>
        <row r="56">
          <cell r="B56" t="str">
            <v>Jupiter India Select Class L USD A Inc</v>
          </cell>
          <cell r="J56">
            <v>293.2</v>
          </cell>
          <cell r="P56">
            <v>99688</v>
          </cell>
        </row>
        <row r="57">
          <cell r="B57" t="str">
            <v>Micro Connect Leadership Feeder Fund Class C - 04 May 2023 Series CNH</v>
          </cell>
          <cell r="J57">
            <v>1248.1835469999999</v>
          </cell>
          <cell r="P57">
            <v>1115569.43</v>
          </cell>
        </row>
        <row r="59">
          <cell r="B59" t="str">
            <v>Micro Connect Leadership Feeder Fund Class C CNH</v>
          </cell>
          <cell r="J59">
            <v>1600</v>
          </cell>
          <cell r="P59">
            <v>1324485.72</v>
          </cell>
        </row>
        <row r="60">
          <cell r="B60" t="str">
            <v>Micro Connect Leadership Feeder Fund Class C USD Hedged</v>
          </cell>
          <cell r="J60">
            <v>1132.6344200000001</v>
          </cell>
          <cell r="P60">
            <v>1188804.5900000001</v>
          </cell>
        </row>
        <row r="61">
          <cell r="B61" t="str">
            <v>Nanjia Capital ICAV - Civetta Nanjia Fund Class S USD</v>
          </cell>
          <cell r="J61">
            <v>1034.328</v>
          </cell>
          <cell r="P61">
            <v>126730.01</v>
          </cell>
        </row>
        <row r="62">
          <cell r="B62" t="str">
            <v>Nanjia Capital SAC Limited - ATAF Sub Fund Class A USD</v>
          </cell>
          <cell r="J62">
            <v>1813.0894069999997</v>
          </cell>
          <cell r="P62">
            <v>320295.12</v>
          </cell>
        </row>
        <row r="63">
          <cell r="B63" t="str">
            <v>OAM Protected Income Fund Class 2024058U</v>
          </cell>
          <cell r="J63">
            <v>158</v>
          </cell>
          <cell r="P63">
            <v>158000</v>
          </cell>
        </row>
        <row r="64">
          <cell r="B64" t="str">
            <v>OAM Protected Income Fund Class 2024059A</v>
          </cell>
          <cell r="J64">
            <v>405</v>
          </cell>
          <cell r="P64">
            <v>270105.51</v>
          </cell>
        </row>
        <row r="65">
          <cell r="B65" t="str">
            <v>OAM Protected Income Fund Class 2024088U</v>
          </cell>
          <cell r="J65">
            <v>360</v>
          </cell>
          <cell r="P65">
            <v>360000</v>
          </cell>
        </row>
        <row r="66">
          <cell r="B66" t="str">
            <v>OAM Protected Income Fund Class 2024089A</v>
          </cell>
          <cell r="J66">
            <v>600</v>
          </cell>
          <cell r="P66">
            <v>400156.32</v>
          </cell>
        </row>
        <row r="67">
          <cell r="B67" t="str">
            <v>OAM Protected Income Fund Class 20241110AV</v>
          </cell>
          <cell r="J67">
            <v>795</v>
          </cell>
          <cell r="P67">
            <v>530207.12</v>
          </cell>
        </row>
        <row r="68">
          <cell r="B68" t="str">
            <v>OAM Protected Income Fund Class 20241110UV</v>
          </cell>
          <cell r="J68">
            <v>1298.165</v>
          </cell>
          <cell r="P68">
            <v>1298165</v>
          </cell>
        </row>
        <row r="69">
          <cell r="B69" t="str">
            <v>OAM Protected Income Fund Class 2024119A</v>
          </cell>
          <cell r="J69">
            <v>13.84</v>
          </cell>
          <cell r="P69">
            <v>9230.27</v>
          </cell>
        </row>
        <row r="70">
          <cell r="B70" t="str">
            <v>OAM Protected Income Fund Class 20250210AV</v>
          </cell>
          <cell r="J70">
            <v>1335</v>
          </cell>
          <cell r="P70">
            <v>890347.81</v>
          </cell>
        </row>
        <row r="71">
          <cell r="B71" t="str">
            <v>OAM Protected Income Fund Class 20250210UV</v>
          </cell>
          <cell r="J71">
            <v>960</v>
          </cell>
          <cell r="P71">
            <v>960000</v>
          </cell>
        </row>
        <row r="72">
          <cell r="B72" t="str">
            <v>OAM Protected Income Fund Class 2025029A</v>
          </cell>
          <cell r="J72">
            <v>615.94163000000003</v>
          </cell>
          <cell r="P72">
            <v>410788.22</v>
          </cell>
        </row>
        <row r="73">
          <cell r="B73" t="str">
            <v>OAM Protected Income Fund Class 2025058U</v>
          </cell>
          <cell r="J73">
            <v>198.5</v>
          </cell>
          <cell r="P73">
            <v>198500</v>
          </cell>
        </row>
        <row r="74">
          <cell r="B74" t="str">
            <v>OAM Protected Income Fund Class 2025059A</v>
          </cell>
          <cell r="J74">
            <v>602.25</v>
          </cell>
          <cell r="P74">
            <v>401656.9</v>
          </cell>
        </row>
        <row r="75">
          <cell r="B75" t="str">
            <v>OAM Protected Income Fund Class 2025088UP</v>
          </cell>
          <cell r="J75">
            <v>320</v>
          </cell>
          <cell r="P75">
            <v>320000</v>
          </cell>
        </row>
        <row r="76">
          <cell r="B76" t="str">
            <v>Oreana Property Management Limited Partnership (AUD Dividend)</v>
          </cell>
          <cell r="J76">
            <v>1200000</v>
          </cell>
          <cell r="P76">
            <v>1200000</v>
          </cell>
        </row>
        <row r="77">
          <cell r="B77" t="str">
            <v>Qiqiao Global Growth Fund A HKD Series 62_2402</v>
          </cell>
          <cell r="J77">
            <v>335.29</v>
          </cell>
          <cell r="P77">
            <v>64604.54</v>
          </cell>
        </row>
        <row r="78">
          <cell r="B78" t="str">
            <v>Qiqiao Global Growth Fund C USD Series 31_2402</v>
          </cell>
          <cell r="J78">
            <v>153.00399999999999</v>
          </cell>
          <cell r="P78">
            <v>20175</v>
          </cell>
        </row>
        <row r="79">
          <cell r="B79" t="str">
            <v>Qiqiao Global Growth Fund Class A HKD Share Initial Series</v>
          </cell>
          <cell r="J79">
            <v>2216.998</v>
          </cell>
          <cell r="P79">
            <v>425962.39</v>
          </cell>
        </row>
        <row r="80">
          <cell r="B80" t="str">
            <v>Qiqiao Global Growth Fund Class C USD Share Initial Series</v>
          </cell>
          <cell r="J80">
            <v>45266.45</v>
          </cell>
          <cell r="P80">
            <v>5960351.1699999999</v>
          </cell>
        </row>
        <row r="81">
          <cell r="B81" t="str">
            <v>Qiqiao Global Growth Fund Class D AUD Share Initial Series</v>
          </cell>
          <cell r="J81">
            <v>12936.694</v>
          </cell>
          <cell r="P81">
            <v>966847.91</v>
          </cell>
        </row>
        <row r="82">
          <cell r="B82" t="str">
            <v>Qiqiao Global Growth Fund D AUD Series 4_2306</v>
          </cell>
          <cell r="J82">
            <v>1379.116</v>
          </cell>
          <cell r="P82">
            <v>103928.76</v>
          </cell>
        </row>
        <row r="83">
          <cell r="B83" t="str">
            <v>Qiqiao Global Growth Fund D AUD Series 5_2310</v>
          </cell>
          <cell r="J83">
            <v>456.255</v>
          </cell>
          <cell r="P83">
            <v>34380.74</v>
          </cell>
        </row>
        <row r="84">
          <cell r="B84" t="str">
            <v>Qiqiao Global Growth Fund D AUD Series 6_2312</v>
          </cell>
          <cell r="J84">
            <v>917.83100000000002</v>
          </cell>
          <cell r="P84">
            <v>69044.38</v>
          </cell>
        </row>
        <row r="85">
          <cell r="B85" t="str">
            <v>Qiqiao Global Growth Fund D AUD Series 7_2402</v>
          </cell>
          <cell r="J85">
            <v>2244.2449999999999</v>
          </cell>
          <cell r="P85">
            <v>169642.91</v>
          </cell>
        </row>
        <row r="86">
          <cell r="B86" t="str">
            <v>Schroder International Selection Fund - Emerging Europe Y9 Acc EUR</v>
          </cell>
          <cell r="J86">
            <v>3.9</v>
          </cell>
          <cell r="P86">
            <v>0.04</v>
          </cell>
        </row>
        <row r="88">
          <cell r="B88" t="str">
            <v>T. Rowe Price Funds SICAV - Global Focused Growth Equity Fund A USD</v>
          </cell>
          <cell r="J88">
            <v>4732.0200000000004</v>
          </cell>
          <cell r="P88">
            <v>373782.26</v>
          </cell>
        </row>
        <row r="90">
          <cell r="B90" t="str">
            <v>Value Partners High-Dividend Stocks Fund A1</v>
          </cell>
          <cell r="J90">
            <v>165.9684</v>
          </cell>
          <cell r="P90">
            <v>15876.54</v>
          </cell>
        </row>
        <row r="94">
          <cell r="B94" t="str">
            <v>Allianz Global Investors Fund - Allianz Income and Growth Class AM Dis USD</v>
          </cell>
          <cell r="J94">
            <v>2858.9440000000004</v>
          </cell>
          <cell r="P94">
            <v>23815.29</v>
          </cell>
        </row>
        <row r="99">
          <cell r="B99" t="str">
            <v>Fidelity Funds - Japan Value Fund A JPY</v>
          </cell>
          <cell r="J99">
            <v>274.24</v>
          </cell>
          <cell r="P99">
            <v>123085.06</v>
          </cell>
        </row>
        <row r="100">
          <cell r="B100" t="str">
            <v>Jupiter India Select Class L USD A Inc</v>
          </cell>
          <cell r="J100">
            <v>378.2</v>
          </cell>
          <cell r="P100">
            <v>128588</v>
          </cell>
        </row>
        <row r="104">
          <cell r="B104" t="str">
            <v>AB FCP I - American Income Portfolio Class AT Dis USD</v>
          </cell>
          <cell r="J104">
            <v>8551.6360000000004</v>
          </cell>
          <cell r="P104">
            <v>55243.57</v>
          </cell>
        </row>
        <row r="105">
          <cell r="B105" t="str">
            <v>AB FCP I - American Income Portfolio Class AT HKD</v>
          </cell>
          <cell r="J105">
            <v>79558.369000000006</v>
          </cell>
          <cell r="P105">
            <v>516405.91</v>
          </cell>
        </row>
        <row r="106">
          <cell r="B106" t="str">
            <v>Allianz Global Investors Fund - Allianz China A Share Fund AT Acc USD</v>
          </cell>
          <cell r="J106">
            <v>3643.9349999999999</v>
          </cell>
          <cell r="P106">
            <v>33944.71</v>
          </cell>
        </row>
        <row r="108">
          <cell r="B108" t="str">
            <v>Allianz Global Investors Fund - Allianz Income and Growth Class AM Dis HKD</v>
          </cell>
          <cell r="J108">
            <v>1322974.3380000002</v>
          </cell>
          <cell r="P108">
            <v>1360461.22</v>
          </cell>
        </row>
        <row r="110">
          <cell r="B110" t="str">
            <v>Allianz Global Investors Fund - Allianz Income and Growth Class AM Dis USD</v>
          </cell>
          <cell r="J110">
            <v>144642.02500000002</v>
          </cell>
          <cell r="P110">
            <v>1204882.53</v>
          </cell>
        </row>
        <row r="112">
          <cell r="B112" t="str">
            <v>BlackRock Global Funds - World Healthscience Fund A2 USD</v>
          </cell>
          <cell r="J112">
            <v>528.28</v>
          </cell>
          <cell r="P112">
            <v>37254.31</v>
          </cell>
        </row>
        <row r="113">
          <cell r="B113" t="str">
            <v>BlackRock Global Funds - World Technology Fund A2 USD</v>
          </cell>
          <cell r="J113">
            <v>311.52</v>
          </cell>
          <cell r="P113">
            <v>25448.07</v>
          </cell>
        </row>
        <row r="114">
          <cell r="B114" t="str">
            <v>FSSA China Growth Fund Class I Acc USD</v>
          </cell>
          <cell r="J114">
            <v>171.39</v>
          </cell>
          <cell r="P114">
            <v>26266.79</v>
          </cell>
        </row>
        <row r="115">
          <cell r="B115" t="str">
            <v>Fullgoal China Small-Mid Cap Growth Fund Class A1 USD</v>
          </cell>
          <cell r="J115">
            <v>3.5470000000000006</v>
          </cell>
          <cell r="P115">
            <v>5531.46</v>
          </cell>
        </row>
        <row r="116">
          <cell r="B116" t="str">
            <v>Invesco Funds SICAV - Global Consumer Trends Fund A USD Acc</v>
          </cell>
          <cell r="J116">
            <v>495.44099999999997</v>
          </cell>
          <cell r="P116">
            <v>32124.39</v>
          </cell>
        </row>
        <row r="117">
          <cell r="B117" t="str">
            <v>Jupiter India Select Class L USD A Inc</v>
          </cell>
          <cell r="J117">
            <v>13.66</v>
          </cell>
          <cell r="P117">
            <v>4644.3999999999996</v>
          </cell>
        </row>
        <row r="118">
          <cell r="B118" t="str">
            <v>Schroder International Selection Fund - China Opportunities A Acc USD</v>
          </cell>
          <cell r="J118">
            <v>2.0099999999999998</v>
          </cell>
          <cell r="P118">
            <v>604.98</v>
          </cell>
        </row>
        <row r="120">
          <cell r="B120" t="str">
            <v>Schroder International Selection Fund - Hong Kong Equity A Acc HKD</v>
          </cell>
          <cell r="J120">
            <v>397.89</v>
          </cell>
          <cell r="P120">
            <v>18010.53</v>
          </cell>
        </row>
        <row r="121">
          <cell r="B121" t="str">
            <v>Value Partners Fund Series - Value Partners Asian Income Fund A MDis HKD Unhedged</v>
          </cell>
          <cell r="J121">
            <v>20283.792000000001</v>
          </cell>
          <cell r="P121">
            <v>22740.41</v>
          </cell>
        </row>
        <row r="126">
          <cell r="B126" t="str">
            <v>AB FCP I - American Income Portfolio Class AT HKD</v>
          </cell>
          <cell r="J126">
            <v>29147.145</v>
          </cell>
          <cell r="P126">
            <v>189191.38</v>
          </cell>
        </row>
        <row r="127">
          <cell r="B127" t="str">
            <v>AB SICAV I - Low Volatility Equity Portfolio Class AD HKD</v>
          </cell>
          <cell r="J127">
            <v>3768.0120000000002</v>
          </cell>
          <cell r="P127">
            <v>90473.81</v>
          </cell>
        </row>
        <row r="128">
          <cell r="B128" t="str">
            <v>abrdn SICAV I - Global Dynamic Dividend Fund  A Acc HKD</v>
          </cell>
          <cell r="J128">
            <v>1936.624</v>
          </cell>
          <cell r="P128">
            <v>31954.15</v>
          </cell>
        </row>
        <row r="129">
          <cell r="B129" t="str">
            <v>abrdn SICAV I - Global Dynamic Dividend Fund  A Acc USD</v>
          </cell>
          <cell r="J129">
            <v>2092.2800000000002</v>
          </cell>
          <cell r="P129">
            <v>26690.17</v>
          </cell>
        </row>
        <row r="130">
          <cell r="B130" t="str">
            <v>Allianz Global Investors Fund - Allianz Income and Growth Class AM Dis (H2-RMB)</v>
          </cell>
          <cell r="J130">
            <v>178409.266</v>
          </cell>
          <cell r="P130">
            <v>172125.24</v>
          </cell>
        </row>
        <row r="132">
          <cell r="B132" t="str">
            <v>Allianz Global Investors Fund - Allianz Income and Growth Class AM Dis HKD</v>
          </cell>
          <cell r="J132">
            <v>527501.37100000004</v>
          </cell>
          <cell r="P132">
            <v>542448.28</v>
          </cell>
        </row>
        <row r="134">
          <cell r="B134" t="str">
            <v>BlackRock Global Funds - Asian Tiger Bond Fund A6 HKD Hedged</v>
          </cell>
          <cell r="J134">
            <v>4799.41</v>
          </cell>
          <cell r="P134">
            <v>37154.339999999997</v>
          </cell>
        </row>
        <row r="135">
          <cell r="B135" t="str">
            <v>BlackRock Global Funds - China Fund A2 HKD</v>
          </cell>
          <cell r="J135">
            <v>648.91</v>
          </cell>
          <cell r="P135">
            <v>1223.03</v>
          </cell>
        </row>
        <row r="136">
          <cell r="B136" t="str">
            <v>BlackRock Global Funds - Global Allocation Fund A2 HKD Hedged</v>
          </cell>
          <cell r="J136">
            <v>6414.4</v>
          </cell>
          <cell r="P136">
            <v>14686.61</v>
          </cell>
        </row>
        <row r="137">
          <cell r="B137" t="str">
            <v>BlackRock Global Funds - Global High Yield Bond Fund A6 HKD Hedged</v>
          </cell>
          <cell r="J137">
            <v>38715.25</v>
          </cell>
          <cell r="P137">
            <v>215185.31</v>
          </cell>
        </row>
        <row r="139">
          <cell r="B139" t="str">
            <v>BlackRock Global Funds - Global High Yield Bond Fund A6 USD</v>
          </cell>
          <cell r="J139">
            <v>8995.83</v>
          </cell>
          <cell r="P139">
            <v>53165.36</v>
          </cell>
        </row>
        <row r="140">
          <cell r="B140" t="str">
            <v>Fidelity Funds - Global Dividend Fund A Mincome(G) HKD</v>
          </cell>
          <cell r="J140">
            <v>23546.720000000001</v>
          </cell>
          <cell r="P140">
            <v>55512.3</v>
          </cell>
        </row>
        <row r="141">
          <cell r="B141" t="str">
            <v>Franklin Biotechnology Discovery Fund Class A Acc HKD</v>
          </cell>
          <cell r="J141">
            <v>1588.6210000000001</v>
          </cell>
          <cell r="P141">
            <v>5685.02</v>
          </cell>
        </row>
        <row r="142">
          <cell r="B142" t="str">
            <v>Franklin Income Fund Class A (Mdis) HKD</v>
          </cell>
          <cell r="J142">
            <v>749077.36</v>
          </cell>
          <cell r="P142">
            <v>855156.06</v>
          </cell>
        </row>
        <row r="143">
          <cell r="B143" t="str">
            <v>Franklin Income Fund Class A Mdis USD</v>
          </cell>
          <cell r="J143">
            <v>33917.01</v>
          </cell>
          <cell r="P143">
            <v>334082.55</v>
          </cell>
        </row>
        <row r="144">
          <cell r="B144" t="str">
            <v>Franklin India Fund Class A Acc USD</v>
          </cell>
          <cell r="J144">
            <v>521.76099999999997</v>
          </cell>
          <cell r="P144">
            <v>33737.07</v>
          </cell>
        </row>
        <row r="145">
          <cell r="B145" t="str">
            <v>FSSA Asian Equity Plus Fund Class I H Dist USD</v>
          </cell>
          <cell r="J145">
            <v>542.85</v>
          </cell>
          <cell r="P145">
            <v>28264.19</v>
          </cell>
        </row>
        <row r="146">
          <cell r="B146" t="str">
            <v>Principal Global Investors Funds - Preferred Securities Fund A Inc</v>
          </cell>
          <cell r="J146">
            <v>11821.896999999999</v>
          </cell>
          <cell r="P146">
            <v>98121.74</v>
          </cell>
        </row>
        <row r="147">
          <cell r="B147" t="str">
            <v>Taikang Kaitai Funds - Taikang Kaitai Hong Kong Dollar Money Market Fund A HKD</v>
          </cell>
          <cell r="J147">
            <v>145320.76699999999</v>
          </cell>
          <cell r="P147">
            <v>200333.1</v>
          </cell>
        </row>
        <row r="149">
          <cell r="B149" t="str">
            <v>Taikang Kaitai Funds - Taikang Kaitai US Dollar Money Market Fund A USD</v>
          </cell>
          <cell r="J149">
            <v>9764.1290000000008</v>
          </cell>
          <cell r="P149">
            <v>106103.86</v>
          </cell>
        </row>
        <row r="151">
          <cell r="B151" t="str">
            <v>Value Partners Classic Fund C HKD Hedged</v>
          </cell>
          <cell r="J151">
            <v>7240.44</v>
          </cell>
          <cell r="P151">
            <v>10733.45</v>
          </cell>
        </row>
        <row r="152">
          <cell r="B152" t="str">
            <v>Value Partners Greater China High Yield Income Fund P MDis HKD</v>
          </cell>
          <cell r="J152">
            <v>130824.78</v>
          </cell>
          <cell r="P152">
            <v>55147.64</v>
          </cell>
        </row>
        <row r="156">
          <cell r="B156" t="str">
            <v>Belgrave Capital Management Ltd - Vitruvius Greater China Equity B USD</v>
          </cell>
          <cell r="J156">
            <v>132.738</v>
          </cell>
          <cell r="P156">
            <v>39279.83</v>
          </cell>
        </row>
        <row r="158">
          <cell r="B158" t="str">
            <v>Fidelity Funds - Emerging Markets Fund A Acc USD</v>
          </cell>
          <cell r="J158">
            <v>592.84</v>
          </cell>
          <cell r="P158">
            <v>11536.67</v>
          </cell>
        </row>
        <row r="159">
          <cell r="B159" t="str">
            <v>First Sentier Global Listed Infrastructure Fund Class I H Dist USD</v>
          </cell>
          <cell r="J159">
            <v>304.93299999999999</v>
          </cell>
          <cell r="P159">
            <v>3861.31</v>
          </cell>
        </row>
        <row r="160">
          <cell r="B160" t="str">
            <v>FSSA Asian Growth Fund Class I Acc USD</v>
          </cell>
          <cell r="J160">
            <v>75.289000000000001</v>
          </cell>
          <cell r="P160">
            <v>3943.59</v>
          </cell>
        </row>
        <row r="161">
          <cell r="B161" t="str">
            <v>Momentum Global Funds Harmony Portfolios Asian Balanced Fund A USD</v>
          </cell>
          <cell r="J161">
            <v>37085.949999999997</v>
          </cell>
          <cell r="P161">
            <v>40460.769999999997</v>
          </cell>
        </row>
        <row r="163">
          <cell r="B163" t="str">
            <v>Momentum Global Funds Harmony Portfolios Asian Balanced Fund C USD</v>
          </cell>
          <cell r="J163">
            <v>53572.97</v>
          </cell>
          <cell r="P163">
            <v>61458.91</v>
          </cell>
        </row>
        <row r="165">
          <cell r="B165" t="str">
            <v>Momentum Global Funds Harmony Portfolios Asian Balanced Fund E USD</v>
          </cell>
          <cell r="J165">
            <v>45390.26</v>
          </cell>
          <cell r="P165">
            <v>55643.92</v>
          </cell>
        </row>
        <row r="167">
          <cell r="B167" t="str">
            <v>Momentum Global Funds Harmony Portfolios Asian Growth Fund A USD</v>
          </cell>
          <cell r="J167">
            <v>14895.64</v>
          </cell>
          <cell r="P167">
            <v>19531.16</v>
          </cell>
        </row>
        <row r="169">
          <cell r="B169" t="str">
            <v>Momentum Global Funds Harmony Portfolios Asian Growth Fund C USD</v>
          </cell>
          <cell r="J169">
            <v>80481.289999999994</v>
          </cell>
          <cell r="P169">
            <v>109591.37</v>
          </cell>
        </row>
        <row r="171">
          <cell r="B171" t="str">
            <v>Momentum Global Funds Harmony Portfolios Asian Growth Fund E USD</v>
          </cell>
          <cell r="J171">
            <v>25388.44</v>
          </cell>
          <cell r="P171">
            <v>36049.040000000001</v>
          </cell>
        </row>
        <row r="173">
          <cell r="B173" t="str">
            <v>Momentum Global Funds Harmony Portfolios Europe Growth Fund E EUR</v>
          </cell>
          <cell r="J173">
            <v>5567.64</v>
          </cell>
          <cell r="P173">
            <v>9065.3700000000008</v>
          </cell>
        </row>
        <row r="175">
          <cell r="B175" t="str">
            <v>Momentum Global Funds Harmony Portfolios Sterling Growth Fund E GBP</v>
          </cell>
          <cell r="J175">
            <v>30004.07</v>
          </cell>
          <cell r="P175">
            <v>66768.820000000007</v>
          </cell>
        </row>
        <row r="177">
          <cell r="B177" t="str">
            <v>Momentum Global Funds Harmony Portfolios US Dollar Balanced Fund A USD</v>
          </cell>
          <cell r="J177">
            <v>39162.720000000001</v>
          </cell>
          <cell r="P177">
            <v>55896.95</v>
          </cell>
        </row>
        <row r="179">
          <cell r="B179" t="str">
            <v>Momentum Global Funds Harmony Portfolios US Dollar Balanced Fund C USD</v>
          </cell>
          <cell r="J179">
            <v>71637.05</v>
          </cell>
          <cell r="P179">
            <v>108637.6</v>
          </cell>
        </row>
        <row r="181">
          <cell r="B181" t="str">
            <v>Momentum Global Funds Harmony Portfolios US Dollar Balanced Fund E USD</v>
          </cell>
          <cell r="J181">
            <v>23673.279999999999</v>
          </cell>
          <cell r="P181">
            <v>36016.53</v>
          </cell>
        </row>
        <row r="183">
          <cell r="B183" t="str">
            <v>Momentum Global Funds Harmony Portfolios US Dollar Growth Fund A USD</v>
          </cell>
          <cell r="J183">
            <v>8646.35</v>
          </cell>
          <cell r="P183">
            <v>14716.09</v>
          </cell>
        </row>
        <row r="185">
          <cell r="B185" t="str">
            <v>Momentum Global Funds Harmony Portfolios US Dollar Growth Fund C USD</v>
          </cell>
          <cell r="J185">
            <v>67413.78</v>
          </cell>
          <cell r="P185">
            <v>127681.7</v>
          </cell>
        </row>
        <row r="187">
          <cell r="B187" t="str">
            <v>Momentum Global Funds Harmony Portfolios US Dollar Growth Fund E USD</v>
          </cell>
          <cell r="J187">
            <v>3658.04</v>
          </cell>
          <cell r="P187">
            <v>6541.31</v>
          </cell>
        </row>
        <row r="189">
          <cell r="B189" t="str">
            <v>Morgan Stanley Investment Funds - Global Brands Fund A Acc USD</v>
          </cell>
          <cell r="J189">
            <v>42.765000000000001</v>
          </cell>
          <cell r="P189">
            <v>9216.7099999999991</v>
          </cell>
        </row>
        <row r="193">
          <cell r="B193" t="str">
            <v>CSOP China Southern Dragon Dynamic Fund - China New Balance Opportunity Fund A USD Acc</v>
          </cell>
          <cell r="J193">
            <v>125.55</v>
          </cell>
          <cell r="P193">
            <v>19972.490000000002</v>
          </cell>
        </row>
        <row r="195">
          <cell r="B195" t="str">
            <v>Fullgoal China Small-Mid Cap Growth Fund Class A1 USD</v>
          </cell>
          <cell r="J195">
            <v>24.475000000000001</v>
          </cell>
          <cell r="P195">
            <v>38168.22</v>
          </cell>
        </row>
        <row r="199">
          <cell r="B199" t="str">
            <v>Allianz Global Investors Fund - Allianz China A Share Fund AT Acc USD</v>
          </cell>
          <cell r="J199">
            <v>2296.1799999999998</v>
          </cell>
          <cell r="P199">
            <v>21389.84</v>
          </cell>
        </row>
        <row r="201">
          <cell r="B201" t="str">
            <v>Allianz Global Investors Fund - Allianz Global Artificial Intelligence Class AT Acc USD</v>
          </cell>
          <cell r="J201">
            <v>939.96699999999998</v>
          </cell>
          <cell r="P201">
            <v>25258.79</v>
          </cell>
        </row>
        <row r="203">
          <cell r="B203" t="str">
            <v>Allianz Global Investors Fund - Allianz Income and Growth Class AM Dis (H2-RMB)</v>
          </cell>
          <cell r="J203">
            <v>183695.18099999998</v>
          </cell>
          <cell r="P203">
            <v>177224.97</v>
          </cell>
        </row>
        <row r="205">
          <cell r="B205" t="str">
            <v>Allianz Global Investors Fund - Allianz Income and Growth Class AM Dis H2 AUD</v>
          </cell>
          <cell r="J205">
            <v>12733.952000000001</v>
          </cell>
          <cell r="P205">
            <v>65536.69</v>
          </cell>
        </row>
        <row r="207">
          <cell r="B207" t="str">
            <v>Allianz Global Investors Fund - Allianz Income and Growth Class AM Dis USD</v>
          </cell>
          <cell r="J207">
            <v>2872.4009999999998</v>
          </cell>
          <cell r="P207">
            <v>23927.39</v>
          </cell>
        </row>
        <row r="209">
          <cell r="B209" t="str">
            <v>Allianz Global Investors Fund - Allianz Income and Growth Class AT Acc USD</v>
          </cell>
          <cell r="J209">
            <v>3582.17</v>
          </cell>
          <cell r="P209">
            <v>89071.37</v>
          </cell>
        </row>
        <row r="211">
          <cell r="B211" t="str">
            <v>Allianz Global Investors Fund - Allianz Oriental Income Class AT Acc USD</v>
          </cell>
          <cell r="J211">
            <v>31.369</v>
          </cell>
          <cell r="P211">
            <v>7365.75</v>
          </cell>
        </row>
        <row r="213">
          <cell r="B213" t="str">
            <v>Avenue Global OFC - Avenue Fixed Income Fund A HKD</v>
          </cell>
          <cell r="J213">
            <v>148.80000000000001</v>
          </cell>
          <cell r="P213">
            <v>1240.2</v>
          </cell>
        </row>
        <row r="214">
          <cell r="B214" t="str">
            <v>BlackRock Global Funds - Global Allocation Fund A2 USD</v>
          </cell>
          <cell r="J214">
            <v>2.8</v>
          </cell>
          <cell r="P214">
            <v>214.82</v>
          </cell>
        </row>
        <row r="215">
          <cell r="B215" t="str">
            <v>BlackRock Global Funds - World Financials Fund A2 USD</v>
          </cell>
          <cell r="J215">
            <v>117.81</v>
          </cell>
          <cell r="P215">
            <v>5394.52</v>
          </cell>
        </row>
        <row r="216">
          <cell r="B216" t="str">
            <v>BlackRock Global Funds - World Healthscience Fund A2 USD</v>
          </cell>
          <cell r="J216">
            <v>69.75</v>
          </cell>
          <cell r="P216">
            <v>4918.7700000000004</v>
          </cell>
        </row>
        <row r="217">
          <cell r="B217" t="str">
            <v>BlackRock Global Funds - World Mining Fund A2 USD</v>
          </cell>
          <cell r="J217">
            <v>210.09</v>
          </cell>
          <cell r="P217">
            <v>12748.26</v>
          </cell>
        </row>
        <row r="218">
          <cell r="B218" t="str">
            <v>BlackRock Global Funds - World Technology Fund A2 USD</v>
          </cell>
          <cell r="J218">
            <v>454.89</v>
          </cell>
          <cell r="P218">
            <v>37159.96</v>
          </cell>
        </row>
        <row r="219">
          <cell r="B219" t="str">
            <v>E Fund Unit Trust Fund - E Fund (HK) US Dollar Money Market Fund A USD Acc</v>
          </cell>
          <cell r="J219">
            <v>9.2119999999999997</v>
          </cell>
          <cell r="P219">
            <v>1066.54</v>
          </cell>
        </row>
        <row r="221">
          <cell r="B221" t="str">
            <v>Eastspring Investments - Japan Dynamic Fund Class AJ JPY</v>
          </cell>
          <cell r="J221">
            <v>3816.5889999999995</v>
          </cell>
          <cell r="P221">
            <v>60739.5</v>
          </cell>
        </row>
        <row r="222">
          <cell r="B222" t="str">
            <v>Fidelity Funds - Global Bond Fund A Acc USD</v>
          </cell>
          <cell r="J222">
            <v>85.8</v>
          </cell>
          <cell r="P222">
            <v>1108.54</v>
          </cell>
        </row>
        <row r="223">
          <cell r="B223" t="str">
            <v>Fidelity Funds - US High Yield Fund A Mdist USD</v>
          </cell>
          <cell r="J223">
            <v>4341.3900000000003</v>
          </cell>
          <cell r="P223">
            <v>45628.01</v>
          </cell>
        </row>
        <row r="224">
          <cell r="B224" t="str">
            <v>FSSA Asian Equity Plus Fund Class I Acc USD</v>
          </cell>
          <cell r="J224">
            <v>12.35</v>
          </cell>
          <cell r="P224">
            <v>1000.94</v>
          </cell>
        </row>
        <row r="225">
          <cell r="B225" t="str">
            <v>FSSA Asian Equity Plus Fund Class I H Dist USD</v>
          </cell>
          <cell r="J225">
            <v>718.67499999999995</v>
          </cell>
          <cell r="P225">
            <v>37418.75</v>
          </cell>
        </row>
        <row r="226">
          <cell r="B226" t="str">
            <v>FSSA China Growth Fund Class I Acc USD</v>
          </cell>
          <cell r="J226">
            <v>58.472000000000001</v>
          </cell>
          <cell r="P226">
            <v>8961.27</v>
          </cell>
        </row>
        <row r="227">
          <cell r="B227" t="str">
            <v>FTGF Clearbridge Value Fund Class A USD Acc</v>
          </cell>
          <cell r="J227">
            <v>422.98799999999994</v>
          </cell>
          <cell r="P227">
            <v>83299.02</v>
          </cell>
        </row>
        <row r="228">
          <cell r="B228" t="str">
            <v>Fullgoal China Small-Mid Cap Growth Fund Class A1 USD</v>
          </cell>
          <cell r="J228">
            <v>14.05</v>
          </cell>
          <cell r="P228">
            <v>21910.67</v>
          </cell>
        </row>
        <row r="229">
          <cell r="B229" t="str">
            <v>Jupiter European Growth Class L USD Acc Hsc</v>
          </cell>
          <cell r="J229">
            <v>213.64</v>
          </cell>
          <cell r="P229">
            <v>6210.51</v>
          </cell>
        </row>
        <row r="230">
          <cell r="B230" t="str">
            <v>Jupiter Global Value L Acc USD</v>
          </cell>
          <cell r="J230">
            <v>3524.38</v>
          </cell>
          <cell r="P230">
            <v>92796.92</v>
          </cell>
        </row>
        <row r="231">
          <cell r="B231" t="str">
            <v>Jupiter India Select Class L USD A Inc</v>
          </cell>
          <cell r="J231">
            <v>12.93</v>
          </cell>
          <cell r="P231">
            <v>4396.2</v>
          </cell>
        </row>
        <row r="232">
          <cell r="B232" t="str">
            <v>Schroder International Selection Fund - QEP Global Active Value A Acc USD</v>
          </cell>
          <cell r="J232">
            <v>245.36</v>
          </cell>
          <cell r="P232">
            <v>71847.710000000006</v>
          </cell>
        </row>
        <row r="234">
          <cell r="B234" t="str">
            <v>T. Rowe Price US Smaller Companies Equity Fund A USD Acc</v>
          </cell>
          <cell r="J234">
            <v>657.81</v>
          </cell>
          <cell r="P234">
            <v>54196.97</v>
          </cell>
        </row>
        <row r="235">
          <cell r="B235" t="str">
            <v>Templeton Global Balanced Fund Class A Acc USD</v>
          </cell>
          <cell r="J235">
            <v>31.664000000000001</v>
          </cell>
          <cell r="P235">
            <v>1158.9000000000001</v>
          </cell>
        </row>
        <row r="239">
          <cell r="B239" t="str">
            <v>1020 Multi-Strategy Feeder Fund Class B Series Apr 2023</v>
          </cell>
          <cell r="J239">
            <v>13003.01</v>
          </cell>
          <cell r="P239">
            <v>1214967.43</v>
          </cell>
        </row>
        <row r="240">
          <cell r="B240" t="str">
            <v>1020 Multi-Strategy Feeder Fund Class B Series Aug 2023</v>
          </cell>
          <cell r="J240">
            <v>1185.8742999999999</v>
          </cell>
          <cell r="P240">
            <v>111868.98</v>
          </cell>
        </row>
        <row r="241">
          <cell r="B241" t="str">
            <v>1020 Multi-Strategy Feeder Fund Class B Series June 2023</v>
          </cell>
          <cell r="J241">
            <v>138</v>
          </cell>
          <cell r="P241">
            <v>12847.86</v>
          </cell>
        </row>
        <row r="242">
          <cell r="B242" t="str">
            <v>1020 Multi-Strategy Feeder Fund Class B Series Mar 2024</v>
          </cell>
          <cell r="J242">
            <v>1332.86</v>
          </cell>
          <cell r="P242">
            <v>133286</v>
          </cell>
        </row>
        <row r="243">
          <cell r="B243" t="str">
            <v>1020 Multi-Strategy Feeder Fund Class B Series May 2023</v>
          </cell>
          <cell r="J243">
            <v>32515.290499999999</v>
          </cell>
          <cell r="P243">
            <v>3025778.63</v>
          </cell>
        </row>
        <row r="244">
          <cell r="B244" t="str">
            <v>AB SICAV I - Sustainable Global Thematic Portfolio Class A USD</v>
          </cell>
          <cell r="J244">
            <v>2524.1590000000001</v>
          </cell>
          <cell r="P244">
            <v>104853.57</v>
          </cell>
        </row>
        <row r="245">
          <cell r="B245" t="str">
            <v>abrdn SICAV I - Diversified Growth Fund A Acc Hedged USD</v>
          </cell>
          <cell r="J245">
            <v>5953.6130000000003</v>
          </cell>
          <cell r="P245">
            <v>73672.98</v>
          </cell>
        </row>
        <row r="246">
          <cell r="B246" t="str">
            <v>abrdn SICAV I - Diversified Income Fund Class A Acc USD</v>
          </cell>
          <cell r="J246">
            <v>3190.973</v>
          </cell>
          <cell r="P246">
            <v>41403.199999999997</v>
          </cell>
        </row>
        <row r="247">
          <cell r="B247" t="str">
            <v>abrdn SICAV I - Diversified Income Fund Class A MInc USD</v>
          </cell>
          <cell r="J247">
            <v>1.6E-2</v>
          </cell>
          <cell r="P247">
            <v>0.15</v>
          </cell>
        </row>
        <row r="248">
          <cell r="B248" t="str">
            <v>abrdn SICAV I - Global Sustainable Equity Fund A Acc USD</v>
          </cell>
          <cell r="J248">
            <v>1269.27</v>
          </cell>
          <cell r="P248">
            <v>34149.839999999997</v>
          </cell>
        </row>
        <row r="249">
          <cell r="B249" t="str">
            <v>Allianz Global Investors Fund - Allianz China Equity Class A Dis USD</v>
          </cell>
          <cell r="J249">
            <v>264.57099999999997</v>
          </cell>
          <cell r="P249">
            <v>12108.7</v>
          </cell>
        </row>
        <row r="250">
          <cell r="B250" t="str">
            <v>Allianz Global Investors Fund - Allianz Euroland Equity Growth Class AT Acc EUR</v>
          </cell>
          <cell r="J250">
            <v>22.293000000000003</v>
          </cell>
          <cell r="P250">
            <v>7272.19</v>
          </cell>
        </row>
        <row r="252">
          <cell r="B252" t="str">
            <v>Allianz Global Investors Fund - Allianz Europe Equity Growth Class AT Acc EUR</v>
          </cell>
          <cell r="J252">
            <v>13.94</v>
          </cell>
          <cell r="P252">
            <v>6126.72</v>
          </cell>
        </row>
        <row r="254">
          <cell r="B254" t="str">
            <v>Allianz Global Investors Fund - Allianz Income and Growth Class AM Dis USD</v>
          </cell>
          <cell r="J254">
            <v>6175.8219999999992</v>
          </cell>
          <cell r="P254">
            <v>51445.21</v>
          </cell>
        </row>
        <row r="256">
          <cell r="B256" t="str">
            <v>Allianz Global Investors Fund - Allianz Income and Growth Class AT Acc USD</v>
          </cell>
          <cell r="J256">
            <v>425.858</v>
          </cell>
          <cell r="P256">
            <v>10589.04</v>
          </cell>
        </row>
        <row r="258">
          <cell r="B258" t="str">
            <v>Alquity SICAV - Alquity Future World Fund Class A USD</v>
          </cell>
          <cell r="J258">
            <v>3087.6080000000011</v>
          </cell>
          <cell r="P258">
            <v>284090.81</v>
          </cell>
        </row>
        <row r="259">
          <cell r="B259" t="str">
            <v>Alquity SICAV - Alquity Future World Fund Class M USD</v>
          </cell>
          <cell r="J259">
            <v>24.056999999999999</v>
          </cell>
          <cell r="P259">
            <v>1925.76</v>
          </cell>
        </row>
        <row r="260">
          <cell r="B260" t="str">
            <v>Ascalon Active Alpha Fund Class D</v>
          </cell>
          <cell r="J260">
            <v>35433.82015</v>
          </cell>
          <cell r="P260">
            <v>39354380.990000002</v>
          </cell>
        </row>
        <row r="261">
          <cell r="B261" t="str">
            <v>Asian Direct Lending Fund SPV1 Class 1b TTHAB TTHABSPV11B Series042Oct2021 (WMC-C)</v>
          </cell>
          <cell r="J261">
            <v>8.1169999999999991</v>
          </cell>
          <cell r="P261">
            <v>696.74</v>
          </cell>
        </row>
        <row r="263">
          <cell r="B263" t="str">
            <v>Asian Direct Lending Fund SPV1 Class 1b TTHAB TTHABSPV11B Series042Oct2021 (WMC-R)</v>
          </cell>
          <cell r="J263">
            <v>3.4210000000000007</v>
          </cell>
          <cell r="P263">
            <v>293.66000000000003</v>
          </cell>
        </row>
        <row r="265">
          <cell r="B265" t="str">
            <v>Asian Direct Lending Fund SPV1 Class 1c TTHAB TTHABSPV11C Series042Oct2021 (WMC-C)</v>
          </cell>
          <cell r="J265">
            <v>1841.0179999999996</v>
          </cell>
          <cell r="P265">
            <v>158032.98000000001</v>
          </cell>
        </row>
        <row r="267">
          <cell r="B267" t="str">
            <v>Asian Direct Lending Fund SPV1 Class 1c TTHAB TTHABSPV11C Series042Oct2021 (WMC-R)</v>
          </cell>
          <cell r="J267">
            <v>775.553</v>
          </cell>
          <cell r="P267">
            <v>66573.460000000006</v>
          </cell>
        </row>
        <row r="269">
          <cell r="B269" t="str">
            <v>Asian Direct Lending Fund SPV1 Class 1d TTHAB TTHABSPV11D Series042Oct2021 (WMC-C)</v>
          </cell>
          <cell r="J269">
            <v>3682.0349999999999</v>
          </cell>
          <cell r="P269">
            <v>316065.88</v>
          </cell>
        </row>
        <row r="271">
          <cell r="B271" t="str">
            <v>Asian Direct Lending Fund SPV1 Class 1d TTHAB TTHABSPV11D Series042Oct2021 (WMC-R)</v>
          </cell>
          <cell r="J271">
            <v>1551.106</v>
          </cell>
          <cell r="P271">
            <v>133146.94</v>
          </cell>
        </row>
        <row r="273">
          <cell r="B273" t="str">
            <v>Asian Recovery SPVI SPV2 TTHAB TTHABSPV2 Series042Oct2021 (WMC-C)</v>
          </cell>
          <cell r="J273">
            <v>15386.672000000002</v>
          </cell>
          <cell r="P273">
            <v>915506.98</v>
          </cell>
        </row>
        <row r="275">
          <cell r="B275" t="str">
            <v>Asian Recovery SPVI SPV2 TTHAB TTHABSPV2 Series042Oct2021 (WMC-R)</v>
          </cell>
          <cell r="J275">
            <v>6481.8469999999998</v>
          </cell>
          <cell r="P275">
            <v>385669.9</v>
          </cell>
        </row>
        <row r="277">
          <cell r="B277" t="str">
            <v>AVM Global Opportunity Fund Class D</v>
          </cell>
          <cell r="J277">
            <v>5637.9333000000006</v>
          </cell>
          <cell r="P277">
            <v>623027.11</v>
          </cell>
        </row>
        <row r="278">
          <cell r="B278" t="str">
            <v>Barings ASEAN Frontiers Fund Class A USD Inc</v>
          </cell>
          <cell r="J278">
            <v>219.774</v>
          </cell>
          <cell r="P278">
            <v>51598.53</v>
          </cell>
        </row>
        <row r="279">
          <cell r="B279" t="str">
            <v>Belgrave Capital Management Ltd - Vitruvius Greater China Equity B USD</v>
          </cell>
          <cell r="J279">
            <v>1280.7729999999999</v>
          </cell>
          <cell r="P279">
            <v>379006.36</v>
          </cell>
        </row>
        <row r="281">
          <cell r="B281" t="str">
            <v>BlackRock Global Funds - Asian Tiger Bond Fund A3 USD</v>
          </cell>
          <cell r="J281">
            <v>1024.44</v>
          </cell>
          <cell r="P281">
            <v>10162.450000000001</v>
          </cell>
        </row>
        <row r="282">
          <cell r="B282" t="str">
            <v>BlackRock Global Funds - Global Allocation Fund A2 USD</v>
          </cell>
          <cell r="J282">
            <v>2370.67</v>
          </cell>
          <cell r="P282">
            <v>181877.79</v>
          </cell>
        </row>
        <row r="283">
          <cell r="B283" t="str">
            <v>BlackRock Global Funds - Natural Resources Growth &amp; Income A2 USD</v>
          </cell>
          <cell r="J283">
            <v>12314.37</v>
          </cell>
          <cell r="P283">
            <v>160948.81</v>
          </cell>
        </row>
        <row r="285">
          <cell r="B285" t="str">
            <v>BlackRock Global Funds - Sustainable Energy Fund A2 USD</v>
          </cell>
          <cell r="J285">
            <v>4781.5</v>
          </cell>
          <cell r="P285">
            <v>79707.63</v>
          </cell>
        </row>
        <row r="286">
          <cell r="B286" t="str">
            <v>BlackRock Global Funds - US Dollar Short Duration Bond Fund A3 USD</v>
          </cell>
          <cell r="J286">
            <v>206515.87</v>
          </cell>
          <cell r="P286">
            <v>1660366.95</v>
          </cell>
        </row>
        <row r="288">
          <cell r="B288" t="str">
            <v>BlackRock Global Funds - World Financials Fund A2 USD</v>
          </cell>
          <cell r="J288">
            <v>438.95</v>
          </cell>
          <cell r="P288">
            <v>20099.52</v>
          </cell>
        </row>
        <row r="289">
          <cell r="B289" t="str">
            <v>BlackRock Global Funds - World Gold Fund A2 USD</v>
          </cell>
          <cell r="J289">
            <v>418.23</v>
          </cell>
          <cell r="P289">
            <v>14441.48</v>
          </cell>
        </row>
        <row r="290">
          <cell r="B290" t="str">
            <v>BlackRock Global Funds - World Healthscience Fund A2 USD</v>
          </cell>
          <cell r="J290">
            <v>3802.52</v>
          </cell>
          <cell r="P290">
            <v>268153.71000000002</v>
          </cell>
        </row>
        <row r="291">
          <cell r="B291" t="str">
            <v>BlackRock Global Funds - World Mining Fund A2 USD</v>
          </cell>
          <cell r="J291">
            <v>310.38</v>
          </cell>
          <cell r="P291">
            <v>18833.86</v>
          </cell>
        </row>
        <row r="292">
          <cell r="B292" t="str">
            <v>BlackRock Global Funds - World Technology Fund A2 USD</v>
          </cell>
          <cell r="J292">
            <v>667.62</v>
          </cell>
          <cell r="P292">
            <v>54537.88</v>
          </cell>
        </row>
        <row r="293">
          <cell r="B293" t="str">
            <v>BNP Paribas Funds - USD Short Duration Bond Classic USD Acc</v>
          </cell>
          <cell r="J293">
            <v>440.91699999999997</v>
          </cell>
          <cell r="P293">
            <v>214925</v>
          </cell>
        </row>
        <row r="294">
          <cell r="B294" t="str">
            <v>BNY Mellon Global Bond Fund A USD Acc</v>
          </cell>
          <cell r="J294">
            <v>34900.744000000006</v>
          </cell>
          <cell r="P294">
            <v>68761.45</v>
          </cell>
        </row>
        <row r="295">
          <cell r="B295" t="str">
            <v>BNY Mellon Global Leaders Fund B USD Acc</v>
          </cell>
          <cell r="J295">
            <v>492636.11599999992</v>
          </cell>
          <cell r="P295">
            <v>832357.92</v>
          </cell>
        </row>
        <row r="296">
          <cell r="B296" t="str">
            <v>BNY Mellon Global Short-Dated High Yield Bond Fund A Acc</v>
          </cell>
          <cell r="J296">
            <v>469975.91299999988</v>
          </cell>
          <cell r="P296">
            <v>621919.14</v>
          </cell>
        </row>
        <row r="297">
          <cell r="B297" t="str">
            <v>BNY Mellon Long-Term Global Equity Fund A Acc USD</v>
          </cell>
          <cell r="J297">
            <v>51109.474000000002</v>
          </cell>
          <cell r="P297">
            <v>143172.97</v>
          </cell>
        </row>
        <row r="298">
          <cell r="B298" t="str">
            <v>Celsius Investment Funds SICAV - Shiller US Sector Index Fund Class A USD</v>
          </cell>
          <cell r="J298">
            <v>11585.56</v>
          </cell>
          <cell r="P298">
            <v>1700876.06</v>
          </cell>
        </row>
        <row r="300">
          <cell r="B300" t="str">
            <v>CSOP US Dollar Money Market ETF A</v>
          </cell>
          <cell r="J300">
            <v>332709.60960000003</v>
          </cell>
          <cell r="P300">
            <v>371570.09</v>
          </cell>
        </row>
        <row r="301">
          <cell r="B301" t="str">
            <v>Dimensional Funds Plc - Global Core Equity Fund USD Acc</v>
          </cell>
          <cell r="J301">
            <v>9807.375</v>
          </cell>
          <cell r="P301">
            <v>327663.42</v>
          </cell>
        </row>
        <row r="302">
          <cell r="B302" t="str">
            <v>Fidelity Funds - Asia Pacific Dividend Fund A USD</v>
          </cell>
          <cell r="J302">
            <v>1101.18</v>
          </cell>
          <cell r="P302">
            <v>30403.58</v>
          </cell>
        </row>
        <row r="303">
          <cell r="B303" t="str">
            <v>Fidelity Funds - Global Dividend Fund A Mincome(G) USD</v>
          </cell>
          <cell r="J303">
            <v>8723.39</v>
          </cell>
          <cell r="P303">
            <v>162167.82</v>
          </cell>
        </row>
        <row r="304">
          <cell r="B304" t="str">
            <v>Fidelity Funds - Global Financial Services Fund A EUR</v>
          </cell>
          <cell r="J304">
            <v>81.849999999999994</v>
          </cell>
          <cell r="P304">
            <v>5006.41</v>
          </cell>
        </row>
        <row r="305">
          <cell r="B305" t="str">
            <v>Fidelity Funds - Global Financial Services Fund A USD</v>
          </cell>
          <cell r="J305">
            <v>996.34</v>
          </cell>
          <cell r="P305">
            <v>20056.330000000002</v>
          </cell>
        </row>
        <row r="306">
          <cell r="B306" t="str">
            <v>Fidelity Funds - Global Technology Fund A Acc USD</v>
          </cell>
          <cell r="J306">
            <v>3867.62</v>
          </cell>
          <cell r="P306">
            <v>212641.74</v>
          </cell>
        </row>
        <row r="307">
          <cell r="B307" t="str">
            <v>Fidelity Funds - Global Technology Fund A EUR</v>
          </cell>
          <cell r="J307">
            <v>278.64999999999998</v>
          </cell>
          <cell r="P307">
            <v>19449.240000000002</v>
          </cell>
        </row>
        <row r="308">
          <cell r="B308" t="str">
            <v>Fidelity Funds - Sustainable Eurozone Equity Fund A Acc EUR</v>
          </cell>
          <cell r="J308">
            <v>408.28</v>
          </cell>
          <cell r="P308">
            <v>11282.72</v>
          </cell>
        </row>
        <row r="309">
          <cell r="B309" t="str">
            <v>Fidelity Funds - Sustainable Global Dividend Plus Fund A-MCDIST(G)-USD</v>
          </cell>
          <cell r="J309">
            <v>4842.34</v>
          </cell>
          <cell r="P309">
            <v>43779.61</v>
          </cell>
        </row>
        <row r="311">
          <cell r="B311" t="str">
            <v>Franklin Income Fund Class A Mdis USD</v>
          </cell>
          <cell r="J311">
            <v>1253.701</v>
          </cell>
          <cell r="P311">
            <v>12348.95</v>
          </cell>
        </row>
        <row r="312">
          <cell r="B312" t="str">
            <v>Franklin Technology Fund Class A Acc USD</v>
          </cell>
          <cell r="J312">
            <v>1183.0919999999999</v>
          </cell>
          <cell r="P312">
            <v>53996.32</v>
          </cell>
        </row>
        <row r="313">
          <cell r="B313" t="str">
            <v>FSSA Asia Opportunities Fund Class I Acc USD</v>
          </cell>
          <cell r="J313">
            <v>529.84800000000007</v>
          </cell>
          <cell r="P313">
            <v>26539.61</v>
          </cell>
        </row>
        <row r="314">
          <cell r="B314" t="str">
            <v>FSSA Asian Equity Plus Fund Class I Acc USD</v>
          </cell>
          <cell r="J314">
            <v>10648.728000000001</v>
          </cell>
          <cell r="P314">
            <v>863053.88</v>
          </cell>
        </row>
        <row r="315">
          <cell r="B315" t="str">
            <v>FSSA Asian Equity Plus Fund Class I H Dist USD</v>
          </cell>
          <cell r="J315">
            <v>2724.5970000000002</v>
          </cell>
          <cell r="P315">
            <v>141859.68</v>
          </cell>
        </row>
        <row r="316">
          <cell r="B316" t="str">
            <v>FSSA China Focus Fund Class I Acc USD</v>
          </cell>
          <cell r="J316">
            <v>899.78699999999992</v>
          </cell>
          <cell r="P316">
            <v>10477.39</v>
          </cell>
        </row>
        <row r="317">
          <cell r="B317" t="str">
            <v>FSSA China Growth Fund Class I Acc USD</v>
          </cell>
          <cell r="J317">
            <v>589.93499999999995</v>
          </cell>
          <cell r="P317">
            <v>90411.91</v>
          </cell>
        </row>
        <row r="318">
          <cell r="B318" t="str">
            <v>FSSA Greater China Growth Fund Class I Acc USD</v>
          </cell>
          <cell r="J318">
            <v>192.99400000000003</v>
          </cell>
          <cell r="P318">
            <v>21394.91</v>
          </cell>
        </row>
        <row r="319">
          <cell r="B319" t="str">
            <v>FSSA Japan Equity Fund Class I USD Acc</v>
          </cell>
          <cell r="J319">
            <v>13588.564999999997</v>
          </cell>
          <cell r="P319">
            <v>194251.25</v>
          </cell>
        </row>
        <row r="320">
          <cell r="B320" t="str">
            <v>FTGF Western Asset Global High Yield Fund Class A USD Dis M Plus</v>
          </cell>
          <cell r="J320">
            <v>204.268</v>
          </cell>
          <cell r="P320">
            <v>12756.54</v>
          </cell>
        </row>
        <row r="321">
          <cell r="B321" t="str">
            <v>Greenwoods Balanced Fund B</v>
          </cell>
          <cell r="J321">
            <v>182.10499999999999</v>
          </cell>
          <cell r="P321">
            <v>610993.23</v>
          </cell>
        </row>
        <row r="322">
          <cell r="B322" t="str">
            <v>Greenwoods Golden China Fund Class A</v>
          </cell>
          <cell r="J322">
            <v>707.64300000000003</v>
          </cell>
          <cell r="P322">
            <v>254093.38</v>
          </cell>
        </row>
        <row r="323">
          <cell r="B323" t="str">
            <v>Hamilton Lane Global Private Assets Fund R USD</v>
          </cell>
          <cell r="J323">
            <v>13883.893499999998</v>
          </cell>
          <cell r="P323">
            <v>2363924.5</v>
          </cell>
        </row>
        <row r="324">
          <cell r="B324" t="str">
            <v>Hamilton Lane Senior Credit Opportunities Fund SA SICAV RAIF - Class R-USD Dist Series 1</v>
          </cell>
          <cell r="J324">
            <v>694.91139999999996</v>
          </cell>
          <cell r="P324">
            <v>68739.59</v>
          </cell>
        </row>
        <row r="326">
          <cell r="B326" t="str">
            <v>Income Partners Strategy Fund - Income Partners Managed Volatility High Yield Bond Fund Class 2G Acc USD Hedged</v>
          </cell>
          <cell r="J326">
            <v>352.63300000000004</v>
          </cell>
          <cell r="P326">
            <v>30037.279999999999</v>
          </cell>
        </row>
        <row r="328">
          <cell r="B328" t="str">
            <v>Invesco Funds SICAV - Asia Opportunities Equity Fund A USD Acc</v>
          </cell>
          <cell r="J328">
            <v>109.67299999999999</v>
          </cell>
          <cell r="P328">
            <v>14277.23</v>
          </cell>
        </row>
        <row r="329">
          <cell r="B329" t="str">
            <v>Janus Henderson Horizon Fund - Euroland Fund A2 HUSD</v>
          </cell>
          <cell r="J329">
            <v>2202.1959999999999</v>
          </cell>
          <cell r="P329">
            <v>47060.93</v>
          </cell>
        </row>
        <row r="330">
          <cell r="B330" t="str">
            <v>Jupiter Dynamic Bond Class L USD Acc Hsc</v>
          </cell>
          <cell r="J330">
            <v>46324.34</v>
          </cell>
          <cell r="P330">
            <v>613797.55000000005</v>
          </cell>
        </row>
        <row r="331">
          <cell r="B331" t="str">
            <v>Jupiter Dynamic Bond Class L USD M Inc Hsc</v>
          </cell>
          <cell r="J331">
            <v>9479.02</v>
          </cell>
          <cell r="P331">
            <v>80761.25</v>
          </cell>
        </row>
        <row r="332">
          <cell r="B332" t="str">
            <v>Jupiter Dynamic Bond Class L USD Q Inc Hsc</v>
          </cell>
          <cell r="J332">
            <v>6072.77</v>
          </cell>
          <cell r="P332">
            <v>56962.59</v>
          </cell>
        </row>
        <row r="333">
          <cell r="B333" t="str">
            <v>Jupiter European Growth Class L USD Acc Hsc</v>
          </cell>
          <cell r="J333">
            <v>34.700000000000003</v>
          </cell>
          <cell r="P333">
            <v>1008.73</v>
          </cell>
        </row>
        <row r="334">
          <cell r="B334" t="str">
            <v>Jupiter Global Ecology Growth Class L USD Acc</v>
          </cell>
          <cell r="J334">
            <v>295.67</v>
          </cell>
          <cell r="P334">
            <v>4940.6499999999996</v>
          </cell>
        </row>
        <row r="335">
          <cell r="B335" t="str">
            <v>KLI Investment Fund Limited Founders A Shares US Dollar Series August 2023</v>
          </cell>
          <cell r="J335">
            <v>150</v>
          </cell>
          <cell r="P335">
            <v>136860.82999999999</v>
          </cell>
        </row>
        <row r="337">
          <cell r="B337" t="str">
            <v>KLI Investment Fund Limited Founders A Shares US Dollar Series September 2023</v>
          </cell>
          <cell r="J337">
            <v>405</v>
          </cell>
          <cell r="P337">
            <v>373449.65</v>
          </cell>
        </row>
        <row r="339">
          <cell r="B339" t="str">
            <v>Momentum Global Funds Harmony Portfolios US Dollar Growth Fund A USD</v>
          </cell>
          <cell r="J339">
            <v>880501.15</v>
          </cell>
          <cell r="P339">
            <v>1498612.96</v>
          </cell>
        </row>
        <row r="341">
          <cell r="B341" t="str">
            <v>Mudrick Stressed Credit Fund Ltd Class Series AA InitialR</v>
          </cell>
          <cell r="J341">
            <v>3.0306000000000002</v>
          </cell>
          <cell r="P341">
            <v>8185.22</v>
          </cell>
        </row>
        <row r="342">
          <cell r="B342" t="str">
            <v>Nanjia Capital SAC Limited - ATAF Sub Fund Class A USD</v>
          </cell>
          <cell r="J342">
            <v>1849.3313230000003</v>
          </cell>
          <cell r="P342">
            <v>326697.51</v>
          </cell>
        </row>
        <row r="343">
          <cell r="B343" t="str">
            <v>Nanjia Capital SAC Limited - ATAF Sub Fund Class J USD</v>
          </cell>
          <cell r="J343">
            <v>913.40019299999994</v>
          </cell>
          <cell r="P343">
            <v>91008.73</v>
          </cell>
        </row>
        <row r="344">
          <cell r="B344" t="str">
            <v>Neuberger Berman High Yield Bond Fund USD A Monthly Distributing Class</v>
          </cell>
          <cell r="J344">
            <v>7232.2150000000001</v>
          </cell>
          <cell r="P344">
            <v>51131.76</v>
          </cell>
        </row>
        <row r="346">
          <cell r="B346" t="str">
            <v>Neuberger Berman US Multi Cap Opportunities Fund USD1 A Accumulating Class</v>
          </cell>
          <cell r="J346">
            <v>22306.529999999995</v>
          </cell>
          <cell r="P346">
            <v>836717.94</v>
          </cell>
        </row>
        <row r="348">
          <cell r="B348" t="str">
            <v>New Capital China Equity Fund USD O Acc</v>
          </cell>
          <cell r="J348">
            <v>116.43</v>
          </cell>
          <cell r="P348">
            <v>13467.46</v>
          </cell>
        </row>
        <row r="349">
          <cell r="B349" t="str">
            <v>New Capital US Growth Fund USD O Acc</v>
          </cell>
          <cell r="J349">
            <v>1173.3600000000001</v>
          </cell>
          <cell r="P349">
            <v>736694.06</v>
          </cell>
        </row>
        <row r="350">
          <cell r="B350" t="str">
            <v>Ninety One Global Strategy Fund - Global Gold Fund A Acc USD</v>
          </cell>
          <cell r="J350">
            <v>1945.2320000000002</v>
          </cell>
          <cell r="P350">
            <v>36862.15</v>
          </cell>
        </row>
        <row r="351">
          <cell r="B351" t="str">
            <v>Ninety One Global Strategy Fund - Global Natural Resources Fund A Acc USD</v>
          </cell>
          <cell r="J351">
            <v>536.86400000000003</v>
          </cell>
          <cell r="P351">
            <v>8799.2000000000007</v>
          </cell>
        </row>
        <row r="353">
          <cell r="B353" t="str">
            <v>OAM Protected Income Fund Class 2024058U</v>
          </cell>
          <cell r="J353">
            <v>11928.588519999999</v>
          </cell>
          <cell r="P353">
            <v>11928588.52</v>
          </cell>
        </row>
        <row r="354">
          <cell r="B354" t="str">
            <v>OAM Protected Income Fund Class 2024059A</v>
          </cell>
          <cell r="J354">
            <v>2456.3466200000003</v>
          </cell>
          <cell r="P354">
            <v>1638204.35</v>
          </cell>
        </row>
        <row r="355">
          <cell r="B355" t="str">
            <v>OAM Protected Income Fund Class 2024088U</v>
          </cell>
          <cell r="J355">
            <v>909.80709999999988</v>
          </cell>
          <cell r="P355">
            <v>909807.1</v>
          </cell>
        </row>
        <row r="356">
          <cell r="B356" t="str">
            <v>OAM Protected Income Fund Class 2024089A</v>
          </cell>
          <cell r="J356">
            <v>110.85</v>
          </cell>
          <cell r="P356">
            <v>73928.88</v>
          </cell>
        </row>
        <row r="357">
          <cell r="B357" t="str">
            <v>OAM Protected Income Fund Class 20241110AV</v>
          </cell>
          <cell r="J357">
            <v>684.57786999999996</v>
          </cell>
          <cell r="P357">
            <v>456563.6</v>
          </cell>
        </row>
        <row r="358">
          <cell r="B358" t="str">
            <v>OAM Protected Income Fund Class 20241110UV</v>
          </cell>
          <cell r="J358">
            <v>4229.3627299999998</v>
          </cell>
          <cell r="P358">
            <v>4229362.7300000004</v>
          </cell>
        </row>
        <row r="359">
          <cell r="B359" t="str">
            <v>OAM Protected Income Fund Class 2024118U</v>
          </cell>
          <cell r="J359">
            <v>4162.5412999999999</v>
          </cell>
          <cell r="P359">
            <v>4162541.3</v>
          </cell>
        </row>
        <row r="360">
          <cell r="B360" t="str">
            <v>OAM Protected Income Fund Class 2024119A</v>
          </cell>
          <cell r="J360">
            <v>1115.9094299999999</v>
          </cell>
          <cell r="P360">
            <v>744230.34</v>
          </cell>
        </row>
        <row r="361">
          <cell r="B361" t="str">
            <v>OAM Protected Income Fund Class 20250210AV</v>
          </cell>
          <cell r="J361">
            <v>646.98597000000007</v>
          </cell>
          <cell r="P361">
            <v>431492.53</v>
          </cell>
        </row>
        <row r="362">
          <cell r="B362" t="str">
            <v>OAM Protected Income Fund Class 20250210UV</v>
          </cell>
          <cell r="J362">
            <v>7013.08241</v>
          </cell>
          <cell r="P362">
            <v>7013082.4100000001</v>
          </cell>
        </row>
        <row r="363">
          <cell r="B363" t="str">
            <v>OAM Protected Income Fund Class 2025028U</v>
          </cell>
          <cell r="J363">
            <v>7087.8721699999996</v>
          </cell>
          <cell r="P363">
            <v>7087872.1699999999</v>
          </cell>
        </row>
        <row r="364">
          <cell r="B364" t="str">
            <v>OAM Protected Income Fund Class 2025029A</v>
          </cell>
          <cell r="J364">
            <v>727.84323000000006</v>
          </cell>
          <cell r="P364">
            <v>485418.45</v>
          </cell>
        </row>
        <row r="365">
          <cell r="B365" t="str">
            <v>OAM Protected Income Fund Class 2025058U</v>
          </cell>
          <cell r="J365">
            <v>4311.6671399999996</v>
          </cell>
          <cell r="P365">
            <v>4311667.1399999997</v>
          </cell>
        </row>
        <row r="366">
          <cell r="B366" t="str">
            <v>OAM Protected Income Fund Class 2025059A</v>
          </cell>
          <cell r="J366">
            <v>377.25207999999998</v>
          </cell>
          <cell r="P366">
            <v>251599.68</v>
          </cell>
        </row>
        <row r="367">
          <cell r="B367" t="str">
            <v>OAM Protected Income Fund Class 2025088UP</v>
          </cell>
          <cell r="J367">
            <v>612.23170000000005</v>
          </cell>
          <cell r="P367">
            <v>612231.69999999995</v>
          </cell>
        </row>
        <row r="368">
          <cell r="B368" t="str">
            <v>OAM Protected Income Fund Class 2025089AP</v>
          </cell>
          <cell r="J368">
            <v>380.10705000000002</v>
          </cell>
          <cell r="P368">
            <v>253503.73</v>
          </cell>
        </row>
        <row r="369">
          <cell r="B369" t="str">
            <v>OAM Protected Income Fund Class 202611935U3</v>
          </cell>
          <cell r="J369">
            <v>7050.4005000000006</v>
          </cell>
          <cell r="P369">
            <v>7050400.5</v>
          </cell>
        </row>
        <row r="370">
          <cell r="B370" t="str">
            <v>OAM Protected Income Fund Class 202702935U3P</v>
          </cell>
          <cell r="J370">
            <v>372.30104999999998</v>
          </cell>
          <cell r="P370">
            <v>372301.05</v>
          </cell>
        </row>
        <row r="371">
          <cell r="B371" t="str">
            <v>OAM Select Income Fund A 28 Feb 2023</v>
          </cell>
          <cell r="J371">
            <v>55472.41</v>
          </cell>
          <cell r="P371">
            <v>36996.06</v>
          </cell>
        </row>
        <row r="372">
          <cell r="B372" t="str">
            <v>OAM Select Income Fund A 30 Apr 2023</v>
          </cell>
          <cell r="J372">
            <v>163385.34</v>
          </cell>
          <cell r="P372">
            <v>108966.13</v>
          </cell>
        </row>
        <row r="373">
          <cell r="B373" t="str">
            <v>OAM Select Income Fund A 30 Sep 2022</v>
          </cell>
          <cell r="J373">
            <v>12151.35</v>
          </cell>
          <cell r="P373">
            <v>8104.07</v>
          </cell>
        </row>
        <row r="374">
          <cell r="B374" t="str">
            <v>OAM Select Income Fund A 30 Sep 2023</v>
          </cell>
          <cell r="J374">
            <v>5109.8100000000004</v>
          </cell>
          <cell r="P374">
            <v>3407.87</v>
          </cell>
        </row>
        <row r="375">
          <cell r="B375" t="str">
            <v>OAM Select Income Fund A 31 Mar 2023</v>
          </cell>
          <cell r="J375">
            <v>939927.84</v>
          </cell>
          <cell r="P375">
            <v>626863.43999999994</v>
          </cell>
        </row>
        <row r="376">
          <cell r="B376" t="str">
            <v>OAM Select Income Fund A 31 May 2023</v>
          </cell>
          <cell r="J376">
            <v>517595.83</v>
          </cell>
          <cell r="P376">
            <v>345198.73</v>
          </cell>
        </row>
        <row r="377">
          <cell r="B377" t="str">
            <v>OAM Select Income Fund B 30 Apr 2023</v>
          </cell>
          <cell r="J377">
            <v>95862.33</v>
          </cell>
          <cell r="P377">
            <v>63933.19</v>
          </cell>
        </row>
        <row r="378">
          <cell r="B378" t="str">
            <v>OAM Select Income Fund B 30 Jun 2023</v>
          </cell>
          <cell r="J378">
            <v>272155.05</v>
          </cell>
          <cell r="P378">
            <v>181507.6</v>
          </cell>
        </row>
        <row r="379">
          <cell r="B379" t="str">
            <v>OAM Select Income Fund B 30 Nov 2023</v>
          </cell>
          <cell r="J379">
            <v>486118.13</v>
          </cell>
          <cell r="P379">
            <v>324205.39</v>
          </cell>
        </row>
        <row r="380">
          <cell r="B380" t="str">
            <v>OAM Select Income Fund B 30 Sep 2023</v>
          </cell>
          <cell r="J380">
            <v>300503.44</v>
          </cell>
          <cell r="P380">
            <v>200413.88</v>
          </cell>
        </row>
        <row r="381">
          <cell r="B381" t="str">
            <v>OAM Select Income Fund B 31 Dec 2023</v>
          </cell>
          <cell r="J381">
            <v>1030281.05</v>
          </cell>
          <cell r="P381">
            <v>687122.44</v>
          </cell>
        </row>
        <row r="382">
          <cell r="B382" t="str">
            <v>OAM Select Income Fund B 31 Jul 2023</v>
          </cell>
          <cell r="J382">
            <v>260533.37</v>
          </cell>
          <cell r="P382">
            <v>173756.79</v>
          </cell>
        </row>
        <row r="383">
          <cell r="B383" t="str">
            <v>OAM Select Income Fund B 31 May 2023</v>
          </cell>
          <cell r="J383">
            <v>456328.2</v>
          </cell>
          <cell r="P383">
            <v>304337.67</v>
          </cell>
        </row>
        <row r="384">
          <cell r="B384" t="str">
            <v>Oreana Property Management Limited Partnership (AUD Dividend)</v>
          </cell>
          <cell r="J384">
            <v>230500.72</v>
          </cell>
          <cell r="P384">
            <v>230500.72</v>
          </cell>
        </row>
        <row r="385">
          <cell r="B385" t="str">
            <v>Oreana Property Management Limited Partnership (USD Dividend)</v>
          </cell>
          <cell r="J385">
            <v>2966768.94</v>
          </cell>
          <cell r="P385">
            <v>2966768.94</v>
          </cell>
        </row>
        <row r="386">
          <cell r="B386" t="str">
            <v>Pictet Premium Brands P USD</v>
          </cell>
          <cell r="J386">
            <v>162.27404999999999</v>
          </cell>
          <cell r="P386">
            <v>50799.89</v>
          </cell>
        </row>
        <row r="387">
          <cell r="B387" t="str">
            <v>PIMCO Diversified Income Fund Class E USD Inc</v>
          </cell>
          <cell r="J387">
            <v>7399.5709999999999</v>
          </cell>
          <cell r="P387">
            <v>87092.96</v>
          </cell>
        </row>
        <row r="388">
          <cell r="B388" t="str">
            <v>PIMCO Income Fund Class E USD Inc</v>
          </cell>
          <cell r="J388">
            <v>2281.7829999999999</v>
          </cell>
          <cell r="P388">
            <v>21813.85</v>
          </cell>
        </row>
        <row r="389">
          <cell r="B389" t="str">
            <v>PIMCO Total Return Bond Fund Class E USD Acc</v>
          </cell>
          <cell r="J389">
            <v>33858.476999999999</v>
          </cell>
          <cell r="P389">
            <v>883025.67</v>
          </cell>
        </row>
        <row r="390">
          <cell r="B390" t="str">
            <v>Pinnacle ICAV - Antipodes Global Fund - UCITS P Share Class USD</v>
          </cell>
          <cell r="J390">
            <v>219.36610000000002</v>
          </cell>
          <cell r="P390">
            <v>2613.13</v>
          </cell>
        </row>
        <row r="391">
          <cell r="B391" t="str">
            <v>Red Door (Offshore Feeder) Fund A December 2020</v>
          </cell>
          <cell r="J391">
            <v>24.611999999999998</v>
          </cell>
          <cell r="P391">
            <v>20180.580000000002</v>
          </cell>
        </row>
        <row r="392">
          <cell r="B392" t="str">
            <v>Red Door (Offshore Feeder) Fund A January 2022</v>
          </cell>
          <cell r="J392">
            <v>4.7949999999999999</v>
          </cell>
          <cell r="P392">
            <v>3947.36</v>
          </cell>
        </row>
        <row r="393">
          <cell r="B393" t="str">
            <v>Red Door (Offshore Feeder) Fund A July 2021</v>
          </cell>
          <cell r="J393">
            <v>1.746</v>
          </cell>
          <cell r="P393">
            <v>1419.4</v>
          </cell>
        </row>
        <row r="394">
          <cell r="B394" t="str">
            <v>Red Door (Offshore Feeder) Fund A November 2019</v>
          </cell>
          <cell r="J394">
            <v>18.675201000000001</v>
          </cell>
          <cell r="P394">
            <v>15879.26</v>
          </cell>
        </row>
        <row r="395">
          <cell r="B395" t="str">
            <v>Red Door (Offshore Feeder) Fund A September 2021</v>
          </cell>
          <cell r="J395">
            <v>1.788</v>
          </cell>
          <cell r="P395">
            <v>1400.73</v>
          </cell>
        </row>
        <row r="396">
          <cell r="B396" t="str">
            <v>Sanlam Universal Funds Plc - Sanlam AI Global Managed Risk Fund L2 Acc USD</v>
          </cell>
          <cell r="J396">
            <v>244356.4</v>
          </cell>
          <cell r="P396">
            <v>412522.47</v>
          </cell>
        </row>
        <row r="398">
          <cell r="B398" t="str">
            <v>Schroder International Selection Fund - BIC (Brazil, India, China) A Acc USD</v>
          </cell>
          <cell r="J398">
            <v>100.37</v>
          </cell>
          <cell r="P398">
            <v>20754.91</v>
          </cell>
        </row>
        <row r="400">
          <cell r="B400" t="str">
            <v>Schroder International Selection Fund - Indian Equity A Acc USD</v>
          </cell>
          <cell r="J400">
            <v>22.04</v>
          </cell>
          <cell r="P400">
            <v>7096.33</v>
          </cell>
        </row>
        <row r="401">
          <cell r="B401" t="str">
            <v>Templeton BRIC Fund A Acc USD</v>
          </cell>
          <cell r="J401">
            <v>154.57</v>
          </cell>
          <cell r="P401">
            <v>2735.89</v>
          </cell>
        </row>
        <row r="402">
          <cell r="B402" t="str">
            <v>The Colchester Global Bond Fund: USD Unhedged Accumulation Class - B Shares</v>
          </cell>
          <cell r="J402">
            <v>25974.69</v>
          </cell>
          <cell r="P402">
            <v>223969.37</v>
          </cell>
        </row>
        <row r="404">
          <cell r="B404" t="str">
            <v>Uni-Global - Cross Asset Navigator RA-USD</v>
          </cell>
          <cell r="J404">
            <v>0.74</v>
          </cell>
          <cell r="P404">
            <v>925.25</v>
          </cell>
        </row>
        <row r="405">
          <cell r="B405" t="str">
            <v>Victory Arcadia Fund Class A Shares Series 1</v>
          </cell>
          <cell r="J405">
            <v>12.354000000000001</v>
          </cell>
          <cell r="P405">
            <v>34254.06</v>
          </cell>
        </row>
        <row r="406">
          <cell r="B406" t="str">
            <v>VL China Fund - Class A</v>
          </cell>
          <cell r="J406">
            <v>2362.8872000000001</v>
          </cell>
          <cell r="P406">
            <v>24615.99</v>
          </cell>
        </row>
        <row r="410">
          <cell r="B410" t="str">
            <v>AB FCP I - American Income Portfolio Class AT Dis USD</v>
          </cell>
          <cell r="J410">
            <v>97826.085999999996</v>
          </cell>
          <cell r="P410">
            <v>631956.52</v>
          </cell>
        </row>
        <row r="411">
          <cell r="B411" t="str">
            <v>AB SICAV I - International Health Care Portfolio Class A USD</v>
          </cell>
          <cell r="J411">
            <v>15.015999999999998</v>
          </cell>
          <cell r="P411">
            <v>8950.2900000000009</v>
          </cell>
        </row>
        <row r="412">
          <cell r="B412" t="str">
            <v>Allianz Global Investors Fund - Allianz China A Share Fund AT Acc USD</v>
          </cell>
          <cell r="J412">
            <v>1431.98</v>
          </cell>
          <cell r="P412">
            <v>13339.47</v>
          </cell>
        </row>
        <row r="414">
          <cell r="B414" t="str">
            <v>Allianz Global Investors Fund - Allianz Dynamic Asian High Yield Bond Class AMg Dis (H2-RMB)</v>
          </cell>
          <cell r="J414">
            <v>88867.093000000008</v>
          </cell>
          <cell r="P414">
            <v>47901.52</v>
          </cell>
        </row>
        <row r="416">
          <cell r="B416" t="str">
            <v>Allianz Global Investors Fund - Allianz Dynamic Asian High Yield Bond Class AMg Dis HKD</v>
          </cell>
          <cell r="J416">
            <v>355620.83299999998</v>
          </cell>
          <cell r="P416">
            <v>191016.2</v>
          </cell>
        </row>
        <row r="418">
          <cell r="B418" t="str">
            <v>Allianz Global Investors Fund - Allianz Dynamic Asian High Yield Bond Class AMg Dis USD</v>
          </cell>
          <cell r="J418">
            <v>23416.325000000001</v>
          </cell>
          <cell r="P418">
            <v>97351.03</v>
          </cell>
        </row>
        <row r="420">
          <cell r="B420" t="str">
            <v>Allianz Global Investors Fund - Allianz Global Artificial Intelligence Class AT Acc USD</v>
          </cell>
          <cell r="J420">
            <v>838.47600000000011</v>
          </cell>
          <cell r="P420">
            <v>22531.53</v>
          </cell>
        </row>
        <row r="422">
          <cell r="B422" t="str">
            <v>Allianz Global Investors Fund - Allianz Income and Growth Class AM Dis (H2-RMB)</v>
          </cell>
          <cell r="J422">
            <v>113539.41900000001</v>
          </cell>
          <cell r="P422">
            <v>109540.27</v>
          </cell>
        </row>
        <row r="424">
          <cell r="B424" t="str">
            <v>Allianz Global Investors Fund - Allianz Income and Growth Class AM Dis HKD</v>
          </cell>
          <cell r="J424">
            <v>507941.00799999997</v>
          </cell>
          <cell r="P424">
            <v>522333.67</v>
          </cell>
        </row>
        <row r="426">
          <cell r="B426" t="str">
            <v>Allianz Global Investors Fund - Allianz Income and Growth Class AM Dis USD</v>
          </cell>
          <cell r="J426">
            <v>85316.65</v>
          </cell>
          <cell r="P426">
            <v>710696.23</v>
          </cell>
        </row>
        <row r="428">
          <cell r="B428" t="str">
            <v>BlackRock Global Funds - Dynamic High Income Fund A6 HKD</v>
          </cell>
          <cell r="J428">
            <v>4229.1000000000004</v>
          </cell>
          <cell r="P428">
            <v>41094.839999999997</v>
          </cell>
        </row>
        <row r="429">
          <cell r="B429" t="str">
            <v>BlackRock Global Funds - Dynamic High Income Fund A8 CNY Hedged</v>
          </cell>
          <cell r="J429">
            <v>6529.26</v>
          </cell>
          <cell r="P429">
            <v>69714.78</v>
          </cell>
        </row>
        <row r="431">
          <cell r="B431" t="str">
            <v>BlackRock Global Funds - Global Allocation Fund A2 USD</v>
          </cell>
          <cell r="J431">
            <v>4072.76</v>
          </cell>
          <cell r="P431">
            <v>312462.15000000002</v>
          </cell>
        </row>
        <row r="432">
          <cell r="B432" t="str">
            <v>BlackRock Global Funds - Next Generation Technology Fund A2 USD</v>
          </cell>
          <cell r="J432">
            <v>370.5</v>
          </cell>
          <cell r="P432">
            <v>6739.4</v>
          </cell>
        </row>
        <row r="433">
          <cell r="B433" t="str">
            <v>BlackRock Global Funds - World Healthscience Fund A2 USD</v>
          </cell>
          <cell r="J433">
            <v>2880.18</v>
          </cell>
          <cell r="P433">
            <v>203110.29</v>
          </cell>
        </row>
        <row r="434">
          <cell r="B434" t="str">
            <v>BlackRock Global Funds - World Technology Fund A2 USD</v>
          </cell>
          <cell r="J434">
            <v>8188.71</v>
          </cell>
          <cell r="P434">
            <v>668935.72</v>
          </cell>
        </row>
        <row r="435">
          <cell r="B435" t="str">
            <v>BOCHK Wealth Creation Series - BOCHK All Weather China High Yield Bond Fund Class A1 RMB</v>
          </cell>
          <cell r="J435">
            <v>18628.438999999998</v>
          </cell>
          <cell r="P435">
            <v>14546.85</v>
          </cell>
        </row>
        <row r="437">
          <cell r="B437" t="str">
            <v>CCB Principal Selected Growth Mixed Asset Fund Class H</v>
          </cell>
          <cell r="J437">
            <v>157658.45000000001</v>
          </cell>
          <cell r="P437">
            <v>43024.87</v>
          </cell>
        </row>
        <row r="438">
          <cell r="B438" t="str">
            <v>China Universal International Series-CUAM China-Hong Kong Strategy Fund A HKD Acc</v>
          </cell>
          <cell r="J438">
            <v>41711.139000000003</v>
          </cell>
          <cell r="P438">
            <v>78134.070000000007</v>
          </cell>
        </row>
        <row r="440">
          <cell r="B440" t="str">
            <v>China Universal International Series-CUAM China-Hong Kong Strategy Fund A USD Acc</v>
          </cell>
          <cell r="J440">
            <v>107142.421</v>
          </cell>
          <cell r="P440">
            <v>157499.35999999999</v>
          </cell>
        </row>
        <row r="442">
          <cell r="B442" t="str">
            <v>CSOP Hong Kong Dollar Money Market ETF A</v>
          </cell>
          <cell r="J442">
            <v>48650.039000000004</v>
          </cell>
          <cell r="P442">
            <v>69029.789999999994</v>
          </cell>
        </row>
        <row r="443">
          <cell r="B443" t="str">
            <v>Da Cheng China Balanced Fund HKD Class A</v>
          </cell>
          <cell r="J443">
            <v>651.86</v>
          </cell>
          <cell r="P443">
            <v>765.89</v>
          </cell>
        </row>
        <row r="445">
          <cell r="B445" t="str">
            <v>Da Cheng China Balanced Fund USD Class A</v>
          </cell>
          <cell r="J445">
            <v>7687.19</v>
          </cell>
          <cell r="P445">
            <v>69645.94</v>
          </cell>
        </row>
        <row r="447">
          <cell r="B447" t="str">
            <v>Da Cheng Domestic Demand Growth Mixed Fund H CNY</v>
          </cell>
          <cell r="J447">
            <v>227021.04</v>
          </cell>
          <cell r="P447">
            <v>117612.13</v>
          </cell>
        </row>
        <row r="449">
          <cell r="B449" t="str">
            <v>Da Cheng Overseas China Concept Fund HKD</v>
          </cell>
          <cell r="J449">
            <v>1104.97</v>
          </cell>
          <cell r="P449">
            <v>1245.8699999999999</v>
          </cell>
        </row>
        <row r="451">
          <cell r="B451" t="str">
            <v>Fidelity Funds - China Consumer Fund A Acc USD</v>
          </cell>
          <cell r="J451">
            <v>472.04</v>
          </cell>
          <cell r="P451">
            <v>5994.91</v>
          </cell>
        </row>
        <row r="452">
          <cell r="B452" t="str">
            <v>Fidelity Funds - Global Bond Fund A Acc USD</v>
          </cell>
          <cell r="J452">
            <v>18773.46</v>
          </cell>
          <cell r="P452">
            <v>242553.1</v>
          </cell>
        </row>
        <row r="453">
          <cell r="B453" t="str">
            <v>Fidelity Funds - Sustainable Asia Equity Fund A Acc USD</v>
          </cell>
          <cell r="J453">
            <v>1704.08</v>
          </cell>
          <cell r="P453">
            <v>44919.55</v>
          </cell>
        </row>
        <row r="454">
          <cell r="B454" t="str">
            <v>Income Partners Strategy Fund - Income Partners Managed Volatility High Yield Bond Fund Class 2B Dis RMB</v>
          </cell>
          <cell r="J454">
            <v>10774.606000000002</v>
          </cell>
          <cell r="P454">
            <v>69540.479999999996</v>
          </cell>
        </row>
        <row r="456">
          <cell r="B456" t="str">
            <v>Schroder International Selection Fund - Emerging Asia A Acc USD</v>
          </cell>
          <cell r="J456">
            <v>6474.35</v>
          </cell>
          <cell r="P456">
            <v>303570.62</v>
          </cell>
        </row>
        <row r="458">
          <cell r="B458" t="str">
            <v>Taikang Kaitai Funds - Taikang Kaitai Hong Kong Dollar Money Market Fund A HKD</v>
          </cell>
          <cell r="J458">
            <v>1455016.638</v>
          </cell>
          <cell r="P458">
            <v>2005824.72</v>
          </cell>
        </row>
        <row r="460">
          <cell r="B460" t="str">
            <v>Taikang Kaitai Funds - Taikang Kaitai US Dollar Money Market Fund A USD</v>
          </cell>
          <cell r="J460">
            <v>145886.269</v>
          </cell>
          <cell r="P460">
            <v>1585302.32</v>
          </cell>
        </row>
        <row r="465">
          <cell r="B465" t="str">
            <v>Allianz Global Investors Fund - Allianz China A Share Fund AT Acc USD</v>
          </cell>
          <cell r="J465">
            <v>588.94299999999998</v>
          </cell>
          <cell r="P465">
            <v>5486.24</v>
          </cell>
        </row>
        <row r="467">
          <cell r="B467" t="str">
            <v>Allspring (Lux) Worldwide Fund - USD Investment Grade Credit Fund A Acc USD</v>
          </cell>
          <cell r="J467">
            <v>8.8160000000000007</v>
          </cell>
          <cell r="P467">
            <v>1023.89</v>
          </cell>
        </row>
        <row r="469">
          <cell r="B469" t="str">
            <v>BEA Union Investment Capital Growth Fund - BEA Union Investment Hong Kong Dollar HKD Bond Fund Class R HKD</v>
          </cell>
          <cell r="J469">
            <v>8.3780000000000001</v>
          </cell>
          <cell r="P469">
            <v>141.15</v>
          </cell>
        </row>
        <row r="471">
          <cell r="B471" t="str">
            <v>BOCHK Hong Kong Dollar Income Fund Class A HKD</v>
          </cell>
          <cell r="J471">
            <v>913.84649999999999</v>
          </cell>
          <cell r="P471">
            <v>1244.3499999999999</v>
          </cell>
        </row>
        <row r="472">
          <cell r="B472" t="str">
            <v>CFund - China Equity A Dis HKD</v>
          </cell>
          <cell r="J472">
            <v>16.2209</v>
          </cell>
          <cell r="P472">
            <v>89.79</v>
          </cell>
        </row>
        <row r="473">
          <cell r="B473" t="str">
            <v>China Universal International Series-CUAM Select US Dollar Bond Fund A USD Dis</v>
          </cell>
          <cell r="J473">
            <v>987.16699999999992</v>
          </cell>
          <cell r="P473">
            <v>765.05</v>
          </cell>
        </row>
        <row r="475">
          <cell r="B475" t="str">
            <v>CICC Fund Series - ICBC CICC USD Money Market ETF (Unlisted Class) A USD</v>
          </cell>
          <cell r="J475">
            <v>0.97499999999999998</v>
          </cell>
          <cell r="P475">
            <v>1084.9000000000001</v>
          </cell>
        </row>
        <row r="477">
          <cell r="B477" t="str">
            <v>E Fund Unit Trust Fund - E Fund (HK) US Dollar Money Market Fund A USD Acc</v>
          </cell>
          <cell r="J477">
            <v>10.005100000000001</v>
          </cell>
          <cell r="P477">
            <v>1158.3599999999999</v>
          </cell>
        </row>
        <row r="479">
          <cell r="B479" t="str">
            <v>GaoTeng WeFund - GaoTeng WeValue USD Money Market Fund P Acc USD</v>
          </cell>
          <cell r="J479">
            <v>13.958900000000002</v>
          </cell>
          <cell r="P479">
            <v>152.72</v>
          </cell>
        </row>
        <row r="481">
          <cell r="B481" t="str">
            <v>Janus Henderson Horizon Fund - China Opportunities Fund A1 USD</v>
          </cell>
          <cell r="J481">
            <v>8.9290000000000003</v>
          </cell>
          <cell r="P481">
            <v>120.18</v>
          </cell>
        </row>
        <row r="482">
          <cell r="B482" t="str">
            <v>Jupiter Asset Management Series Plc - Jupiter Merian World Equity Fund L Acc USD</v>
          </cell>
          <cell r="J482">
            <v>83.015000000000001</v>
          </cell>
          <cell r="P482">
            <v>231.79</v>
          </cell>
        </row>
        <row r="484">
          <cell r="B484" t="str">
            <v>Mirae Asset ESG Asia Great Consumer Equity Fund</v>
          </cell>
          <cell r="J484">
            <v>95.895699999999991</v>
          </cell>
          <cell r="P484">
            <v>1418.3</v>
          </cell>
        </row>
        <row r="485">
          <cell r="B485" t="str">
            <v>Natixis International Funds Lux I - Harris Associates Global Equity Fund R/A USD</v>
          </cell>
          <cell r="J485">
            <v>2.7330000000000001</v>
          </cell>
          <cell r="P485">
            <v>1154.04</v>
          </cell>
        </row>
        <row r="487">
          <cell r="B487" t="str">
            <v>New Capital Asia Future Leaders Fund - USD Ord Dist</v>
          </cell>
          <cell r="J487">
            <v>0.78</v>
          </cell>
          <cell r="P487">
            <v>75.069999999999993</v>
          </cell>
        </row>
        <row r="488">
          <cell r="B488" t="str">
            <v>New Capital Wealthy Nations Bond Fund USD O Inc</v>
          </cell>
          <cell r="J488">
            <v>1.1000000000000001</v>
          </cell>
          <cell r="P488">
            <v>98.9</v>
          </cell>
        </row>
        <row r="489">
          <cell r="B489" t="str">
            <v>Schroder International Selection Fund - Global Multi Asset Income A Dis HKD</v>
          </cell>
          <cell r="J489">
            <v>13.24</v>
          </cell>
          <cell r="P489">
            <v>986.81</v>
          </cell>
        </row>
        <row r="491">
          <cell r="B491" t="str">
            <v>Schroder International Selection Fund - Hong Kong Dollar Bond A Dis</v>
          </cell>
          <cell r="J491">
            <v>0.67</v>
          </cell>
          <cell r="P491">
            <v>1.17</v>
          </cell>
        </row>
        <row r="492">
          <cell r="B492" t="str">
            <v>Taikang Kaitai Funds - Taikang Kaitai China New Opportunities Fund A Dis USD</v>
          </cell>
          <cell r="J492">
            <v>113.667</v>
          </cell>
          <cell r="P492">
            <v>820.9</v>
          </cell>
        </row>
        <row r="494">
          <cell r="B494" t="str">
            <v>Taikang Kaitai Funds - Taikang Kaitai Overseas Short Tenor Bond Fund A Acc HKD</v>
          </cell>
          <cell r="J494">
            <v>1082.0439999999999</v>
          </cell>
          <cell r="P494">
            <v>1724.26</v>
          </cell>
        </row>
        <row r="499">
          <cell r="B499" t="str">
            <v>BlackRock Global Funds - Asian Tiger Bond Fund A3 USD</v>
          </cell>
          <cell r="J499">
            <v>0.01</v>
          </cell>
          <cell r="P499">
            <v>0.1</v>
          </cell>
        </row>
        <row r="503">
          <cell r="B503" t="str">
            <v>AB SICAV I - International Health Care Portfolio Class A USD</v>
          </cell>
          <cell r="J503">
            <v>26.225999999999999</v>
          </cell>
          <cell r="P503">
            <v>15632.01</v>
          </cell>
        </row>
        <row r="504">
          <cell r="B504" t="str">
            <v>AB SICAV I - Low Volatility Equity Portfolio Class A USD</v>
          </cell>
          <cell r="J504">
            <v>168.28700000000001</v>
          </cell>
          <cell r="P504">
            <v>7254.85</v>
          </cell>
        </row>
        <row r="505">
          <cell r="B505" t="str">
            <v>abrdn SICAV I - All China Sustainable Equity Fund A Acc USD</v>
          </cell>
          <cell r="J505">
            <v>737.87199999999996</v>
          </cell>
          <cell r="P505">
            <v>14548.62</v>
          </cell>
        </row>
        <row r="506">
          <cell r="B506" t="str">
            <v>abrdn SICAV I - Global Sustainable Equity Fund A Acc USD</v>
          </cell>
          <cell r="J506">
            <v>1036.07</v>
          </cell>
          <cell r="P506">
            <v>27875.57</v>
          </cell>
        </row>
        <row r="507">
          <cell r="B507" t="str">
            <v>Allianz Global Investors Fund - Allianz Global Equity Unconstrained Class AT Acc USD</v>
          </cell>
          <cell r="J507">
            <v>558.05399999999997</v>
          </cell>
          <cell r="P507">
            <v>24511.52</v>
          </cell>
        </row>
        <row r="509">
          <cell r="B509" t="str">
            <v>BlackRock Global Funds - Global High Yield Bond Fund A3 USD</v>
          </cell>
          <cell r="J509">
            <v>1041.5</v>
          </cell>
          <cell r="P509">
            <v>7696.68</v>
          </cell>
        </row>
        <row r="510">
          <cell r="B510" t="str">
            <v>BlackRock Global Funds - Natural Resources Growth &amp; Income A2 USD</v>
          </cell>
          <cell r="J510">
            <v>2482.34</v>
          </cell>
          <cell r="P510">
            <v>32444.18</v>
          </cell>
        </row>
        <row r="512">
          <cell r="B512" t="str">
            <v>BlackRock Global Funds - Sustainable Global Dynamic Equity Fund A2 USD</v>
          </cell>
          <cell r="J512">
            <v>246.62</v>
          </cell>
          <cell r="P512">
            <v>8140.93</v>
          </cell>
        </row>
        <row r="514">
          <cell r="B514" t="str">
            <v>BlackRock Global Funds - World Gold Fund A2 USD</v>
          </cell>
          <cell r="J514">
            <v>184.24</v>
          </cell>
          <cell r="P514">
            <v>6361.81</v>
          </cell>
        </row>
        <row r="515">
          <cell r="B515" t="str">
            <v>BlackRock Global Funds - World Technology Fund A2 USD</v>
          </cell>
          <cell r="J515">
            <v>515.27</v>
          </cell>
          <cell r="P515">
            <v>42092.4</v>
          </cell>
        </row>
        <row r="516">
          <cell r="B516" t="str">
            <v>Fidelity Funds - Global Technology Fund A Acc USD</v>
          </cell>
          <cell r="J516">
            <v>46.86</v>
          </cell>
          <cell r="P516">
            <v>2576.36</v>
          </cell>
        </row>
        <row r="517">
          <cell r="B517" t="str">
            <v>Fidelity Funds - Sustainable Health Care Fund A Acc USD</v>
          </cell>
          <cell r="J517">
            <v>1161.25</v>
          </cell>
          <cell r="P517">
            <v>31353.75</v>
          </cell>
        </row>
        <row r="518">
          <cell r="B518" t="str">
            <v>Franklin Global Real Estate Fund Class A Acc USD</v>
          </cell>
          <cell r="J518">
            <v>509.68900000000002</v>
          </cell>
          <cell r="P518">
            <v>6600.47</v>
          </cell>
        </row>
        <row r="519">
          <cell r="B519" t="str">
            <v>Franklin Gold and Precious Metals Fund Class A Acc HKD</v>
          </cell>
          <cell r="J519">
            <v>17961.101999999999</v>
          </cell>
          <cell r="P519">
            <v>13439.62</v>
          </cell>
        </row>
        <row r="520">
          <cell r="B520" t="str">
            <v>FSSA China Growth Fund Class I Acc USD</v>
          </cell>
          <cell r="J520">
            <v>99.808999999999997</v>
          </cell>
          <cell r="P520">
            <v>15296.47</v>
          </cell>
        </row>
        <row r="521">
          <cell r="B521" t="str">
            <v>Janus Henderson Horizon Fund - Japanese Smaller Companies Fund A2 HUSD</v>
          </cell>
          <cell r="J521">
            <v>129.12799999999999</v>
          </cell>
          <cell r="P521">
            <v>9627.7800000000007</v>
          </cell>
        </row>
        <row r="523">
          <cell r="B523" t="str">
            <v>Mirae Asset ESG India Sector Leader Equity Fund</v>
          </cell>
          <cell r="J523">
            <v>475.94710000000009</v>
          </cell>
          <cell r="P523">
            <v>13098.07</v>
          </cell>
        </row>
        <row r="524">
          <cell r="B524" t="str">
            <v>Schroder International Selection Fund - Global Climate Change Equity A Acc USD</v>
          </cell>
          <cell r="J524">
            <v>408.92</v>
          </cell>
          <cell r="P524">
            <v>9706.66</v>
          </cell>
        </row>
        <row r="526">
          <cell r="B526" t="str">
            <v>T. Rowe Price Funds SICAV - Global Focused Growth Equity Fund A USD</v>
          </cell>
          <cell r="J526">
            <v>211.7</v>
          </cell>
          <cell r="P526">
            <v>16722.18</v>
          </cell>
        </row>
        <row r="528">
          <cell r="B528" t="str">
            <v>Templeton Emerging Markets Fund Class A Acc USD</v>
          </cell>
          <cell r="J528">
            <v>150.95699999999999</v>
          </cell>
          <cell r="P528">
            <v>6725.13</v>
          </cell>
        </row>
        <row r="532">
          <cell r="B532" t="str">
            <v>Eastspring Investments - Japan Dynamic Fund Class AJ JPY</v>
          </cell>
          <cell r="J532">
            <v>7892.3959999999997</v>
          </cell>
          <cell r="P532">
            <v>125604.37</v>
          </cell>
        </row>
        <row r="533">
          <cell r="B533" t="str">
            <v>Fidelity Funds - Japan Value Fund A JPY</v>
          </cell>
          <cell r="J533">
            <v>292.74</v>
          </cell>
          <cell r="P533">
            <v>131388.28</v>
          </cell>
        </row>
        <row r="537">
          <cell r="B537" t="str">
            <v>BEA Union Investment Series - BEA Union Investment Asian Bond and Currency Fund Class A USD Dis</v>
          </cell>
          <cell r="J537">
            <v>3506.25</v>
          </cell>
          <cell r="P537">
            <v>30504.38</v>
          </cell>
        </row>
        <row r="539">
          <cell r="B539" t="str">
            <v>Income Partners Strategy Fund - Income Partners Managed Volatility High Yield Bond Fund Class 2B Dis RMB</v>
          </cell>
          <cell r="J539">
            <v>3118.8420000000001</v>
          </cell>
          <cell r="P539">
            <v>20129.349999999999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5">
          <cell r="J5" t="str">
            <v>Consolidate Across FI : N</v>
          </cell>
        </row>
        <row r="6">
          <cell r="J6" t="str">
            <v xml:space="preserve">WA Name : </v>
          </cell>
        </row>
        <row r="9">
          <cell r="B9" t="str">
            <v>Fund Name</v>
          </cell>
          <cell r="J9" t="str">
            <v>Units Owned</v>
          </cell>
          <cell r="P9" t="str">
            <v>Amount (USD)</v>
          </cell>
        </row>
        <row r="10">
          <cell r="B10" t="str">
            <v>Allianz Global Investors Fund - Allianz China A Share Fund AT Acc USD</v>
          </cell>
          <cell r="J10">
            <v>1271.5970000000002</v>
          </cell>
          <cell r="P10">
            <v>12456.82</v>
          </cell>
        </row>
        <row r="12">
          <cell r="B12" t="str">
            <v>BlackRock Global Funds - World Gold Fund A2 USD</v>
          </cell>
          <cell r="J12">
            <v>253.3</v>
          </cell>
          <cell r="P12">
            <v>9924.2900000000009</v>
          </cell>
        </row>
        <row r="13">
          <cell r="B13" t="str">
            <v>Bosera USD Money Market Fund Class A USD</v>
          </cell>
          <cell r="J13">
            <v>13995.08</v>
          </cell>
          <cell r="P13">
            <v>153439.26</v>
          </cell>
        </row>
        <row r="14">
          <cell r="B14" t="str">
            <v>Fidelity Funds - China Focus Fund A USD</v>
          </cell>
          <cell r="J14">
            <v>384.55</v>
          </cell>
          <cell r="P14">
            <v>25576.42</v>
          </cell>
        </row>
        <row r="15">
          <cell r="B15" t="str">
            <v>Janus Henderson Horizon Fund - Global Technology Leaders Fund A2 USD</v>
          </cell>
          <cell r="J15">
            <v>122.916</v>
          </cell>
          <cell r="P15">
            <v>25199.01</v>
          </cell>
        </row>
        <row r="20">
          <cell r="B20" t="str">
            <v>Asian Direct Lending Fund SPV1 Class 1b TTHAB TTHABSPV11B Series042Oct2021 (WMC-C)</v>
          </cell>
          <cell r="J20">
            <v>2.5340000000000003</v>
          </cell>
          <cell r="P20">
            <v>217.52</v>
          </cell>
        </row>
        <row r="22">
          <cell r="B22" t="str">
            <v>Asian Direct Lending Fund SPV1 Class 1b TTHAB TTHABSPV11B Series042Oct2021 (WMC-R)</v>
          </cell>
          <cell r="J22">
            <v>3.79</v>
          </cell>
          <cell r="P22">
            <v>325.32</v>
          </cell>
        </row>
        <row r="24">
          <cell r="B24" t="str">
            <v>Asian Direct Lending Fund SPV1 Class 1c TTHAB TTHABSPV11C Series042Oct2021 (WMC-C)</v>
          </cell>
          <cell r="J24">
            <v>575.04599999999994</v>
          </cell>
          <cell r="P24">
            <v>49361.94</v>
          </cell>
        </row>
        <row r="26">
          <cell r="B26" t="str">
            <v>Asian Direct Lending Fund SPV1 Class 1c TTHAB TTHABSPV11C Series042Oct2021 (WMC-R)</v>
          </cell>
          <cell r="J26">
            <v>860.15600000000006</v>
          </cell>
          <cell r="P26">
            <v>73835.789999999994</v>
          </cell>
        </row>
        <row r="28">
          <cell r="B28" t="str">
            <v>Asian Direct Lending Fund SPV1 Class 1d TTHAB TTHABSPV11D Series042Oct2021 (WMC-C)</v>
          </cell>
          <cell r="J28">
            <v>1150.0919999999999</v>
          </cell>
          <cell r="P28">
            <v>98723.89</v>
          </cell>
        </row>
        <row r="30">
          <cell r="B30" t="str">
            <v>Asian Direct Lending Fund SPV1 Class 1d TTHAB TTHABSPV11D Series042Oct2021 (WMC-R)</v>
          </cell>
          <cell r="J30">
            <v>1720.3120000000001</v>
          </cell>
          <cell r="P30">
            <v>147671.59</v>
          </cell>
        </row>
        <row r="32">
          <cell r="B32" t="str">
            <v>Asian Recovery SPVI SPV2 TTHAB TTHABSPV2 Series042Oct2021 (WMC-C)</v>
          </cell>
          <cell r="J32">
            <v>4806.0780000000004</v>
          </cell>
          <cell r="P32">
            <v>285961.65000000002</v>
          </cell>
        </row>
        <row r="34">
          <cell r="B34" t="str">
            <v>Asian Recovery SPVI SPV2 TTHAB TTHABSPV2 Series042Oct2021 (WMC-R)</v>
          </cell>
          <cell r="J34">
            <v>7188.9280000000008</v>
          </cell>
          <cell r="P34">
            <v>427741.22</v>
          </cell>
        </row>
        <row r="36">
          <cell r="B36" t="str">
            <v>Belgrave Capital Management Ltd - Vitruvius Greater China Equity B USD</v>
          </cell>
          <cell r="J36">
            <v>607.22</v>
          </cell>
          <cell r="P36">
            <v>205367.88</v>
          </cell>
        </row>
        <row r="38">
          <cell r="B38" t="str">
            <v>BlackRock Global Funds - Asian Growth Leaders Fund A2 AUD Hedged</v>
          </cell>
          <cell r="J38">
            <v>1199.76</v>
          </cell>
          <cell r="P38">
            <v>10530.01</v>
          </cell>
        </row>
        <row r="40">
          <cell r="B40" t="str">
            <v>BlackRock Global Funds - Sustainable Energy Fund A2 USD</v>
          </cell>
          <cell r="J40">
            <v>5751.59</v>
          </cell>
          <cell r="P40">
            <v>98179.64</v>
          </cell>
        </row>
        <row r="41">
          <cell r="B41" t="str">
            <v>BlackRock Global Funds - World Healthscience Fund A2 USD</v>
          </cell>
          <cell r="J41">
            <v>579.94000000000005</v>
          </cell>
          <cell r="P41">
            <v>41135.14</v>
          </cell>
        </row>
        <row r="42">
          <cell r="B42" t="str">
            <v>BlackRock Global Funds - World Technology Fund A2 USD</v>
          </cell>
          <cell r="J42">
            <v>2220.27</v>
          </cell>
          <cell r="P42">
            <v>183638.32</v>
          </cell>
        </row>
        <row r="43">
          <cell r="B43" t="str">
            <v>BlackRock Japan Flexible Equity Fund A2 USD Hedged</v>
          </cell>
          <cell r="J43">
            <v>1239.3800000000001</v>
          </cell>
          <cell r="P43">
            <v>40961.51</v>
          </cell>
        </row>
        <row r="44">
          <cell r="B44" t="str">
            <v>CFund - China Equity A Acc RMB</v>
          </cell>
          <cell r="J44">
            <v>13501.537199999999</v>
          </cell>
          <cell r="P44">
            <v>103766.73</v>
          </cell>
        </row>
        <row r="45">
          <cell r="B45" t="str">
            <v>Fidelity Funds - Global Technology Fund A Acc USD</v>
          </cell>
          <cell r="J45">
            <v>18.23</v>
          </cell>
          <cell r="P45">
            <v>1033.82</v>
          </cell>
        </row>
        <row r="46">
          <cell r="B46" t="str">
            <v>Franklin Technology Fund Class A Acc USD</v>
          </cell>
          <cell r="J46">
            <v>510.815</v>
          </cell>
          <cell r="P46">
            <v>23543.45</v>
          </cell>
        </row>
        <row r="47">
          <cell r="B47" t="str">
            <v>FSSA Asian Equity Plus Fund Class I Acc USD</v>
          </cell>
          <cell r="J47">
            <v>2649.2910000000002</v>
          </cell>
          <cell r="P47">
            <v>229560.53</v>
          </cell>
        </row>
        <row r="48">
          <cell r="B48" t="str">
            <v>FSSA China Growth Fund Class I Acc USD</v>
          </cell>
          <cell r="J48">
            <v>277.774</v>
          </cell>
          <cell r="P48">
            <v>47734.96</v>
          </cell>
        </row>
        <row r="49">
          <cell r="B49" t="str">
            <v>GaoTeng Emerging Markets Plus Long/Short Fixed Income Alpha Fund A Series 2 April 2020</v>
          </cell>
          <cell r="J49">
            <v>51.047700000000006</v>
          </cell>
          <cell r="P49">
            <v>53742.51</v>
          </cell>
        </row>
        <row r="51">
          <cell r="B51" t="str">
            <v>Greenwoods Golden China Fund Class A</v>
          </cell>
          <cell r="J51">
            <v>753.6160000000001</v>
          </cell>
          <cell r="P51">
            <v>285710.90000000002</v>
          </cell>
        </row>
        <row r="52">
          <cell r="B52" t="str">
            <v>Hamilton Lane Global Private Assets Fund R USD</v>
          </cell>
          <cell r="J52">
            <v>9561.8946000000014</v>
          </cell>
          <cell r="P52">
            <v>1628044.51</v>
          </cell>
        </row>
        <row r="53">
          <cell r="B53" t="str">
            <v>Hamilton Lane Senior Credit Opportunities Fund SA SICAV RAIF - Class R-USD Dist Series 1</v>
          </cell>
          <cell r="J53">
            <v>7137.0820999999996</v>
          </cell>
          <cell r="P53">
            <v>698817.4</v>
          </cell>
        </row>
        <row r="55">
          <cell r="B55" t="str">
            <v>Headwater Investment Fund B</v>
          </cell>
          <cell r="J55">
            <v>623.72499999999991</v>
          </cell>
          <cell r="P55">
            <v>3132312.61</v>
          </cell>
        </row>
        <row r="56">
          <cell r="B56" t="str">
            <v>Janus Henderson Capital Funds plc - Janus Henderson Global Technology and Innovation Fund A2 HAUD</v>
          </cell>
          <cell r="J56">
            <v>525.43600000000004</v>
          </cell>
          <cell r="P56">
            <v>14781.03</v>
          </cell>
        </row>
        <row r="58">
          <cell r="B58" t="str">
            <v>Jupiter India Select Class L USD A Inc</v>
          </cell>
          <cell r="J58">
            <v>160.72999999999999</v>
          </cell>
          <cell r="P58">
            <v>56692.68</v>
          </cell>
        </row>
        <row r="59">
          <cell r="B59" t="str">
            <v>Micro Connect Leadership Feeder Fund Class C - 04 May 2023 Series CNH</v>
          </cell>
          <cell r="J59">
            <v>1248.1835469999999</v>
          </cell>
          <cell r="P59">
            <v>1122918.55</v>
          </cell>
        </row>
        <row r="61">
          <cell r="B61" t="str">
            <v>Micro Connect Leadership Feeder Fund Class C CNH</v>
          </cell>
          <cell r="J61">
            <v>1600</v>
          </cell>
          <cell r="P61">
            <v>1333197.68</v>
          </cell>
        </row>
        <row r="62">
          <cell r="B62" t="str">
            <v>Micro Connect Leadership Feeder Fund Class C USD Hedged</v>
          </cell>
          <cell r="J62">
            <v>1132.6344200000001</v>
          </cell>
          <cell r="P62">
            <v>1198282.1599999999</v>
          </cell>
        </row>
        <row r="63">
          <cell r="B63" t="str">
            <v>Nanjia Capital ICAV - Civetta Nanjia Fund Class S USD</v>
          </cell>
          <cell r="J63">
            <v>952.11399999999992</v>
          </cell>
          <cell r="P63">
            <v>113299.66</v>
          </cell>
        </row>
        <row r="64">
          <cell r="B64" t="str">
            <v>Nanjia Capital SAC Limited - ATAF Sub Fund Class A USD</v>
          </cell>
          <cell r="J64">
            <v>1813.0894069999997</v>
          </cell>
          <cell r="P64">
            <v>320295.12</v>
          </cell>
        </row>
        <row r="65">
          <cell r="B65" t="str">
            <v>OAM Protected Income Fund Class 2024058U</v>
          </cell>
          <cell r="J65">
            <v>158</v>
          </cell>
          <cell r="P65">
            <v>158000</v>
          </cell>
        </row>
        <row r="66">
          <cell r="B66" t="str">
            <v>OAM Protected Income Fund Class 2024059A</v>
          </cell>
          <cell r="J66">
            <v>405</v>
          </cell>
          <cell r="P66">
            <v>270105.51</v>
          </cell>
        </row>
        <row r="67">
          <cell r="B67" t="str">
            <v>OAM Protected Income Fund Class 2024088U</v>
          </cell>
          <cell r="J67">
            <v>360</v>
          </cell>
          <cell r="P67">
            <v>360000</v>
          </cell>
        </row>
        <row r="68">
          <cell r="B68" t="str">
            <v>OAM Protected Income Fund Class 2024089A</v>
          </cell>
          <cell r="J68">
            <v>600</v>
          </cell>
          <cell r="P68">
            <v>400156.32</v>
          </cell>
        </row>
        <row r="69">
          <cell r="B69" t="str">
            <v>OAM Protected Income Fund Class 20241110AV</v>
          </cell>
          <cell r="J69">
            <v>795</v>
          </cell>
          <cell r="P69">
            <v>530207.12</v>
          </cell>
        </row>
        <row r="70">
          <cell r="B70" t="str">
            <v>OAM Protected Income Fund Class 20241110UV</v>
          </cell>
          <cell r="J70">
            <v>1298.165</v>
          </cell>
          <cell r="P70">
            <v>1298165</v>
          </cell>
        </row>
        <row r="71">
          <cell r="B71" t="str">
            <v>OAM Protected Income Fund Class 2024119A</v>
          </cell>
          <cell r="J71">
            <v>13.84</v>
          </cell>
          <cell r="P71">
            <v>9230.27</v>
          </cell>
        </row>
        <row r="72">
          <cell r="B72" t="str">
            <v>OAM Protected Income Fund Class 20250210AV</v>
          </cell>
          <cell r="J72">
            <v>1335</v>
          </cell>
          <cell r="P72">
            <v>890347.81</v>
          </cell>
        </row>
        <row r="73">
          <cell r="B73" t="str">
            <v>OAM Protected Income Fund Class 20250210UV</v>
          </cell>
          <cell r="J73">
            <v>960</v>
          </cell>
          <cell r="P73">
            <v>960000</v>
          </cell>
        </row>
        <row r="74">
          <cell r="B74" t="str">
            <v>OAM Protected Income Fund Class 2025029A</v>
          </cell>
          <cell r="J74">
            <v>615.94163000000003</v>
          </cell>
          <cell r="P74">
            <v>410788.22</v>
          </cell>
        </row>
        <row r="75">
          <cell r="B75" t="str">
            <v>OAM Protected Income Fund Class 2025058U</v>
          </cell>
          <cell r="J75">
            <v>198.5</v>
          </cell>
          <cell r="P75">
            <v>198500</v>
          </cell>
        </row>
        <row r="76">
          <cell r="B76" t="str">
            <v>OAM Protected Income Fund Class 2025059A</v>
          </cell>
          <cell r="J76">
            <v>602.25</v>
          </cell>
          <cell r="P76">
            <v>401656.9</v>
          </cell>
        </row>
        <row r="77">
          <cell r="B77" t="str">
            <v>OAM Protected Income Fund Class 2025088UP</v>
          </cell>
          <cell r="J77">
            <v>320</v>
          </cell>
          <cell r="P77">
            <v>320000</v>
          </cell>
        </row>
        <row r="78">
          <cell r="B78" t="str">
            <v>Oreana Property Management Limited Partnership (AUD Dividend)</v>
          </cell>
          <cell r="J78">
            <v>1200000</v>
          </cell>
          <cell r="P78">
            <v>1200000</v>
          </cell>
        </row>
        <row r="79">
          <cell r="B79" t="str">
            <v>Qiqiao Global Growth Fund A HKD Series 62_2402</v>
          </cell>
          <cell r="J79">
            <v>335.29</v>
          </cell>
          <cell r="P79">
            <v>65720.509999999995</v>
          </cell>
        </row>
        <row r="80">
          <cell r="B80" t="str">
            <v>Qiqiao Global Growth Fund A HKD Series 64_2405</v>
          </cell>
          <cell r="J80">
            <v>324.19200000000001</v>
          </cell>
          <cell r="P80">
            <v>64063.48</v>
          </cell>
        </row>
        <row r="81">
          <cell r="B81" t="str">
            <v>Qiqiao Global Growth Fund C USD Series 31_2402</v>
          </cell>
          <cell r="J81">
            <v>153.00399999999999</v>
          </cell>
          <cell r="P81">
            <v>20580.55</v>
          </cell>
        </row>
        <row r="82">
          <cell r="B82" t="str">
            <v>Qiqiao Global Growth Fund Class A HKD Share Initial Series</v>
          </cell>
          <cell r="J82">
            <v>2216.998</v>
          </cell>
          <cell r="P82">
            <v>433313.14</v>
          </cell>
        </row>
        <row r="83">
          <cell r="B83" t="str">
            <v>Qiqiao Global Growth Fund Class C USD Share Initial Series</v>
          </cell>
          <cell r="J83">
            <v>36135.86</v>
          </cell>
          <cell r="P83">
            <v>4853710.8899999997</v>
          </cell>
        </row>
        <row r="84">
          <cell r="B84" t="str">
            <v>Qiqiao Global Growth Fund Class D AUD Share Initial Series</v>
          </cell>
          <cell r="J84">
            <v>12936.694</v>
          </cell>
          <cell r="P84">
            <v>982399.58</v>
          </cell>
        </row>
        <row r="85">
          <cell r="B85" t="str">
            <v>Qiqiao Global Growth Fund D AUD Series 4_2306</v>
          </cell>
          <cell r="J85">
            <v>1379.116</v>
          </cell>
          <cell r="P85">
            <v>105599.89</v>
          </cell>
        </row>
        <row r="86">
          <cell r="B86" t="str">
            <v>Qiqiao Global Growth Fund D AUD Series 5_2310</v>
          </cell>
          <cell r="J86">
            <v>456.255</v>
          </cell>
          <cell r="P86">
            <v>34932.449999999997</v>
          </cell>
        </row>
        <row r="87">
          <cell r="B87" t="str">
            <v>Qiqiao Global Growth Fund D AUD Series 6_2312</v>
          </cell>
          <cell r="J87">
            <v>917.83100000000002</v>
          </cell>
          <cell r="P87">
            <v>70152.94</v>
          </cell>
        </row>
        <row r="88">
          <cell r="B88" t="str">
            <v>Qiqiao Global Growth Fund D AUD Series 7_2402</v>
          </cell>
          <cell r="J88">
            <v>2244.2449999999999</v>
          </cell>
          <cell r="P88">
            <v>172366.25</v>
          </cell>
        </row>
        <row r="89">
          <cell r="B89" t="str">
            <v>Qiqiao Global Growth Fund D AUD Series 8_2404</v>
          </cell>
          <cell r="J89">
            <v>3917.4490000000001</v>
          </cell>
          <cell r="P89">
            <v>302393.96999999997</v>
          </cell>
        </row>
        <row r="90">
          <cell r="B90" t="str">
            <v>Schroder International Selection Fund - Emerging Europe Y9 Acc EUR</v>
          </cell>
          <cell r="J90">
            <v>3.9</v>
          </cell>
          <cell r="P90">
            <v>0.04</v>
          </cell>
        </row>
        <row r="92">
          <cell r="B92" t="str">
            <v>T. Rowe Price Funds SICAV - Global Focused Growth Equity Fund A USD</v>
          </cell>
          <cell r="J92">
            <v>4742.42</v>
          </cell>
          <cell r="P92">
            <v>376832.22</v>
          </cell>
        </row>
        <row r="94">
          <cell r="B94" t="str">
            <v>Value Partners High-Dividend Stocks Fund A1</v>
          </cell>
          <cell r="J94">
            <v>165.9684</v>
          </cell>
          <cell r="P94">
            <v>17531.240000000002</v>
          </cell>
        </row>
        <row r="98">
          <cell r="B98" t="str">
            <v>Allianz Global Investors Fund - Allianz Income and Growth Class AM Dis USD</v>
          </cell>
          <cell r="J98">
            <v>2858.9440000000004</v>
          </cell>
          <cell r="P98">
            <v>23457.35</v>
          </cell>
        </row>
        <row r="103">
          <cell r="B103" t="str">
            <v>Fidelity Funds - Japan Value Fund A JPY</v>
          </cell>
          <cell r="J103">
            <v>274.24</v>
          </cell>
          <cell r="P103">
            <v>124633.7</v>
          </cell>
        </row>
        <row r="104">
          <cell r="B104" t="str">
            <v>Jupiter India Select Class L USD A Inc</v>
          </cell>
          <cell r="J104">
            <v>378.2</v>
          </cell>
          <cell r="P104">
            <v>133398.70000000001</v>
          </cell>
        </row>
        <row r="108">
          <cell r="B108" t="str">
            <v>AB FCP I - American Income Portfolio Class AT Dis USD</v>
          </cell>
          <cell r="J108">
            <v>8551.6360000000004</v>
          </cell>
          <cell r="P108">
            <v>54815.99</v>
          </cell>
        </row>
        <row r="109">
          <cell r="B109" t="str">
            <v>AB FCP I - American Income Portfolio Class AT HKD</v>
          </cell>
          <cell r="J109">
            <v>79558.369000000006</v>
          </cell>
          <cell r="P109">
            <v>510290.78</v>
          </cell>
        </row>
        <row r="110">
          <cell r="B110" t="str">
            <v>Allianz Global Investors Fund - Allianz China A Share Fund AT Acc USD</v>
          </cell>
          <cell r="J110">
            <v>3643.9349999999999</v>
          </cell>
          <cell r="P110">
            <v>35696.720000000001</v>
          </cell>
        </row>
        <row r="112">
          <cell r="B112" t="str">
            <v>Allianz Global Investors Fund - Allianz Income and Growth Class AM Dis HKD</v>
          </cell>
          <cell r="J112">
            <v>1322974.3380000002</v>
          </cell>
          <cell r="P112">
            <v>1336357.05</v>
          </cell>
        </row>
        <row r="114">
          <cell r="B114" t="str">
            <v>Allianz Global Investors Fund - Allianz Income and Growth Class AM Dis USD</v>
          </cell>
          <cell r="J114">
            <v>67291.281000000003</v>
          </cell>
          <cell r="P114">
            <v>552118.23</v>
          </cell>
        </row>
        <row r="116">
          <cell r="B116" t="str">
            <v>BlackRock Global Funds - World Healthscience Fund A2 USD</v>
          </cell>
          <cell r="J116">
            <v>528.28</v>
          </cell>
          <cell r="P116">
            <v>37470.9</v>
          </cell>
        </row>
        <row r="117">
          <cell r="B117" t="str">
            <v>BlackRock Global Funds - World Technology Fund A2 USD</v>
          </cell>
          <cell r="J117">
            <v>311.52</v>
          </cell>
          <cell r="P117">
            <v>25765.79</v>
          </cell>
        </row>
        <row r="118">
          <cell r="B118" t="str">
            <v>FSSA China Growth Fund Class I Acc USD</v>
          </cell>
          <cell r="J118">
            <v>171.39</v>
          </cell>
          <cell r="P118">
            <v>29453.06</v>
          </cell>
        </row>
        <row r="119">
          <cell r="B119" t="str">
            <v>Fullgoal China Small-Mid Cap Growth Fund Class A1 USD</v>
          </cell>
          <cell r="J119">
            <v>3.5470000000000006</v>
          </cell>
          <cell r="P119">
            <v>6286.59</v>
          </cell>
        </row>
        <row r="120">
          <cell r="B120" t="str">
            <v>Invesco Funds SICAV - Global Consumer Trends Fund A USD Acc</v>
          </cell>
          <cell r="J120">
            <v>495.44099999999997</v>
          </cell>
          <cell r="P120">
            <v>31856.86</v>
          </cell>
        </row>
        <row r="121">
          <cell r="B121" t="str">
            <v>Jupiter India Select Class L USD A Inc</v>
          </cell>
          <cell r="J121">
            <v>13.66</v>
          </cell>
          <cell r="P121">
            <v>4818.16</v>
          </cell>
        </row>
        <row r="122">
          <cell r="B122" t="str">
            <v>Schroder International Selection Fund - China Opportunities A Acc USD</v>
          </cell>
          <cell r="J122">
            <v>2.0099999999999998</v>
          </cell>
          <cell r="P122">
            <v>683.95</v>
          </cell>
        </row>
        <row r="124">
          <cell r="B124" t="str">
            <v>Schroder International Selection Fund - Hong Kong Equity A Acc HKD</v>
          </cell>
          <cell r="J124">
            <v>397.89</v>
          </cell>
          <cell r="P124">
            <v>20384.75</v>
          </cell>
        </row>
        <row r="125">
          <cell r="B125" t="str">
            <v>Value Partners Fund Series - Value Partners Asian Income Fund A MDis HKD Unhedged</v>
          </cell>
          <cell r="J125">
            <v>20283.792000000001</v>
          </cell>
          <cell r="P125">
            <v>23831.94</v>
          </cell>
        </row>
        <row r="130">
          <cell r="B130" t="str">
            <v>AB FCP I - American Income Portfolio Class AT HKD</v>
          </cell>
          <cell r="J130">
            <v>20471.391</v>
          </cell>
          <cell r="P130">
            <v>131304.38</v>
          </cell>
        </row>
        <row r="131">
          <cell r="B131" t="str">
            <v>AB SICAV I - Low Volatility Equity Portfolio Class AD HKD</v>
          </cell>
          <cell r="J131">
            <v>3768.0120000000002</v>
          </cell>
          <cell r="P131">
            <v>91420.06</v>
          </cell>
        </row>
        <row r="132">
          <cell r="B132" t="str">
            <v>abrdn SICAV I - Global Dynamic Dividend Fund  A Acc HKD</v>
          </cell>
          <cell r="J132">
            <v>1936.624</v>
          </cell>
          <cell r="P132">
            <v>32642.3</v>
          </cell>
        </row>
        <row r="133">
          <cell r="B133" t="str">
            <v>abrdn SICAV I - Global Dynamic Dividend Fund  A Acc USD</v>
          </cell>
          <cell r="J133">
            <v>2092.2800000000002</v>
          </cell>
          <cell r="P133">
            <v>27344.01</v>
          </cell>
        </row>
        <row r="134">
          <cell r="B134" t="str">
            <v>Allianz Global Investors Fund - Allianz Income and Growth Class AM Dis (H2-RMB)</v>
          </cell>
          <cell r="J134">
            <v>178409.266</v>
          </cell>
          <cell r="P134">
            <v>170042.84</v>
          </cell>
        </row>
        <row r="136">
          <cell r="B136" t="str">
            <v>Allianz Global Investors Fund - Allianz Income and Growth Class AM Dis HKD</v>
          </cell>
          <cell r="J136">
            <v>527501.37100000004</v>
          </cell>
          <cell r="P136">
            <v>532837.38</v>
          </cell>
        </row>
        <row r="138">
          <cell r="B138" t="str">
            <v>BlackRock Global Funds - Asian Tiger Bond Fund A6 HKD Hedged</v>
          </cell>
          <cell r="J138">
            <v>4799.41</v>
          </cell>
          <cell r="P138">
            <v>36988.31</v>
          </cell>
        </row>
        <row r="139">
          <cell r="B139" t="str">
            <v>BlackRock Global Funds - China Fund A2 HKD</v>
          </cell>
          <cell r="J139">
            <v>648.91</v>
          </cell>
          <cell r="P139">
            <v>1398.47</v>
          </cell>
        </row>
        <row r="140">
          <cell r="B140" t="str">
            <v>BlackRock Global Funds - Global Allocation Fund A2 HKD Hedged</v>
          </cell>
          <cell r="J140">
            <v>6414.4</v>
          </cell>
          <cell r="P140">
            <v>14703.05</v>
          </cell>
        </row>
        <row r="141">
          <cell r="B141" t="str">
            <v>BlackRock Global Funds - Global High Yield Bond Fund A6 HKD Hedged</v>
          </cell>
          <cell r="J141">
            <v>38715.25</v>
          </cell>
          <cell r="P141">
            <v>214639.66</v>
          </cell>
        </row>
        <row r="143">
          <cell r="B143" t="str">
            <v>BlackRock Global Funds - Global High Yield Bond Fund A6 USD</v>
          </cell>
          <cell r="J143">
            <v>8995.83</v>
          </cell>
          <cell r="P143">
            <v>53165.36</v>
          </cell>
        </row>
        <row r="144">
          <cell r="B144" t="str">
            <v>Fidelity Funds - Global Dividend Fund A Mincome(G) HKD</v>
          </cell>
          <cell r="J144">
            <v>23546.720000000001</v>
          </cell>
          <cell r="P144">
            <v>56628.58</v>
          </cell>
        </row>
        <row r="145">
          <cell r="B145" t="str">
            <v>Franklin Biotechnology Discovery Fund Class A Acc HKD</v>
          </cell>
          <cell r="J145">
            <v>1588.6210000000001</v>
          </cell>
          <cell r="P145">
            <v>5440.77</v>
          </cell>
        </row>
        <row r="146">
          <cell r="B146" t="str">
            <v>Franklin Income Fund Class A (Mdis) HKD</v>
          </cell>
          <cell r="J146">
            <v>735573.18</v>
          </cell>
          <cell r="P146">
            <v>832199.77</v>
          </cell>
        </row>
        <row r="147">
          <cell r="B147" t="str">
            <v>Franklin Income Fund Class A Mdis USD</v>
          </cell>
          <cell r="J147">
            <v>33917.01</v>
          </cell>
          <cell r="P147">
            <v>332386.7</v>
          </cell>
        </row>
        <row r="148">
          <cell r="B148" t="str">
            <v>Franklin India Fund Class A Acc USD</v>
          </cell>
          <cell r="J148">
            <v>521.76099999999997</v>
          </cell>
          <cell r="P148">
            <v>34389.269999999997</v>
          </cell>
        </row>
        <row r="149">
          <cell r="B149" t="str">
            <v>FSSA Asian Equity Plus Fund Class I H Dist USD</v>
          </cell>
          <cell r="J149">
            <v>542.85</v>
          </cell>
          <cell r="P149">
            <v>30217.91</v>
          </cell>
        </row>
        <row r="150">
          <cell r="B150" t="str">
            <v>Principal Global Investors Funds - Preferred Securities Fund A Inc</v>
          </cell>
          <cell r="J150">
            <v>11939.045</v>
          </cell>
          <cell r="P150">
            <v>98258.34</v>
          </cell>
        </row>
        <row r="151">
          <cell r="B151" t="str">
            <v>Taikang Kaitai Funds - Taikang Kaitai Hong Kong Dollar Money Market Fund A HKD</v>
          </cell>
          <cell r="J151">
            <v>145320.76699999999</v>
          </cell>
          <cell r="P151">
            <v>201617.84</v>
          </cell>
        </row>
        <row r="153">
          <cell r="B153" t="str">
            <v>Taikang Kaitai Funds - Taikang Kaitai US Dollar Money Market Fund A USD</v>
          </cell>
          <cell r="J153">
            <v>12716.186000000002</v>
          </cell>
          <cell r="P153">
            <v>139246.04999999999</v>
          </cell>
        </row>
        <row r="155">
          <cell r="B155" t="str">
            <v>Value Partners Classic Fund C HKD Hedged</v>
          </cell>
          <cell r="J155">
            <v>7240.44</v>
          </cell>
          <cell r="P155">
            <v>11976.56</v>
          </cell>
        </row>
        <row r="156">
          <cell r="B156" t="str">
            <v>Value Partners Greater China High Yield Income Fund P MDis HKD</v>
          </cell>
          <cell r="J156">
            <v>130824.78</v>
          </cell>
          <cell r="P156">
            <v>55650.5</v>
          </cell>
        </row>
        <row r="160">
          <cell r="B160" t="str">
            <v>Belgrave Capital Management Ltd - Vitruvius Greater China Equity B USD</v>
          </cell>
          <cell r="J160">
            <v>132.738</v>
          </cell>
          <cell r="P160">
            <v>44893.32</v>
          </cell>
        </row>
        <row r="162">
          <cell r="B162" t="str">
            <v>Fidelity Funds - Emerging Markets Fund A Acc USD</v>
          </cell>
          <cell r="J162">
            <v>592.84</v>
          </cell>
          <cell r="P162">
            <v>12159.15</v>
          </cell>
        </row>
        <row r="163">
          <cell r="B163" t="str">
            <v>First Sentier Global Listed Infrastructure Fund Class I H Dist USD</v>
          </cell>
          <cell r="J163">
            <v>304.93299999999999</v>
          </cell>
          <cell r="P163">
            <v>4079.94</v>
          </cell>
        </row>
        <row r="164">
          <cell r="B164" t="str">
            <v>FSSA Asian Growth Fund Class I Acc USD</v>
          </cell>
          <cell r="J164">
            <v>75.289000000000001</v>
          </cell>
          <cell r="P164">
            <v>4158.54</v>
          </cell>
        </row>
        <row r="165">
          <cell r="B165" t="str">
            <v>Momentum Global Funds Harmony Portfolios Asian Balanced Fund A USD</v>
          </cell>
          <cell r="J165">
            <v>40538.980000000003</v>
          </cell>
          <cell r="P165">
            <v>44799.63</v>
          </cell>
        </row>
        <row r="167">
          <cell r="B167" t="str">
            <v>Momentum Global Funds Harmony Portfolios Asian Balanced Fund C USD</v>
          </cell>
          <cell r="J167">
            <v>54128.38</v>
          </cell>
          <cell r="P167">
            <v>62853.87</v>
          </cell>
        </row>
        <row r="169">
          <cell r="B169" t="str">
            <v>Momentum Global Funds Harmony Portfolios Asian Balanced Fund E USD</v>
          </cell>
          <cell r="J169">
            <v>45390.26</v>
          </cell>
          <cell r="P169">
            <v>56374.71</v>
          </cell>
        </row>
        <row r="171">
          <cell r="B171" t="str">
            <v>Momentum Global Funds Harmony Portfolios Asian Growth Fund A USD</v>
          </cell>
          <cell r="J171">
            <v>16767.21</v>
          </cell>
          <cell r="P171">
            <v>22459.68</v>
          </cell>
        </row>
        <row r="173">
          <cell r="B173" t="str">
            <v>Momentum Global Funds Harmony Portfolios Asian Growth Fund C USD</v>
          </cell>
          <cell r="J173">
            <v>83490.240000000005</v>
          </cell>
          <cell r="P173">
            <v>116068.12</v>
          </cell>
        </row>
        <row r="175">
          <cell r="B175" t="str">
            <v>Momentum Global Funds Harmony Portfolios Asian Growth Fund E USD</v>
          </cell>
          <cell r="J175">
            <v>25388.44</v>
          </cell>
          <cell r="P175">
            <v>36833.550000000003</v>
          </cell>
        </row>
        <row r="177">
          <cell r="B177" t="str">
            <v>Momentum Global Funds Harmony Portfolios Europe Growth Fund E EUR</v>
          </cell>
          <cell r="J177">
            <v>5567.64</v>
          </cell>
          <cell r="P177">
            <v>9155.44</v>
          </cell>
        </row>
        <row r="179">
          <cell r="B179" t="str">
            <v>Momentum Global Funds Harmony Portfolios Sterling Growth Fund E GBP</v>
          </cell>
          <cell r="J179">
            <v>30004.07</v>
          </cell>
          <cell r="P179">
            <v>68527.5</v>
          </cell>
        </row>
        <row r="181">
          <cell r="B181" t="str">
            <v>Momentum Global Funds Harmony Portfolios US Dollar Balanced Fund A USD</v>
          </cell>
          <cell r="J181">
            <v>39514.019999999997</v>
          </cell>
          <cell r="P181">
            <v>56833.01</v>
          </cell>
        </row>
        <row r="183">
          <cell r="B183" t="str">
            <v>Momentum Global Funds Harmony Portfolios US Dollar Balanced Fund C USD</v>
          </cell>
          <cell r="J183">
            <v>73338.06</v>
          </cell>
          <cell r="P183">
            <v>111994.55</v>
          </cell>
        </row>
        <row r="185">
          <cell r="B185" t="str">
            <v>Momentum Global Funds Harmony Portfolios US Dollar Balanced Fund E USD</v>
          </cell>
          <cell r="J185">
            <v>23673.279999999999</v>
          </cell>
          <cell r="P185">
            <v>36302.97</v>
          </cell>
        </row>
        <row r="187">
          <cell r="B187" t="str">
            <v>Momentum Global Funds Harmony Portfolios US Dollar Growth Fund A USD</v>
          </cell>
          <cell r="J187">
            <v>10101.51</v>
          </cell>
          <cell r="P187">
            <v>17341.259999999998</v>
          </cell>
        </row>
        <row r="189">
          <cell r="B189" t="str">
            <v>Momentum Global Funds Harmony Portfolios US Dollar Growth Fund C USD</v>
          </cell>
          <cell r="J189">
            <v>69009.7</v>
          </cell>
          <cell r="P189">
            <v>131739.51</v>
          </cell>
        </row>
        <row r="191">
          <cell r="B191" t="str">
            <v>Momentum Global Funds Harmony Portfolios US Dollar Growth Fund E USD</v>
          </cell>
          <cell r="J191">
            <v>3658.04</v>
          </cell>
          <cell r="P191">
            <v>6599.1</v>
          </cell>
        </row>
        <row r="193">
          <cell r="B193" t="str">
            <v>Morgan Stanley Investment Funds - Global Brands Fund A Acc USD</v>
          </cell>
          <cell r="J193">
            <v>42.765000000000001</v>
          </cell>
          <cell r="P193">
            <v>9117.5</v>
          </cell>
        </row>
        <row r="197">
          <cell r="B197" t="str">
            <v>CSOP China Southern Dragon Dynamic Fund - China New Balance Opportunity Fund A USD Acc</v>
          </cell>
          <cell r="J197">
            <v>125.55</v>
          </cell>
          <cell r="P197">
            <v>23128.82</v>
          </cell>
        </row>
        <row r="199">
          <cell r="B199" t="str">
            <v>Fullgoal China Small-Mid Cap Growth Fund Class A1 USD</v>
          </cell>
          <cell r="J199">
            <v>24.475000000000001</v>
          </cell>
          <cell r="P199">
            <v>43378.68</v>
          </cell>
        </row>
        <row r="203">
          <cell r="B203" t="str">
            <v>Allianz Global Investors Fund - Allianz China A Share Fund AT Acc USD</v>
          </cell>
          <cell r="J203">
            <v>2296.1799999999998</v>
          </cell>
          <cell r="P203">
            <v>22493.84</v>
          </cell>
        </row>
        <row r="205">
          <cell r="B205" t="str">
            <v>Allianz Global Investors Fund - Allianz Global Artificial Intelligence Class AT Acc USD</v>
          </cell>
          <cell r="J205">
            <v>939.96699999999998</v>
          </cell>
          <cell r="P205">
            <v>25142.799999999999</v>
          </cell>
        </row>
        <row r="207">
          <cell r="B207" t="str">
            <v>Allianz Global Investors Fund - Allianz Income and Growth Class AM Dis (H2-RMB)</v>
          </cell>
          <cell r="J207">
            <v>184399.18899999998</v>
          </cell>
          <cell r="P207">
            <v>175751.87</v>
          </cell>
        </row>
        <row r="209">
          <cell r="B209" t="str">
            <v>Allianz Global Investors Fund - Allianz Income and Growth Class AM Dis H2 AUD</v>
          </cell>
          <cell r="J209">
            <v>12809.728000000001</v>
          </cell>
          <cell r="P209">
            <v>64928.84</v>
          </cell>
        </row>
        <row r="211">
          <cell r="B211" t="str">
            <v>Allianz Global Investors Fund - Allianz Income and Growth Class AM Dis USD</v>
          </cell>
          <cell r="J211">
            <v>2872.4009999999998</v>
          </cell>
          <cell r="P211">
            <v>23567.759999999998</v>
          </cell>
        </row>
        <row r="213">
          <cell r="B213" t="str">
            <v>Allianz Global Investors Fund - Allianz Income and Growth Class AT Acc USD</v>
          </cell>
          <cell r="J213">
            <v>3582.17</v>
          </cell>
          <cell r="P213">
            <v>88917.34</v>
          </cell>
        </row>
        <row r="215">
          <cell r="B215" t="str">
            <v>Allianz Global Investors Fund - Allianz Oriental Income Class AT Acc USD</v>
          </cell>
          <cell r="J215">
            <v>31.369</v>
          </cell>
          <cell r="P215">
            <v>7445.75</v>
          </cell>
        </row>
        <row r="217">
          <cell r="B217" t="str">
            <v>Avenue Global OFC - Avenue Fixed Income Fund A HKD</v>
          </cell>
          <cell r="J217">
            <v>148.80000000000001</v>
          </cell>
          <cell r="P217">
            <v>1226.6600000000001</v>
          </cell>
        </row>
        <row r="218">
          <cell r="B218" t="str">
            <v>BlackRock Global Funds - Global Allocation Fund A2 USD</v>
          </cell>
          <cell r="J218">
            <v>2.8</v>
          </cell>
          <cell r="P218">
            <v>215.54</v>
          </cell>
        </row>
        <row r="219">
          <cell r="B219" t="str">
            <v>BlackRock Global Funds - World Financials Fund A2 USD</v>
          </cell>
          <cell r="J219">
            <v>117.81</v>
          </cell>
          <cell r="P219">
            <v>5623.06</v>
          </cell>
        </row>
        <row r="220">
          <cell r="B220" t="str">
            <v>BlackRock Global Funds - World Healthscience Fund A2 USD</v>
          </cell>
          <cell r="J220">
            <v>69.75</v>
          </cell>
          <cell r="P220">
            <v>4947.37</v>
          </cell>
        </row>
        <row r="221">
          <cell r="B221" t="str">
            <v>BlackRock Global Funds - World Mining Fund A2 USD</v>
          </cell>
          <cell r="J221">
            <v>210.09</v>
          </cell>
          <cell r="P221">
            <v>14334.44</v>
          </cell>
        </row>
        <row r="222">
          <cell r="B222" t="str">
            <v>BlackRock Global Funds - World Technology Fund A2 USD</v>
          </cell>
          <cell r="J222">
            <v>454.89</v>
          </cell>
          <cell r="P222">
            <v>37623.910000000003</v>
          </cell>
        </row>
        <row r="223">
          <cell r="B223" t="str">
            <v>E Fund Unit Trust Fund - E Fund (HK) US Dollar Money Market Fund A USD Acc</v>
          </cell>
          <cell r="J223">
            <v>9.2119999999999997</v>
          </cell>
          <cell r="P223">
            <v>1074.8800000000001</v>
          </cell>
        </row>
        <row r="225">
          <cell r="B225" t="str">
            <v>Eastspring Investments - Japan Dynamic Fund Class AJ JPY</v>
          </cell>
          <cell r="J225">
            <v>3816.5889999999995</v>
          </cell>
          <cell r="P225">
            <v>60246.04</v>
          </cell>
        </row>
        <row r="226">
          <cell r="B226" t="str">
            <v>Fidelity Funds - Global Bond Fund A Acc USD</v>
          </cell>
          <cell r="J226">
            <v>85.8</v>
          </cell>
          <cell r="P226">
            <v>1098.24</v>
          </cell>
        </row>
        <row r="227">
          <cell r="B227" t="str">
            <v>Fidelity Funds - US High Yield Fund A Mdist USD</v>
          </cell>
          <cell r="J227">
            <v>4341.3900000000003</v>
          </cell>
          <cell r="P227">
            <v>45280.7</v>
          </cell>
        </row>
        <row r="228">
          <cell r="B228" t="str">
            <v>FSSA Asian Equity Plus Fund Class I Acc USD</v>
          </cell>
          <cell r="J228">
            <v>12.35</v>
          </cell>
          <cell r="P228">
            <v>1070.1300000000001</v>
          </cell>
        </row>
        <row r="229">
          <cell r="B229" t="str">
            <v>FSSA Asian Equity Plus Fund Class I H Dist USD</v>
          </cell>
          <cell r="J229">
            <v>718.67499999999995</v>
          </cell>
          <cell r="P229">
            <v>40005.25</v>
          </cell>
        </row>
        <row r="230">
          <cell r="B230" t="str">
            <v>FSSA China Growth Fund Class I Acc USD</v>
          </cell>
          <cell r="J230">
            <v>58.472000000000001</v>
          </cell>
          <cell r="P230">
            <v>10048.31</v>
          </cell>
        </row>
        <row r="231">
          <cell r="B231" t="str">
            <v>FTGF Clearbridge Value Fund Class A USD Acc</v>
          </cell>
          <cell r="J231">
            <v>422.98799999999994</v>
          </cell>
          <cell r="P231">
            <v>83958.88</v>
          </cell>
        </row>
        <row r="232">
          <cell r="B232" t="str">
            <v>Fullgoal China Small-Mid Cap Growth Fund Class A1 USD</v>
          </cell>
          <cell r="J232">
            <v>14.05</v>
          </cell>
          <cell r="P232">
            <v>24901.759999999998</v>
          </cell>
        </row>
        <row r="233">
          <cell r="B233" t="str">
            <v>Jupiter European Growth Class L USD Acc Hsc</v>
          </cell>
          <cell r="J233">
            <v>213.64</v>
          </cell>
          <cell r="P233">
            <v>6240.42</v>
          </cell>
        </row>
        <row r="234">
          <cell r="B234" t="str">
            <v>Jupiter Global Value L Acc USD</v>
          </cell>
          <cell r="J234">
            <v>3524.38</v>
          </cell>
          <cell r="P234">
            <v>94982.04</v>
          </cell>
        </row>
        <row r="235">
          <cell r="B235" t="str">
            <v>Jupiter India Select Class L USD A Inc</v>
          </cell>
          <cell r="J235">
            <v>12.93</v>
          </cell>
          <cell r="P235">
            <v>4560.67</v>
          </cell>
        </row>
        <row r="236">
          <cell r="B236" t="str">
            <v>Schroder International Selection Fund - QEP Global Active Value A Acc USD</v>
          </cell>
          <cell r="J236">
            <v>245.36</v>
          </cell>
          <cell r="P236">
            <v>73325.98</v>
          </cell>
        </row>
        <row r="238">
          <cell r="B238" t="str">
            <v>T. Rowe Price US Smaller Companies Equity Fund A USD Acc</v>
          </cell>
          <cell r="J238">
            <v>657.81</v>
          </cell>
          <cell r="P238">
            <v>53111.58</v>
          </cell>
        </row>
        <row r="239">
          <cell r="B239" t="str">
            <v>Templeton Global Balanced Fund Class A Acc USD</v>
          </cell>
          <cell r="J239">
            <v>31.664000000000001</v>
          </cell>
          <cell r="P239">
            <v>1195.32</v>
          </cell>
        </row>
        <row r="243">
          <cell r="B243" t="str">
            <v>1020 Multi-Strategy Feeder Fund Class B Series Apr 2023</v>
          </cell>
          <cell r="J243">
            <v>11623.25</v>
          </cell>
          <cell r="P243">
            <v>1097258.04</v>
          </cell>
        </row>
        <row r="244">
          <cell r="B244" t="str">
            <v>1020 Multi-Strategy Feeder Fund Class B Series Aug 2023</v>
          </cell>
          <cell r="J244">
            <v>1185.8742999999999</v>
          </cell>
          <cell r="P244">
            <v>113023.78</v>
          </cell>
        </row>
        <row r="245">
          <cell r="B245" t="str">
            <v>1020 Multi-Strategy Feeder Fund Class B Series June 2023</v>
          </cell>
          <cell r="J245">
            <v>138</v>
          </cell>
          <cell r="P245">
            <v>12980.47</v>
          </cell>
        </row>
        <row r="246">
          <cell r="B246" t="str">
            <v>1020 Multi-Strategy Feeder Fund Class B Series Mar 2024</v>
          </cell>
          <cell r="J246">
            <v>1332.86</v>
          </cell>
          <cell r="P246">
            <v>134386.67000000001</v>
          </cell>
        </row>
        <row r="247">
          <cell r="B247" t="str">
            <v>1020 Multi-Strategy Feeder Fund Class B Series May 2023</v>
          </cell>
          <cell r="J247">
            <v>31107.352399999996</v>
          </cell>
          <cell r="P247">
            <v>2924641.72</v>
          </cell>
        </row>
        <row r="248">
          <cell r="B248" t="str">
            <v>AB SICAV I - Sustainable Global Thematic Portfolio Class A USD</v>
          </cell>
          <cell r="J248">
            <v>1768.2120000000002</v>
          </cell>
          <cell r="P248">
            <v>73875.899999999994</v>
          </cell>
        </row>
        <row r="249">
          <cell r="B249" t="str">
            <v>abrdn SICAV I - Diversified Growth Fund A Acc Hedged USD</v>
          </cell>
          <cell r="J249">
            <v>5953.6130000000003</v>
          </cell>
          <cell r="P249">
            <v>74920.86</v>
          </cell>
        </row>
        <row r="250">
          <cell r="B250" t="str">
            <v>abrdn SICAV I - Diversified Income Fund Class A Acc USD</v>
          </cell>
          <cell r="J250">
            <v>3314.6319999999996</v>
          </cell>
          <cell r="P250">
            <v>43758.12</v>
          </cell>
        </row>
        <row r="251">
          <cell r="B251" t="str">
            <v>abrdn SICAV I - Diversified Income Fund Class A MInc USD</v>
          </cell>
          <cell r="J251">
            <v>1.6E-2</v>
          </cell>
          <cell r="P251">
            <v>0.15</v>
          </cell>
        </row>
        <row r="252">
          <cell r="B252" t="str">
            <v>abrdn SICAV I - Global Sustainable Equity Fund A Acc USD</v>
          </cell>
          <cell r="J252">
            <v>1240.4159999999999</v>
          </cell>
          <cell r="P252">
            <v>33413.82</v>
          </cell>
        </row>
        <row r="253">
          <cell r="B253" t="str">
            <v>Allianz Global Investors Fund - Allianz Euroland Equity Growth Class AT Acc EUR</v>
          </cell>
          <cell r="J253">
            <v>22.293000000000003</v>
          </cell>
          <cell r="P253">
            <v>7100.57</v>
          </cell>
        </row>
        <row r="255">
          <cell r="B255" t="str">
            <v>Allianz Global Investors Fund - Allianz Europe Equity Growth Class AT Acc EUR</v>
          </cell>
          <cell r="J255">
            <v>13.94</v>
          </cell>
          <cell r="P255">
            <v>6053.16</v>
          </cell>
        </row>
        <row r="257">
          <cell r="B257" t="str">
            <v>Allianz Global Investors Fund - Allianz Income and Growth Class AM Dis USD</v>
          </cell>
          <cell r="J257">
            <v>6175.8219999999992</v>
          </cell>
          <cell r="P257">
            <v>50672</v>
          </cell>
        </row>
        <row r="259">
          <cell r="B259" t="str">
            <v>Allianz Global Investors Fund - Allianz Income and Growth Class AT Acc USD</v>
          </cell>
          <cell r="J259">
            <v>632.26499999999999</v>
          </cell>
          <cell r="P259">
            <v>15694.21</v>
          </cell>
        </row>
        <row r="261">
          <cell r="B261" t="str">
            <v>Allianz Global Investors Fund - Allianz Oriental Income Class AT Acc USD</v>
          </cell>
          <cell r="J261">
            <v>168.43900000000002</v>
          </cell>
          <cell r="P261">
            <v>39980.68</v>
          </cell>
        </row>
        <row r="263">
          <cell r="B263" t="str">
            <v>Alquity SICAV - Alquity Future World Fund Class A USD</v>
          </cell>
          <cell r="J263">
            <v>2843.1640000000002</v>
          </cell>
          <cell r="P263">
            <v>282638.92</v>
          </cell>
        </row>
        <row r="264">
          <cell r="B264" t="str">
            <v>Alquity SICAV - Alquity Future World Fund Class M USD</v>
          </cell>
          <cell r="J264">
            <v>24.056999999999999</v>
          </cell>
          <cell r="P264">
            <v>2080.69</v>
          </cell>
        </row>
        <row r="265">
          <cell r="B265" t="str">
            <v>Ascalon Active Alpha Fund Class D</v>
          </cell>
          <cell r="J265">
            <v>35594.73618</v>
          </cell>
          <cell r="P265">
            <v>39442153.43</v>
          </cell>
        </row>
        <row r="266">
          <cell r="B266" t="str">
            <v>Asian Direct Lending Fund SPV1 Class 1b TTHAB TTHABSPV11B Series042Oct2021 (WMC-C)</v>
          </cell>
          <cell r="J266">
            <v>8.1169999999999991</v>
          </cell>
          <cell r="P266">
            <v>696.74</v>
          </cell>
        </row>
        <row r="268">
          <cell r="B268" t="str">
            <v>Asian Direct Lending Fund SPV1 Class 1b TTHAB TTHABSPV11B Series042Oct2021 (WMC-R)</v>
          </cell>
          <cell r="J268">
            <v>3.4210000000000007</v>
          </cell>
          <cell r="P268">
            <v>293.66000000000003</v>
          </cell>
        </row>
        <row r="270">
          <cell r="B270" t="str">
            <v>Asian Direct Lending Fund SPV1 Class 1c TTHAB TTHABSPV11C Series042Oct2021 (WMC-C)</v>
          </cell>
          <cell r="J270">
            <v>1841.0179999999996</v>
          </cell>
          <cell r="P270">
            <v>158032.98000000001</v>
          </cell>
        </row>
        <row r="272">
          <cell r="B272" t="str">
            <v>Asian Direct Lending Fund SPV1 Class 1c TTHAB TTHABSPV11C Series042Oct2021 (WMC-R)</v>
          </cell>
          <cell r="J272">
            <v>775.553</v>
          </cell>
          <cell r="P272">
            <v>66573.460000000006</v>
          </cell>
        </row>
        <row r="274">
          <cell r="B274" t="str">
            <v>Asian Direct Lending Fund SPV1 Class 1d TTHAB TTHABSPV11D Series042Oct2021 (WMC-C)</v>
          </cell>
          <cell r="J274">
            <v>3682.0349999999999</v>
          </cell>
          <cell r="P274">
            <v>316065.88</v>
          </cell>
        </row>
        <row r="276">
          <cell r="B276" t="str">
            <v>Asian Direct Lending Fund SPV1 Class 1d TTHAB TTHABSPV11D Series042Oct2021 (WMC-R)</v>
          </cell>
          <cell r="J276">
            <v>1551.106</v>
          </cell>
          <cell r="P276">
            <v>133146.94</v>
          </cell>
        </row>
        <row r="278">
          <cell r="B278" t="str">
            <v>Asian Recovery SPVI SPV2 TTHAB TTHABSPV2 Series042Oct2021 (WMC-C)</v>
          </cell>
          <cell r="J278">
            <v>15386.672000000002</v>
          </cell>
          <cell r="P278">
            <v>915506.98</v>
          </cell>
        </row>
        <row r="280">
          <cell r="B280" t="str">
            <v>Asian Recovery SPVI SPV2 TTHAB TTHABSPV2 Series042Oct2021 (WMC-R)</v>
          </cell>
          <cell r="J280">
            <v>6481.8469999999998</v>
          </cell>
          <cell r="P280">
            <v>385669.9</v>
          </cell>
        </row>
        <row r="282">
          <cell r="B282" t="str">
            <v>Barings ASEAN Frontiers Fund Class A USD Inc</v>
          </cell>
          <cell r="J282">
            <v>219.774</v>
          </cell>
          <cell r="P282">
            <v>51446.89</v>
          </cell>
        </row>
        <row r="283">
          <cell r="B283" t="str">
            <v>Belgrave Capital Management Ltd - Vitruvius Greater China Equity B USD</v>
          </cell>
          <cell r="J283">
            <v>1285.771</v>
          </cell>
          <cell r="P283">
            <v>434860.58</v>
          </cell>
        </row>
        <row r="285">
          <cell r="B285" t="str">
            <v>BlackRock Global Funds - Asian Tiger Bond Fund A3 USD</v>
          </cell>
          <cell r="J285">
            <v>996.39</v>
          </cell>
          <cell r="P285">
            <v>9864.26</v>
          </cell>
        </row>
        <row r="286">
          <cell r="B286" t="str">
            <v>BlackRock Global Funds - Global Allocation Fund A2 USD</v>
          </cell>
          <cell r="J286">
            <v>2432.98</v>
          </cell>
          <cell r="P286">
            <v>187290.81</v>
          </cell>
        </row>
        <row r="287">
          <cell r="B287" t="str">
            <v>BlackRock Global Funds - Natural Resources Growth &amp; Income A2 USD</v>
          </cell>
          <cell r="J287">
            <v>10791.61</v>
          </cell>
          <cell r="P287">
            <v>148600.48000000001</v>
          </cell>
        </row>
        <row r="290">
          <cell r="B290" t="str">
            <v>BlackRock Global Funds - Sustainable Energy Fund A2 USD</v>
          </cell>
          <cell r="J290">
            <v>4858.41</v>
          </cell>
          <cell r="P290">
            <v>82933.05</v>
          </cell>
        </row>
        <row r="291">
          <cell r="B291" t="str">
            <v>BlackRock Global Funds - US Dollar Short Duration Bond Fund A3 USD</v>
          </cell>
          <cell r="J291">
            <v>308819.21999999997</v>
          </cell>
          <cell r="P291">
            <v>2482875.65</v>
          </cell>
        </row>
        <row r="293">
          <cell r="B293" t="str">
            <v>BlackRock Global Funds - World Financials Fund A2 USD</v>
          </cell>
          <cell r="J293">
            <v>463.33</v>
          </cell>
          <cell r="P293">
            <v>22114.69</v>
          </cell>
        </row>
        <row r="294">
          <cell r="B294" t="str">
            <v>BlackRock Global Funds - World Gold Fund A2 USD</v>
          </cell>
          <cell r="J294">
            <v>418.23</v>
          </cell>
          <cell r="P294">
            <v>16386.25</v>
          </cell>
        </row>
        <row r="295">
          <cell r="B295" t="str">
            <v>BlackRock Global Funds - World Healthscience Fund A2 USD</v>
          </cell>
          <cell r="J295">
            <v>3820.39</v>
          </cell>
          <cell r="P295">
            <v>270980.26</v>
          </cell>
        </row>
        <row r="296">
          <cell r="B296" t="str">
            <v>BlackRock Global Funds - World Mining Fund A2 USD</v>
          </cell>
          <cell r="J296">
            <v>310.38</v>
          </cell>
          <cell r="P296">
            <v>21177.22</v>
          </cell>
        </row>
        <row r="297">
          <cell r="B297" t="str">
            <v>BlackRock Global Funds - World Technology Fund A2 USD</v>
          </cell>
          <cell r="J297">
            <v>678.49</v>
          </cell>
          <cell r="P297">
            <v>56117.85</v>
          </cell>
        </row>
        <row r="298">
          <cell r="B298" t="str">
            <v>BNP Paribas Funds - USD Short Duration Bond Classic USD Acc</v>
          </cell>
          <cell r="J298">
            <v>799.60399999999993</v>
          </cell>
          <cell r="P298">
            <v>390446.65</v>
          </cell>
        </row>
        <row r="299">
          <cell r="B299" t="str">
            <v>BNY Mellon Global Bond Fund A USD Acc</v>
          </cell>
          <cell r="J299">
            <v>34900.744000000006</v>
          </cell>
          <cell r="P299">
            <v>67976.179999999993</v>
          </cell>
        </row>
        <row r="300">
          <cell r="B300" t="str">
            <v>BNY Mellon Global Leaders Fund B USD Acc</v>
          </cell>
          <cell r="J300">
            <v>480292.87299999996</v>
          </cell>
          <cell r="P300">
            <v>813568.1</v>
          </cell>
        </row>
        <row r="301">
          <cell r="B301" t="str">
            <v>BNY Mellon Global Short-Dated High Yield Bond Fund A Acc</v>
          </cell>
          <cell r="J301">
            <v>469975.91299999988</v>
          </cell>
          <cell r="P301">
            <v>628498.81000000006</v>
          </cell>
        </row>
        <row r="302">
          <cell r="B302" t="str">
            <v>BNY Mellon Long-Term Global Equity Fund A Acc USD</v>
          </cell>
          <cell r="J302">
            <v>51109.474000000002</v>
          </cell>
          <cell r="P302">
            <v>142866.31</v>
          </cell>
        </row>
        <row r="303">
          <cell r="B303" t="str">
            <v>Celsius Investment Funds SICAV - Shiller US Sector Index Fund Class A USD</v>
          </cell>
          <cell r="J303">
            <v>11309.38</v>
          </cell>
          <cell r="P303">
            <v>1660330.08</v>
          </cell>
        </row>
        <row r="305">
          <cell r="B305" t="str">
            <v>CSOP US Dollar Money Market ETF A</v>
          </cell>
          <cell r="J305">
            <v>271719.20659999998</v>
          </cell>
          <cell r="P305">
            <v>305792.78999999998</v>
          </cell>
        </row>
        <row r="306">
          <cell r="B306" t="str">
            <v>Dimensional Funds Plc - Global Core Equity Fund USD Acc</v>
          </cell>
          <cell r="J306">
            <v>9534.1489999999976</v>
          </cell>
          <cell r="P306">
            <v>321300.81</v>
          </cell>
        </row>
        <row r="307">
          <cell r="B307" t="str">
            <v>Fidelity Funds - Asia Pacific Dividend Fund A USD</v>
          </cell>
          <cell r="J307">
            <v>1146.02</v>
          </cell>
          <cell r="P307">
            <v>33578.39</v>
          </cell>
        </row>
        <row r="308">
          <cell r="B308" t="str">
            <v>Fidelity Funds - Global Dividend Fund A Mincome(G) USD</v>
          </cell>
          <cell r="J308">
            <v>8998.2000000000007</v>
          </cell>
          <cell r="P308">
            <v>171235.75</v>
          </cell>
        </row>
        <row r="309">
          <cell r="B309" t="str">
            <v>Fidelity Funds - Global Financial Services Fund A EUR</v>
          </cell>
          <cell r="J309">
            <v>81.849999999999994</v>
          </cell>
          <cell r="P309">
            <v>5089.95</v>
          </cell>
        </row>
        <row r="310">
          <cell r="B310" t="str">
            <v>Fidelity Funds - Global Financial Services Fund A USD</v>
          </cell>
          <cell r="J310">
            <v>996.34</v>
          </cell>
          <cell r="P310">
            <v>20524.61</v>
          </cell>
        </row>
        <row r="311">
          <cell r="B311" t="str">
            <v>Fidelity Funds - Global Technology Fund A Acc USD</v>
          </cell>
          <cell r="J311">
            <v>3731.62</v>
          </cell>
          <cell r="P311">
            <v>211620.16</v>
          </cell>
        </row>
        <row r="312">
          <cell r="B312" t="str">
            <v>Fidelity Funds - Global Technology Fund A EUR</v>
          </cell>
          <cell r="J312">
            <v>326.97000000000003</v>
          </cell>
          <cell r="P312">
            <v>23382.86</v>
          </cell>
        </row>
        <row r="313">
          <cell r="B313" t="str">
            <v>Fidelity Funds - Sustainable Global Dividend Plus Fund A-MCDIST(G)-USD</v>
          </cell>
          <cell r="J313">
            <v>5107.84</v>
          </cell>
          <cell r="P313">
            <v>47313.93</v>
          </cell>
        </row>
        <row r="315">
          <cell r="B315" t="str">
            <v>Franklin Income Fund Class A Mdis USD</v>
          </cell>
          <cell r="J315">
            <v>1253.701</v>
          </cell>
          <cell r="P315">
            <v>12286.27</v>
          </cell>
        </row>
        <row r="316">
          <cell r="B316" t="str">
            <v>Franklin Technology Fund Class A Acc USD</v>
          </cell>
          <cell r="J316">
            <v>1737.8770000000002</v>
          </cell>
          <cell r="P316">
            <v>80098.759999999995</v>
          </cell>
        </row>
        <row r="317">
          <cell r="B317" t="str">
            <v>FSSA Asian Equity Plus Fund Class I Acc USD</v>
          </cell>
          <cell r="J317">
            <v>10611.218000000001</v>
          </cell>
          <cell r="P317">
            <v>919459.9</v>
          </cell>
        </row>
        <row r="318">
          <cell r="B318" t="str">
            <v>FSSA Asian Equity Plus Fund Class I H Dist USD</v>
          </cell>
          <cell r="J318">
            <v>2729.3579999999997</v>
          </cell>
          <cell r="P318">
            <v>151930.54</v>
          </cell>
        </row>
        <row r="319">
          <cell r="B319" t="str">
            <v>FSSA China Growth Fund Class I Acc USD</v>
          </cell>
          <cell r="J319">
            <v>637.24200000000008</v>
          </cell>
          <cell r="P319">
            <v>109508.87</v>
          </cell>
        </row>
        <row r="320">
          <cell r="B320" t="str">
            <v>FSSA Greater China Growth Fund Class I Acc USD</v>
          </cell>
          <cell r="J320">
            <v>200.72399999999999</v>
          </cell>
          <cell r="P320">
            <v>24610.93</v>
          </cell>
        </row>
        <row r="321">
          <cell r="B321" t="str">
            <v>FSSA Japan Equity Fund Class I USD Acc</v>
          </cell>
          <cell r="J321">
            <v>14331.852000000003</v>
          </cell>
          <cell r="P321">
            <v>190513.3</v>
          </cell>
        </row>
        <row r="322">
          <cell r="B322" t="str">
            <v>FTGF Western Asset Global High Yield Fund Class A USD Dis M Plus</v>
          </cell>
          <cell r="J322">
            <v>249.58199999999999</v>
          </cell>
          <cell r="P322">
            <v>15389.22</v>
          </cell>
        </row>
        <row r="323">
          <cell r="B323" t="str">
            <v>Greenwoods Balanced Fund B</v>
          </cell>
          <cell r="J323">
            <v>182.10499999999999</v>
          </cell>
          <cell r="P323">
            <v>698926.27</v>
          </cell>
        </row>
        <row r="324">
          <cell r="B324" t="str">
            <v>Greenwoods Golden China Fund Class A</v>
          </cell>
          <cell r="J324">
            <v>707.64300000000003</v>
          </cell>
          <cell r="P324">
            <v>268281.62</v>
          </cell>
        </row>
        <row r="325">
          <cell r="B325" t="str">
            <v>Hamilton Lane Global Private Assets Fund R USD</v>
          </cell>
          <cell r="J325">
            <v>13883.893499999998</v>
          </cell>
          <cell r="P325">
            <v>2363924.5</v>
          </cell>
        </row>
        <row r="326">
          <cell r="B326" t="str">
            <v>Hamilton Lane Senior Credit Opportunities Fund SA SICAV RAIF - Class R-USD Dist Series 1</v>
          </cell>
          <cell r="J326">
            <v>694.91139999999996</v>
          </cell>
          <cell r="P326">
            <v>68041.279999999999</v>
          </cell>
        </row>
        <row r="328">
          <cell r="B328" t="str">
            <v>Income Partners Strategy Fund - Income Partners Managed Volatility High Yield Bond Fund Class 2G Acc USD Hedged</v>
          </cell>
          <cell r="J328">
            <v>431.16</v>
          </cell>
          <cell r="P328">
            <v>37532.480000000003</v>
          </cell>
        </row>
        <row r="330">
          <cell r="B330" t="str">
            <v>Janus Henderson Horizon Fund - Euroland Fund A2 HUSD</v>
          </cell>
          <cell r="J330">
            <v>2202.1959999999999</v>
          </cell>
          <cell r="P330">
            <v>48976.62</v>
          </cell>
        </row>
        <row r="331">
          <cell r="B331" t="str">
            <v>Jupiter Dynamic Bond Class L USD Acc Hsc</v>
          </cell>
          <cell r="J331">
            <v>46520.71</v>
          </cell>
          <cell r="P331">
            <v>613142.98</v>
          </cell>
        </row>
        <row r="332">
          <cell r="B332" t="str">
            <v>Jupiter Dynamic Bond Class L USD M Inc Hsc</v>
          </cell>
          <cell r="J332">
            <v>9479.02</v>
          </cell>
          <cell r="P332">
            <v>79908.14</v>
          </cell>
        </row>
        <row r="333">
          <cell r="B333" t="str">
            <v>Jupiter Dynamic Bond Class L USD Q Inc Hsc</v>
          </cell>
          <cell r="J333">
            <v>6155</v>
          </cell>
          <cell r="P333">
            <v>57426.15</v>
          </cell>
        </row>
        <row r="334">
          <cell r="B334" t="str">
            <v>Jupiter Global Ecology Growth Class L USD Acc</v>
          </cell>
          <cell r="J334">
            <v>295.67</v>
          </cell>
          <cell r="P334">
            <v>5067.78</v>
          </cell>
        </row>
        <row r="335">
          <cell r="B335" t="str">
            <v>KLI Investment Fund Limited Founders A Shares US Dollar Series August 2023</v>
          </cell>
          <cell r="J335">
            <v>150</v>
          </cell>
          <cell r="P335">
            <v>165953.51999999999</v>
          </cell>
        </row>
        <row r="337">
          <cell r="B337" t="str">
            <v>KLI Investment Fund Limited Founders A Shares US Dollar Series September 2023</v>
          </cell>
          <cell r="J337">
            <v>405</v>
          </cell>
          <cell r="P337">
            <v>452103</v>
          </cell>
        </row>
        <row r="339">
          <cell r="B339" t="str">
            <v>Momentum Global Funds Harmony Portfolios US Dollar Growth Fund A USD</v>
          </cell>
          <cell r="J339">
            <v>880501.15</v>
          </cell>
          <cell r="P339">
            <v>1511556.33</v>
          </cell>
        </row>
        <row r="341">
          <cell r="B341" t="str">
            <v>Mudrick Stressed Credit Fund Ltd Class Series AA InitialR</v>
          </cell>
          <cell r="J341">
            <v>3.0306000000000002</v>
          </cell>
          <cell r="P341">
            <v>8185.22</v>
          </cell>
        </row>
        <row r="342">
          <cell r="B342" t="str">
            <v>Nanjia Capital SAC Limited - ATAF Sub Fund Class A USD</v>
          </cell>
          <cell r="J342">
            <v>1849.3313230000003</v>
          </cell>
          <cell r="P342">
            <v>326697.51</v>
          </cell>
        </row>
        <row r="343">
          <cell r="B343" t="str">
            <v>Nanjia Capital SAC Limited - ATAF Sub Fund Class J USD</v>
          </cell>
          <cell r="J343">
            <v>913.40019299999994</v>
          </cell>
          <cell r="P343">
            <v>91008.639999999999</v>
          </cell>
        </row>
        <row r="344">
          <cell r="B344" t="str">
            <v>Neuberger Berman High Yield Bond Fund USD A Monthly Distributing Class</v>
          </cell>
          <cell r="J344">
            <v>7341.6319999999996</v>
          </cell>
          <cell r="P344">
            <v>51391.42</v>
          </cell>
        </row>
        <row r="346">
          <cell r="B346" t="str">
            <v>Neuberger Berman US Multi Cap Opportunities Fund USD1 A Accumulating Class</v>
          </cell>
          <cell r="J346">
            <v>22746.309000000005</v>
          </cell>
          <cell r="P346">
            <v>860720.33</v>
          </cell>
        </row>
        <row r="348">
          <cell r="B348" t="str">
            <v>New Capital China Equity Fund USD O Acc</v>
          </cell>
          <cell r="J348">
            <v>116.43</v>
          </cell>
          <cell r="P348">
            <v>15237.19</v>
          </cell>
        </row>
        <row r="349">
          <cell r="B349" t="str">
            <v>New Capital US Growth Fund USD O Acc</v>
          </cell>
          <cell r="J349">
            <v>1167.7080000000001</v>
          </cell>
          <cell r="P349">
            <v>749154.64</v>
          </cell>
        </row>
        <row r="350">
          <cell r="B350" t="str">
            <v>Ninety One Global Strategy Fund - Global Natural Resources Fund A Acc USD</v>
          </cell>
          <cell r="J350">
            <v>4725.6190000000006</v>
          </cell>
          <cell r="P350">
            <v>82698.34</v>
          </cell>
        </row>
        <row r="352">
          <cell r="B352" t="str">
            <v>OAM Protected Income Fund Class 2024058U</v>
          </cell>
          <cell r="J352">
            <v>11928.588519999999</v>
          </cell>
          <cell r="P352">
            <v>11928588.52</v>
          </cell>
        </row>
        <row r="353">
          <cell r="B353" t="str">
            <v>OAM Protected Income Fund Class 2024059A</v>
          </cell>
          <cell r="J353">
            <v>2456.3466200000003</v>
          </cell>
          <cell r="P353">
            <v>1638204.35</v>
          </cell>
        </row>
        <row r="354">
          <cell r="B354" t="str">
            <v>OAM Protected Income Fund Class 2024088U</v>
          </cell>
          <cell r="J354">
            <v>909.80709999999988</v>
          </cell>
          <cell r="P354">
            <v>909807.1</v>
          </cell>
        </row>
        <row r="355">
          <cell r="B355" t="str">
            <v>OAM Protected Income Fund Class 2024089A</v>
          </cell>
          <cell r="J355">
            <v>110.85</v>
          </cell>
          <cell r="P355">
            <v>73928.88</v>
          </cell>
        </row>
        <row r="356">
          <cell r="B356" t="str">
            <v>OAM Protected Income Fund Class 20241110AV</v>
          </cell>
          <cell r="J356">
            <v>684.57786999999996</v>
          </cell>
          <cell r="P356">
            <v>456563.6</v>
          </cell>
        </row>
        <row r="357">
          <cell r="B357" t="str">
            <v>OAM Protected Income Fund Class 20241110UV</v>
          </cell>
          <cell r="J357">
            <v>4229.3627299999998</v>
          </cell>
          <cell r="P357">
            <v>4229362.7300000004</v>
          </cell>
        </row>
        <row r="358">
          <cell r="B358" t="str">
            <v>OAM Protected Income Fund Class 2024118U</v>
          </cell>
          <cell r="J358">
            <v>4162.5412999999999</v>
          </cell>
          <cell r="P358">
            <v>4162541.3</v>
          </cell>
        </row>
        <row r="359">
          <cell r="B359" t="str">
            <v>OAM Protected Income Fund Class 2024119A</v>
          </cell>
          <cell r="J359">
            <v>1115.9094299999999</v>
          </cell>
          <cell r="P359">
            <v>744230.34</v>
          </cell>
        </row>
        <row r="360">
          <cell r="B360" t="str">
            <v>OAM Protected Income Fund Class 20250210AV</v>
          </cell>
          <cell r="J360">
            <v>646.98597000000007</v>
          </cell>
          <cell r="P360">
            <v>431492.53</v>
          </cell>
        </row>
        <row r="361">
          <cell r="B361" t="str">
            <v>OAM Protected Income Fund Class 20250210UV</v>
          </cell>
          <cell r="J361">
            <v>7013.08241</v>
          </cell>
          <cell r="P361">
            <v>7013082.4100000001</v>
          </cell>
        </row>
        <row r="362">
          <cell r="B362" t="str">
            <v>OAM Protected Income Fund Class 2025028U</v>
          </cell>
          <cell r="J362">
            <v>7087.8721699999996</v>
          </cell>
          <cell r="P362">
            <v>7087872.1699999999</v>
          </cell>
        </row>
        <row r="363">
          <cell r="B363" t="str">
            <v>OAM Protected Income Fund Class 2025029A</v>
          </cell>
          <cell r="J363">
            <v>727.84323000000006</v>
          </cell>
          <cell r="P363">
            <v>485418.45</v>
          </cell>
        </row>
        <row r="364">
          <cell r="B364" t="str">
            <v>OAM Protected Income Fund Class 2025058U</v>
          </cell>
          <cell r="J364">
            <v>4311.6671399999996</v>
          </cell>
          <cell r="P364">
            <v>4311667.1399999997</v>
          </cell>
        </row>
        <row r="365">
          <cell r="B365" t="str">
            <v>OAM Protected Income Fund Class 2025059A</v>
          </cell>
          <cell r="J365">
            <v>377.25207999999998</v>
          </cell>
          <cell r="P365">
            <v>251599.68</v>
          </cell>
        </row>
        <row r="366">
          <cell r="B366" t="str">
            <v>OAM Protected Income Fund Class 2025088UP</v>
          </cell>
          <cell r="J366">
            <v>612.23170000000005</v>
          </cell>
          <cell r="P366">
            <v>612231.69999999995</v>
          </cell>
        </row>
        <row r="367">
          <cell r="B367" t="str">
            <v>OAM Protected Income Fund Class 2025089AP</v>
          </cell>
          <cell r="J367">
            <v>380.10705000000002</v>
          </cell>
          <cell r="P367">
            <v>253503.73</v>
          </cell>
        </row>
        <row r="368">
          <cell r="B368" t="str">
            <v>OAM Protected Income Fund Class 202611935U3</v>
          </cell>
          <cell r="J368">
            <v>7050.4005000000006</v>
          </cell>
          <cell r="P368">
            <v>7050400.5</v>
          </cell>
        </row>
        <row r="369">
          <cell r="B369" t="str">
            <v>OAM Protected Income Fund Class 202702935U3P</v>
          </cell>
          <cell r="J369">
            <v>372.30104999999998</v>
          </cell>
          <cell r="P369">
            <v>372301.05</v>
          </cell>
        </row>
        <row r="371">
          <cell r="B371" t="str">
            <v>OAM Select Income Fund A 28 Feb 2023</v>
          </cell>
          <cell r="J371">
            <v>55472.41</v>
          </cell>
          <cell r="P371">
            <v>36996.06</v>
          </cell>
        </row>
        <row r="372">
          <cell r="B372" t="str">
            <v>OAM Select Income Fund A 30 Apr 2023</v>
          </cell>
          <cell r="J372">
            <v>163385.34</v>
          </cell>
          <cell r="P372">
            <v>108966.13</v>
          </cell>
        </row>
        <row r="373">
          <cell r="B373" t="str">
            <v>OAM Select Income Fund A 30 Sep 2023</v>
          </cell>
          <cell r="J373">
            <v>5109.8100000000004</v>
          </cell>
          <cell r="P373">
            <v>3407.87</v>
          </cell>
        </row>
        <row r="374">
          <cell r="B374" t="str">
            <v>OAM Select Income Fund A 31 Mar 2023</v>
          </cell>
          <cell r="J374">
            <v>939927.84</v>
          </cell>
          <cell r="P374">
            <v>626863.43999999994</v>
          </cell>
        </row>
        <row r="375">
          <cell r="B375" t="str">
            <v>OAM Select Income Fund A 31 May 2023</v>
          </cell>
          <cell r="J375">
            <v>517595.83</v>
          </cell>
          <cell r="P375">
            <v>345198.73</v>
          </cell>
        </row>
        <row r="376">
          <cell r="B376" t="str">
            <v>OAM Select Income Fund B 30 Apr 2023</v>
          </cell>
          <cell r="J376">
            <v>95862.33</v>
          </cell>
          <cell r="P376">
            <v>63933.19</v>
          </cell>
        </row>
        <row r="377">
          <cell r="B377" t="str">
            <v>OAM Select Income Fund B 30 Jun 2023</v>
          </cell>
          <cell r="J377">
            <v>272155.05</v>
          </cell>
          <cell r="P377">
            <v>181507.6</v>
          </cell>
        </row>
        <row r="378">
          <cell r="B378" t="str">
            <v>OAM Select Income Fund B 30 Nov 2023</v>
          </cell>
          <cell r="J378">
            <v>486118.13</v>
          </cell>
          <cell r="P378">
            <v>324205.39</v>
          </cell>
        </row>
        <row r="379">
          <cell r="B379" t="str">
            <v>OAM Select Income Fund B 30 Sep 2023</v>
          </cell>
          <cell r="J379">
            <v>300503.44</v>
          </cell>
          <cell r="P379">
            <v>200413.88</v>
          </cell>
        </row>
        <row r="380">
          <cell r="B380" t="str">
            <v>OAM Select Income Fund B 31 Dec 2023</v>
          </cell>
          <cell r="J380">
            <v>1030281.05</v>
          </cell>
          <cell r="P380">
            <v>687122.44</v>
          </cell>
        </row>
        <row r="381">
          <cell r="B381" t="str">
            <v>OAM Select Income Fund B 31 Jul 2023</v>
          </cell>
          <cell r="J381">
            <v>260533.37</v>
          </cell>
          <cell r="P381">
            <v>173756.79</v>
          </cell>
        </row>
        <row r="382">
          <cell r="B382" t="str">
            <v>OAM Select Income Fund B 31 May 2023</v>
          </cell>
          <cell r="J382">
            <v>456328.2</v>
          </cell>
          <cell r="P382">
            <v>304337.67</v>
          </cell>
        </row>
        <row r="383">
          <cell r="B383" t="str">
            <v>Oreana Property Management Limited Partnership (AUD Dividend)</v>
          </cell>
          <cell r="J383">
            <v>230500.72</v>
          </cell>
          <cell r="P383">
            <v>230500.72</v>
          </cell>
        </row>
        <row r="384">
          <cell r="B384" t="str">
            <v>Oreana Property Management Limited Partnership (USD Dividend)</v>
          </cell>
          <cell r="J384">
            <v>2966768.94</v>
          </cell>
          <cell r="P384">
            <v>2966768.94</v>
          </cell>
        </row>
        <row r="385">
          <cell r="B385" t="str">
            <v>Pictet Premium Brands P USD</v>
          </cell>
          <cell r="J385">
            <v>162.27404999999999</v>
          </cell>
          <cell r="P385">
            <v>49474.11</v>
          </cell>
        </row>
        <row r="386">
          <cell r="B386" t="str">
            <v>PIMCO Diversified Income Fund Class E USD Inc</v>
          </cell>
          <cell r="J386">
            <v>7823.9949999999999</v>
          </cell>
          <cell r="P386">
            <v>92244.12</v>
          </cell>
        </row>
        <row r="387">
          <cell r="B387" t="str">
            <v>PIMCO Income Fund Class E USD Inc</v>
          </cell>
          <cell r="J387">
            <v>2529.422</v>
          </cell>
          <cell r="P387">
            <v>24105.39</v>
          </cell>
        </row>
        <row r="388">
          <cell r="B388" t="str">
            <v>PIMCO Total Return Bond Fund Class E USD Acc</v>
          </cell>
          <cell r="J388">
            <v>33377.125000000007</v>
          </cell>
          <cell r="P388">
            <v>867805.25</v>
          </cell>
        </row>
        <row r="389">
          <cell r="B389" t="str">
            <v>Pinnacle ICAV - Antipodes Global Fund - UCITS P Share Class USD</v>
          </cell>
          <cell r="J389">
            <v>219.36610000000002</v>
          </cell>
          <cell r="P389">
            <v>2764.43</v>
          </cell>
        </row>
        <row r="390">
          <cell r="B390" t="str">
            <v>Red Door (Offshore Feeder) Fund A December 2020</v>
          </cell>
          <cell r="J390">
            <v>1.2305999999999999</v>
          </cell>
          <cell r="P390">
            <v>1032.5</v>
          </cell>
        </row>
        <row r="391">
          <cell r="B391" t="str">
            <v>Red Door (Offshore Feeder) Fund A January 2022</v>
          </cell>
          <cell r="J391">
            <v>0.23975000000000002</v>
          </cell>
          <cell r="P391">
            <v>201.96</v>
          </cell>
        </row>
        <row r="392">
          <cell r="B392" t="str">
            <v>Red Door (Offshore Feeder) Fund A July 2021</v>
          </cell>
          <cell r="J392">
            <v>8.7300000000000003E-2</v>
          </cell>
          <cell r="P392">
            <v>72.62</v>
          </cell>
        </row>
        <row r="393">
          <cell r="B393" t="str">
            <v>Red Door (Offshore Feeder) Fund A November 2019</v>
          </cell>
          <cell r="J393">
            <v>0.93376000000000003</v>
          </cell>
          <cell r="P393">
            <v>812.43</v>
          </cell>
        </row>
        <row r="394">
          <cell r="B394" t="str">
            <v>Red Door (Offshore Feeder) Fund A September 2021</v>
          </cell>
          <cell r="J394">
            <v>8.9399999999999993E-2</v>
          </cell>
          <cell r="P394">
            <v>71.67</v>
          </cell>
        </row>
        <row r="395">
          <cell r="B395" t="str">
            <v>Sanlam Universal Funds Plc - Sanlam AI Global Managed Risk Fund L2 Acc USD</v>
          </cell>
          <cell r="J395">
            <v>239467.08</v>
          </cell>
          <cell r="P395">
            <v>406686.94</v>
          </cell>
        </row>
        <row r="397">
          <cell r="B397" t="str">
            <v>Schroder International Selection Fund - BIC (Brazil, India, China) A Acc USD</v>
          </cell>
          <cell r="J397">
            <v>100.37</v>
          </cell>
          <cell r="P397">
            <v>22632.59</v>
          </cell>
        </row>
        <row r="399">
          <cell r="B399" t="str">
            <v>Schroder International Selection Fund - Indian Equity A Acc USD</v>
          </cell>
          <cell r="J399">
            <v>145.07</v>
          </cell>
          <cell r="P399">
            <v>48944.51</v>
          </cell>
        </row>
        <row r="400">
          <cell r="B400" t="str">
            <v>Templeton BRIC Fund A Acc USD</v>
          </cell>
          <cell r="J400">
            <v>154.57</v>
          </cell>
          <cell r="P400">
            <v>2972.38</v>
          </cell>
        </row>
        <row r="401">
          <cell r="B401" t="str">
            <v>The Colchester Global Bond Fund: USD Unhedged Accumulation Class - B Shares</v>
          </cell>
          <cell r="J401">
            <v>13006.466</v>
          </cell>
          <cell r="P401">
            <v>110717.54</v>
          </cell>
        </row>
        <row r="403">
          <cell r="B403" t="str">
            <v>Victory Arcadia Fund Class A Shares Series 1</v>
          </cell>
          <cell r="J403">
            <v>12.354000000000001</v>
          </cell>
          <cell r="P403">
            <v>34385.879999999997</v>
          </cell>
        </row>
        <row r="407">
          <cell r="B407" t="str">
            <v>AB FCP I - American Income Portfolio Class AT Dis USD</v>
          </cell>
          <cell r="J407">
            <v>97826.085999999996</v>
          </cell>
          <cell r="P407">
            <v>627065.21</v>
          </cell>
        </row>
        <row r="408">
          <cell r="B408" t="str">
            <v>AB SICAV I - International Health Care Portfolio Class A USD</v>
          </cell>
          <cell r="J408">
            <v>15.015999999999998</v>
          </cell>
          <cell r="P408">
            <v>8959.75</v>
          </cell>
        </row>
        <row r="409">
          <cell r="B409" t="str">
            <v>Allianz Global Investors Fund - Allianz China A Share Fund AT Acc USD</v>
          </cell>
          <cell r="J409">
            <v>1431.98</v>
          </cell>
          <cell r="P409">
            <v>14027.96</v>
          </cell>
        </row>
        <row r="411">
          <cell r="B411" t="str">
            <v>Allianz Global Investors Fund - Allianz Dynamic Asian High Yield Bond Class AMg Dis (H2-RMB)</v>
          </cell>
          <cell r="J411">
            <v>88867.093000000008</v>
          </cell>
          <cell r="P411">
            <v>48395.63</v>
          </cell>
        </row>
        <row r="413">
          <cell r="B413" t="str">
            <v>Allianz Global Investors Fund - Allianz Dynamic Asian High Yield Bond Class AMg Dis HKD</v>
          </cell>
          <cell r="J413">
            <v>355620.83299999998</v>
          </cell>
          <cell r="P413">
            <v>191731.56</v>
          </cell>
        </row>
        <row r="415">
          <cell r="B415" t="str">
            <v>Allianz Global Investors Fund - Allianz Dynamic Asian High Yield Bond Class AMg Dis USD</v>
          </cell>
          <cell r="J415">
            <v>23416.325000000001</v>
          </cell>
          <cell r="P415">
            <v>98018.39</v>
          </cell>
        </row>
        <row r="417">
          <cell r="B417" t="str">
            <v>Allianz Global Investors Fund - Allianz Global Artificial Intelligence Class AT Acc USD</v>
          </cell>
          <cell r="J417">
            <v>838.47600000000011</v>
          </cell>
          <cell r="P417">
            <v>22428.06</v>
          </cell>
        </row>
        <row r="419">
          <cell r="B419" t="str">
            <v>Allianz Global Investors Fund - Allianz Income and Growth Class AM Dis (H2-RMB)</v>
          </cell>
          <cell r="J419">
            <v>113539.41900000001</v>
          </cell>
          <cell r="P419">
            <v>108215.03999999999</v>
          </cell>
        </row>
        <row r="421">
          <cell r="B421" t="str">
            <v>Allianz Global Investors Fund - Allianz Income and Growth Class AM Dis HKD</v>
          </cell>
          <cell r="J421">
            <v>533499.13299999991</v>
          </cell>
          <cell r="P421">
            <v>538895.81000000006</v>
          </cell>
        </row>
        <row r="423">
          <cell r="B423" t="str">
            <v>Allianz Global Investors Fund - Allianz Income and Growth Class AM Dis USD</v>
          </cell>
          <cell r="J423">
            <v>85316.65</v>
          </cell>
          <cell r="P423">
            <v>700014.58</v>
          </cell>
        </row>
        <row r="425">
          <cell r="B425" t="str">
            <v>BlackRock Global Funds - Dynamic High Income Fund A6 HKD</v>
          </cell>
          <cell r="J425">
            <v>4229.1000000000004</v>
          </cell>
          <cell r="P425">
            <v>41035.230000000003</v>
          </cell>
        </row>
        <row r="426">
          <cell r="B426" t="str">
            <v>BlackRock Global Funds - Dynamic High Income Fund A8 CNY Hedged</v>
          </cell>
          <cell r="J426">
            <v>6529.26</v>
          </cell>
          <cell r="P426">
            <v>69777.75</v>
          </cell>
        </row>
        <row r="428">
          <cell r="B428" t="str">
            <v>BlackRock Global Funds - Global Allocation Fund A2 USD</v>
          </cell>
          <cell r="J428">
            <v>4072.76</v>
          </cell>
          <cell r="P428">
            <v>313521.06</v>
          </cell>
        </row>
        <row r="429">
          <cell r="B429" t="str">
            <v>BlackRock Global Funds - Next Generation Technology Fund A2 USD</v>
          </cell>
          <cell r="J429">
            <v>370.5</v>
          </cell>
          <cell r="P429">
            <v>6728.28</v>
          </cell>
        </row>
        <row r="430">
          <cell r="B430" t="str">
            <v>BlackRock Global Funds - World Healthscience Fund A2 USD</v>
          </cell>
          <cell r="J430">
            <v>2880.18</v>
          </cell>
          <cell r="P430">
            <v>204291.17</v>
          </cell>
        </row>
        <row r="431">
          <cell r="B431" t="str">
            <v>BlackRock Global Funds - World Technology Fund A2 USD</v>
          </cell>
          <cell r="J431">
            <v>8188.71</v>
          </cell>
          <cell r="P431">
            <v>677287.38</v>
          </cell>
        </row>
        <row r="432">
          <cell r="B432" t="str">
            <v>BOCHK Wealth Creation Series - BOCHK All Weather China High Yield Bond Fund Class A1 RMB</v>
          </cell>
          <cell r="J432">
            <v>18628.438999999998</v>
          </cell>
          <cell r="P432">
            <v>14778.16</v>
          </cell>
        </row>
        <row r="434">
          <cell r="B434" t="str">
            <v>CCB Principal Selected Growth Mixed Asset Fund Class H</v>
          </cell>
          <cell r="J434">
            <v>157658.45000000001</v>
          </cell>
          <cell r="P434">
            <v>44351.73</v>
          </cell>
        </row>
        <row r="435">
          <cell r="B435" t="str">
            <v>China Universal International Series-CUAM China-Hong Kong Strategy Fund A HKD Acc</v>
          </cell>
          <cell r="J435">
            <v>41711.139000000003</v>
          </cell>
          <cell r="P435">
            <v>91179.57</v>
          </cell>
        </row>
        <row r="437">
          <cell r="B437" t="str">
            <v>China Universal International Series-CUAM China-Hong Kong Strategy Fund A USD Acc</v>
          </cell>
          <cell r="J437">
            <v>107142.421</v>
          </cell>
          <cell r="P437">
            <v>184392.11</v>
          </cell>
        </row>
        <row r="439">
          <cell r="B439" t="str">
            <v>CSOP Hong Kong Dollar Money Market ETF A</v>
          </cell>
          <cell r="J439">
            <v>48650.039000000004</v>
          </cell>
          <cell r="P439">
            <v>69469.87</v>
          </cell>
        </row>
        <row r="440">
          <cell r="B440" t="str">
            <v>Da Cheng China Balanced Fund HKD Class A</v>
          </cell>
          <cell r="J440">
            <v>657.5</v>
          </cell>
          <cell r="P440">
            <v>804.53</v>
          </cell>
        </row>
        <row r="442">
          <cell r="B442" t="str">
            <v>Da Cheng China Balanced Fund USD Class A</v>
          </cell>
          <cell r="J442">
            <v>7754.55</v>
          </cell>
          <cell r="P442">
            <v>73358.039999999994</v>
          </cell>
        </row>
        <row r="444">
          <cell r="B444" t="str">
            <v>Da Cheng Domestic Demand Growth Mixed Fund H CNY</v>
          </cell>
          <cell r="J444">
            <v>227021.04</v>
          </cell>
          <cell r="P444">
            <v>119334.81</v>
          </cell>
        </row>
        <row r="446">
          <cell r="B446" t="str">
            <v>Da Cheng Overseas China Concept Fund HKD</v>
          </cell>
          <cell r="J446">
            <v>1104.97</v>
          </cell>
          <cell r="P446">
            <v>1330.82</v>
          </cell>
        </row>
        <row r="448">
          <cell r="B448" t="str">
            <v>Fidelity Funds - China Consumer Fund A Acc USD</v>
          </cell>
          <cell r="J448">
            <v>472.04</v>
          </cell>
          <cell r="P448">
            <v>6929.55</v>
          </cell>
        </row>
        <row r="449">
          <cell r="B449" t="str">
            <v>Fidelity Funds - Global Bond Fund A Acc USD</v>
          </cell>
          <cell r="J449">
            <v>18773.46</v>
          </cell>
          <cell r="P449">
            <v>240300.29</v>
          </cell>
        </row>
        <row r="450">
          <cell r="B450" t="str">
            <v>Fidelity Funds - Sustainable Asia Equity Fund A Acc USD</v>
          </cell>
          <cell r="J450">
            <v>1704.08</v>
          </cell>
          <cell r="P450">
            <v>48566.28</v>
          </cell>
        </row>
        <row r="451">
          <cell r="B451" t="str">
            <v>Income Partners Strategy Fund - Income Partners Managed Volatility High Yield Bond Fund Class 2B Dis RMB</v>
          </cell>
          <cell r="J451">
            <v>10774.606000000002</v>
          </cell>
          <cell r="P451">
            <v>70060.77</v>
          </cell>
        </row>
        <row r="453">
          <cell r="B453" t="str">
            <v>Taikang Kaitai Funds - Taikang Kaitai Hong Kong Dollar Money Market Fund A HKD</v>
          </cell>
          <cell r="J453">
            <v>1455016.638</v>
          </cell>
          <cell r="P453">
            <v>2018688.19</v>
          </cell>
        </row>
        <row r="456">
          <cell r="B456" t="str">
            <v>Taikang Kaitai Funds - Taikang Kaitai US Dollar Money Market Fund A USD</v>
          </cell>
          <cell r="J456">
            <v>145886.269</v>
          </cell>
          <cell r="P456">
            <v>1597498.41</v>
          </cell>
        </row>
        <row r="458">
          <cell r="B458" t="str">
            <v>Thornburg Global Investment plc - Thornburg Global Opportunities Fund A Acc USD Unhedged</v>
          </cell>
          <cell r="J458">
            <v>665.572</v>
          </cell>
          <cell r="P458">
            <v>21025.42</v>
          </cell>
        </row>
        <row r="460">
          <cell r="B460" t="str">
            <v>Thornburg Global Investment plc - Thornburg Investment Income Builder Fund A Acc USD Unhedged</v>
          </cell>
          <cell r="J460">
            <v>870.66100000000006</v>
          </cell>
          <cell r="P460">
            <v>20713.03</v>
          </cell>
        </row>
        <row r="462">
          <cell r="B462" t="str">
            <v>Thornburg Global Investment plc - Thornburg Limited Term Income Fund A Acc USD Unhedged</v>
          </cell>
          <cell r="J462">
            <v>1872.7</v>
          </cell>
          <cell r="P462">
            <v>20112.8</v>
          </cell>
        </row>
        <row r="464">
          <cell r="B464" t="str">
            <v>Thornburg Global Investment plc - Thornburg Strategic Income Fund A Acc USD Unhedged</v>
          </cell>
          <cell r="J464">
            <v>2665.1790000000001</v>
          </cell>
          <cell r="P464">
            <v>30276.43</v>
          </cell>
        </row>
        <row r="469">
          <cell r="B469" t="str">
            <v>Allianz Global Investors Fund - Allianz China A Share Fund AT Acc USD</v>
          </cell>
          <cell r="J469">
            <v>588.94299999999998</v>
          </cell>
          <cell r="P469">
            <v>5769.4</v>
          </cell>
        </row>
        <row r="471">
          <cell r="B471" t="str">
            <v>Allspring (Lux) Worldwide Fund - USD Investment Grade Credit Fund A Acc USD</v>
          </cell>
          <cell r="J471">
            <v>8.8160000000000007</v>
          </cell>
          <cell r="P471">
            <v>1019.04</v>
          </cell>
        </row>
        <row r="473">
          <cell r="B473" t="str">
            <v>BEA Union Investment Capital Growth Fund - BEA Union Investment Hong Kong Dollar HKD Bond Fund Class R HKD</v>
          </cell>
          <cell r="J473">
            <v>8.3780000000000001</v>
          </cell>
          <cell r="P473">
            <v>141.88</v>
          </cell>
        </row>
        <row r="475">
          <cell r="B475" t="str">
            <v>BOCHK Hong Kong Dollar Income Fund Class A HKD</v>
          </cell>
          <cell r="J475">
            <v>913.84649999999999</v>
          </cell>
          <cell r="P475">
            <v>1239</v>
          </cell>
        </row>
        <row r="476">
          <cell r="B476" t="str">
            <v>CFund - China Equity A Dis HKD</v>
          </cell>
          <cell r="J476">
            <v>16.378599999999999</v>
          </cell>
          <cell r="P476">
            <v>106.36</v>
          </cell>
        </row>
        <row r="477">
          <cell r="B477" t="str">
            <v>China Universal International Series-CUAM Select US Dollar Bond Fund A USD Dis</v>
          </cell>
          <cell r="J477">
            <v>987.16699999999992</v>
          </cell>
          <cell r="P477">
            <v>769</v>
          </cell>
        </row>
        <row r="479">
          <cell r="B479" t="str">
            <v>CICC Fund Series - ICBC CICC USD Money Market ETF (Unlisted Class) A USD</v>
          </cell>
          <cell r="J479">
            <v>0.97499999999999998</v>
          </cell>
          <cell r="P479">
            <v>1093.22</v>
          </cell>
        </row>
        <row r="481">
          <cell r="B481" t="str">
            <v>E Fund Unit Trust Fund - E Fund (HK) US Dollar Money Market Fund A USD Acc</v>
          </cell>
          <cell r="J481">
            <v>10.005100000000001</v>
          </cell>
          <cell r="P481">
            <v>1167.43</v>
          </cell>
        </row>
        <row r="483">
          <cell r="B483" t="str">
            <v>GaoTeng WeFund - GaoTeng WeValue USD Money Market Fund P Acc USD</v>
          </cell>
          <cell r="J483">
            <v>13.958900000000002</v>
          </cell>
          <cell r="P483">
            <v>153.94</v>
          </cell>
        </row>
        <row r="485">
          <cell r="B485" t="str">
            <v>Janus Henderson Horizon Fund - China Opportunities Fund A1 USD</v>
          </cell>
          <cell r="J485">
            <v>8.9290000000000003</v>
          </cell>
          <cell r="P485">
            <v>134.65</v>
          </cell>
        </row>
        <row r="486">
          <cell r="B486" t="str">
            <v>Jupiter Asset Management Series Plc - Jupiter Merian World Equity Fund L Acc USD</v>
          </cell>
          <cell r="J486">
            <v>83.015000000000001</v>
          </cell>
          <cell r="P486">
            <v>234.39</v>
          </cell>
        </row>
        <row r="488">
          <cell r="B488" t="str">
            <v>Mirae Asset ESG Asia Great Consumer Equity Fund</v>
          </cell>
          <cell r="J488">
            <v>95.895699999999991</v>
          </cell>
          <cell r="P488">
            <v>1469.12</v>
          </cell>
        </row>
        <row r="489">
          <cell r="B489" t="str">
            <v>Natixis International Funds Lux I - Harris Associates Global Equity Fund R/A USD</v>
          </cell>
          <cell r="J489">
            <v>2.7330000000000001</v>
          </cell>
          <cell r="P489">
            <v>1165.95</v>
          </cell>
        </row>
        <row r="491">
          <cell r="B491" t="str">
            <v>New Capital Asia Future Leaders Fund - USD Ord Dist</v>
          </cell>
          <cell r="J491">
            <v>0.78</v>
          </cell>
          <cell r="P491">
            <v>81.260000000000005</v>
          </cell>
        </row>
        <row r="492">
          <cell r="B492" t="str">
            <v>New Capital Wealthy Nations Bond Fund USD O Inc</v>
          </cell>
          <cell r="J492">
            <v>1.1000000000000001</v>
          </cell>
          <cell r="P492">
            <v>97.45</v>
          </cell>
        </row>
        <row r="493">
          <cell r="B493" t="str">
            <v>Schroder International Selection Fund - Global Multi Asset Income A Dis HKD</v>
          </cell>
          <cell r="J493">
            <v>13.4</v>
          </cell>
          <cell r="P493">
            <v>996.83</v>
          </cell>
        </row>
        <row r="495">
          <cell r="B495" t="str">
            <v>Schroder International Selection Fund - Hong Kong Dollar Bond A Dis</v>
          </cell>
          <cell r="J495">
            <v>0.67</v>
          </cell>
          <cell r="P495">
            <v>1.1599999999999999</v>
          </cell>
        </row>
        <row r="496">
          <cell r="B496" t="str">
            <v>Taikang Kaitai Funds - Taikang Kaitai China New Opportunities Fund A Dis USD</v>
          </cell>
          <cell r="J496">
            <v>114.205</v>
          </cell>
          <cell r="P496">
            <v>956.92</v>
          </cell>
        </row>
        <row r="498">
          <cell r="B498" t="str">
            <v>Taikang Kaitai Funds - Taikang Kaitai Overseas Short Tenor Bond Fund A Acc HKD</v>
          </cell>
          <cell r="J498">
            <v>1082.0439999999999</v>
          </cell>
          <cell r="P498">
            <v>1736.46</v>
          </cell>
        </row>
        <row r="503">
          <cell r="B503" t="str">
            <v>BlackRock Global Funds - Asian Tiger Bond Fund A3 USD</v>
          </cell>
          <cell r="J503">
            <v>0.01</v>
          </cell>
          <cell r="P503">
            <v>0.1</v>
          </cell>
        </row>
        <row r="507">
          <cell r="B507" t="str">
            <v>AB SICAV I - International Health Care Portfolio Class A USD</v>
          </cell>
          <cell r="J507">
            <v>30.636999999999997</v>
          </cell>
          <cell r="P507">
            <v>18280.490000000002</v>
          </cell>
        </row>
        <row r="508">
          <cell r="B508" t="str">
            <v>AB SICAV I - Low Volatility Equity Portfolio Class A USD</v>
          </cell>
          <cell r="J508">
            <v>175.25099999999998</v>
          </cell>
          <cell r="P508">
            <v>7686.51</v>
          </cell>
        </row>
        <row r="509">
          <cell r="B509" t="str">
            <v>abrdn SICAV I - All China Sustainable Equity Fund A Acc USD</v>
          </cell>
          <cell r="J509">
            <v>737.87199999999996</v>
          </cell>
          <cell r="P509">
            <v>16347.55</v>
          </cell>
        </row>
        <row r="510">
          <cell r="B510" t="str">
            <v>abrdn SICAV I - Global Sustainable Equity Fund A Acc USD</v>
          </cell>
          <cell r="J510">
            <v>1036.07</v>
          </cell>
          <cell r="P510">
            <v>27909.24</v>
          </cell>
        </row>
        <row r="511">
          <cell r="B511" t="str">
            <v>Allianz Global Investors Fund - Allianz Global Equity Unconstrained Class AT Acc USD</v>
          </cell>
          <cell r="J511">
            <v>558.05399999999997</v>
          </cell>
          <cell r="P511">
            <v>24297.89</v>
          </cell>
        </row>
        <row r="513">
          <cell r="B513" t="str">
            <v>Allianz Global Investors Fund - Allianz Income and Growth Class AT Acc USD</v>
          </cell>
          <cell r="J513">
            <v>7.7139999999999995</v>
          </cell>
          <cell r="P513">
            <v>191.48</v>
          </cell>
        </row>
        <row r="515">
          <cell r="B515" t="str">
            <v>BlackRock Global Funds - Global High Yield Bond Fund A3 USD</v>
          </cell>
          <cell r="J515">
            <v>1041.5</v>
          </cell>
          <cell r="P515">
            <v>7696.68</v>
          </cell>
        </row>
        <row r="516">
          <cell r="B516" t="str">
            <v>BlackRock Global Funds - Natural Resources Growth &amp; Income A2 USD</v>
          </cell>
          <cell r="J516">
            <v>2482.34</v>
          </cell>
          <cell r="P516">
            <v>34181.82</v>
          </cell>
        </row>
        <row r="518">
          <cell r="B518" t="str">
            <v>BlackRock Global Funds - Sustainable Global Dynamic Equity Fund A2 USD</v>
          </cell>
          <cell r="J518">
            <v>255.74</v>
          </cell>
          <cell r="P518">
            <v>8539.16</v>
          </cell>
        </row>
        <row r="520">
          <cell r="B520" t="str">
            <v>BlackRock Global Funds - World Gold Fund A2 USD</v>
          </cell>
          <cell r="J520">
            <v>184.24</v>
          </cell>
          <cell r="P520">
            <v>7218.52</v>
          </cell>
        </row>
        <row r="521">
          <cell r="B521" t="str">
            <v>BlackRock Global Funds - World Technology Fund A2 USD</v>
          </cell>
          <cell r="J521">
            <v>518.94000000000005</v>
          </cell>
          <cell r="P521">
            <v>42921.47</v>
          </cell>
        </row>
        <row r="522">
          <cell r="B522" t="str">
            <v>Fidelity Funds - Global Technology Fund A Acc USD</v>
          </cell>
          <cell r="J522">
            <v>46.86</v>
          </cell>
          <cell r="P522">
            <v>2657.43</v>
          </cell>
        </row>
        <row r="523">
          <cell r="B523" t="str">
            <v>Fidelity Funds - Greater China Fund A USD</v>
          </cell>
          <cell r="J523">
            <v>8.0399999999999991</v>
          </cell>
          <cell r="P523">
            <v>2013.22</v>
          </cell>
        </row>
        <row r="524">
          <cell r="B524" t="str">
            <v>Fidelity Funds - Sustainable Health Care Fund A Acc USD</v>
          </cell>
          <cell r="J524">
            <v>1161.25</v>
          </cell>
          <cell r="P524">
            <v>31620.84</v>
          </cell>
        </row>
        <row r="525">
          <cell r="B525" t="str">
            <v>Franklin Global Real Estate Fund Class A Acc USD</v>
          </cell>
          <cell r="J525">
            <v>509.68900000000002</v>
          </cell>
          <cell r="P525">
            <v>6503.63</v>
          </cell>
        </row>
        <row r="526">
          <cell r="B526" t="str">
            <v>Franklin Gold and Precious Metals Fund Class A Acc HKD</v>
          </cell>
          <cell r="J526">
            <v>17961.101999999999</v>
          </cell>
          <cell r="P526">
            <v>15832.97</v>
          </cell>
        </row>
        <row r="527">
          <cell r="B527" t="str">
            <v>FSSA China Growth Fund Class I Acc USD</v>
          </cell>
          <cell r="J527">
            <v>99.808999999999997</v>
          </cell>
          <cell r="P527">
            <v>17152</v>
          </cell>
        </row>
        <row r="528">
          <cell r="B528" t="str">
            <v>Janus Henderson Horizon Fund - Japanese Smaller Companies Fund A2 HUSD</v>
          </cell>
          <cell r="J528">
            <v>155.02500000000001</v>
          </cell>
          <cell r="P528">
            <v>11357.13</v>
          </cell>
        </row>
        <row r="530">
          <cell r="B530" t="str">
            <v>Mirae Asset ESG India Sector Leader Equity Fund</v>
          </cell>
          <cell r="J530">
            <v>521.22460000000001</v>
          </cell>
          <cell r="P530">
            <v>15131.15</v>
          </cell>
        </row>
        <row r="531">
          <cell r="B531" t="str">
            <v>Schroder International Selection Fund - Global Climate Change Equity A Acc USD</v>
          </cell>
          <cell r="J531">
            <v>515.03</v>
          </cell>
          <cell r="P531">
            <v>12623.85</v>
          </cell>
        </row>
        <row r="533">
          <cell r="B533" t="str">
            <v>T. Rowe Price Funds SICAV - Global Focused Growth Equity Fund A USD</v>
          </cell>
          <cell r="J533">
            <v>251.28</v>
          </cell>
          <cell r="P533">
            <v>19966.68</v>
          </cell>
        </row>
        <row r="535">
          <cell r="B535" t="str">
            <v>Templeton Emerging Markets Fund Class A Acc USD</v>
          </cell>
          <cell r="J535">
            <v>150.95699999999999</v>
          </cell>
          <cell r="P535">
            <v>7054.21</v>
          </cell>
        </row>
        <row r="539">
          <cell r="B539" t="str">
            <v>Eastspring Investments - Japan Dynamic Fund Class AJ JPY</v>
          </cell>
          <cell r="J539">
            <v>7892.3959999999997</v>
          </cell>
          <cell r="P539">
            <v>124583.9</v>
          </cell>
        </row>
        <row r="540">
          <cell r="B540" t="str">
            <v>Fidelity Funds - Japan Value Fund A JPY</v>
          </cell>
          <cell r="J540">
            <v>292.74</v>
          </cell>
          <cell r="P540">
            <v>133041.38</v>
          </cell>
        </row>
        <row r="544">
          <cell r="B544" t="str">
            <v>BEA Union Investment Series - BEA Union Investment Asian Bond and Currency Fund Class A USD Dis</v>
          </cell>
          <cell r="J544">
            <v>3506.25</v>
          </cell>
          <cell r="P544">
            <v>30644.63</v>
          </cell>
        </row>
        <row r="546">
          <cell r="B546" t="str">
            <v>Income Partners Strategy Fund - Income Partners Managed Volatility High Yield Bond Fund Class 2B Dis RMB</v>
          </cell>
          <cell r="J546">
            <v>3118.8420000000001</v>
          </cell>
          <cell r="P546">
            <v>20279.95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4"/>
  <sheetViews>
    <sheetView tabSelected="1" workbookViewId="0">
      <pane ySplit="1" topLeftCell="A2" activePane="bottomLeft" state="frozen"/>
      <selection pane="bottomLeft" activeCell="T6" sqref="T6"/>
    </sheetView>
  </sheetViews>
  <sheetFormatPr baseColWidth="10" defaultColWidth="8.83203125" defaultRowHeight="15"/>
  <cols>
    <col min="1" max="1" width="80.83203125" customWidth="1"/>
    <col min="2" max="2" width="16.83203125" style="6" customWidth="1"/>
    <col min="3" max="3" width="14.33203125" style="4" customWidth="1"/>
    <col min="4" max="4" width="13.33203125" style="4" customWidth="1"/>
    <col min="5" max="5" width="14.1640625" style="6" bestFit="1" customWidth="1"/>
    <col min="6" max="6" width="13" style="4" bestFit="1" customWidth="1"/>
    <col min="7" max="7" width="15.33203125" style="4" customWidth="1"/>
    <col min="8" max="8" width="29.33203125" style="10" customWidth="1"/>
    <col min="9" max="9" width="20.5" style="12" customWidth="1"/>
    <col min="10" max="10" width="30.6640625" style="12" customWidth="1"/>
    <col min="11" max="11" width="21.33203125" style="12" customWidth="1"/>
    <col min="12" max="12" width="22.33203125" style="12" customWidth="1"/>
    <col min="13" max="13" width="12.1640625" hidden="1" customWidth="1"/>
    <col min="14" max="14" width="23" customWidth="1"/>
    <col min="15" max="15" width="0.1640625" customWidth="1"/>
    <col min="16" max="16" width="6.83203125" hidden="1" customWidth="1"/>
    <col min="17" max="17" width="9.1640625" hidden="1" customWidth="1"/>
    <col min="18" max="18" width="7.83203125" hidden="1" customWidth="1"/>
    <col min="19" max="19" width="20.33203125" customWidth="1"/>
    <col min="20" max="20" width="32.5" customWidth="1"/>
  </cols>
  <sheetData>
    <row r="1" spans="1:20">
      <c r="A1" s="1" t="str">
        <f>[1]Sheet1!$A1</f>
        <v>Fund Name</v>
      </c>
      <c r="B1" s="5" t="s">
        <v>1</v>
      </c>
      <c r="C1" s="7" t="s">
        <v>2</v>
      </c>
      <c r="D1" s="7" t="s">
        <v>0</v>
      </c>
      <c r="E1" s="8" t="s">
        <v>3</v>
      </c>
      <c r="F1" s="7" t="s">
        <v>4</v>
      </c>
      <c r="G1" s="7" t="s">
        <v>5</v>
      </c>
      <c r="H1" s="9" t="s">
        <v>10</v>
      </c>
      <c r="I1" s="11" t="s">
        <v>8</v>
      </c>
      <c r="J1" s="11" t="s">
        <v>9</v>
      </c>
      <c r="K1" s="11" t="s">
        <v>11</v>
      </c>
      <c r="L1" s="11" t="s">
        <v>12</v>
      </c>
      <c r="M1" s="1" t="s">
        <v>13</v>
      </c>
    </row>
    <row r="2" spans="1:20">
      <c r="A2" t="str">
        <f>[1]Sheet1!$A2</f>
        <v>Allianz Global Investors Fund - Allianz China A Share Fund AT Acc USD</v>
      </c>
      <c r="B2" s="6">
        <f>SUMIF([2]Sheet1!$B$1:B$65536,A2,[2]Sheet1!$P$1:$P$65536)</f>
        <v>85508.67</v>
      </c>
      <c r="C2" s="4">
        <f>SUMIF([2]Sheet1!$B$1:B$65536,A2,[2]Sheet1!$J$1:$J$65536)</f>
        <v>9179.2799999999988</v>
      </c>
      <c r="D2" s="4">
        <f>IF(C2*C2&lt;&gt;0,B2/C2,"none")</f>
        <v>9.3154005542918412</v>
      </c>
      <c r="E2" s="6">
        <f>SUMIF([3]Sheet1!B$1:B$65536,A2,[3]Sheet1!P$1:P$65536)</f>
        <v>90444.739999999991</v>
      </c>
      <c r="F2" s="4">
        <f>SUMIF([3]Sheet1!B$1:B$65536,A2,[3]Sheet1!J$1:J$65536)</f>
        <v>9232.6349999999984</v>
      </c>
      <c r="G2" s="4">
        <f>IF(E2*F2&lt;&gt;0,E2/F2,"none")</f>
        <v>9.7962001097194911</v>
      </c>
      <c r="H2" s="10">
        <f>IF(ISNUMBER(G2-D2),(G2-D2)/D2,"none")</f>
        <v>5.1613406490194705E-2</v>
      </c>
      <c r="I2" s="12">
        <f>IF(ISNUMBER(B2),B2/$T$4,"none")</f>
        <v>5.0392952380207546E-4</v>
      </c>
      <c r="J2" s="12">
        <f>IF(ISNUMBER(H2*I2),H2*I2,"none")</f>
        <v>2.6009519354406768E-5</v>
      </c>
      <c r="K2" s="12">
        <f t="shared" ref="K2:K65" si="0">IF(B2&lt;&gt;0,(E2-B2)/B2,"none")</f>
        <v>5.7725959250681746E-2</v>
      </c>
      <c r="L2" s="12">
        <f>($T$5-$T$4)/$T$4</f>
        <v>-3.637702580592728E-3</v>
      </c>
      <c r="M2" s="2">
        <f>IF(ISNUMBER(I2*J2),I2*J2,"none")</f>
        <v>1.3106964702587068E-8</v>
      </c>
    </row>
    <row r="3" spans="1:20">
      <c r="A3" t="str">
        <f>[1]Sheet1!$A3</f>
        <v>BlackRock Global Funds - World Gold Fund A2 USD</v>
      </c>
      <c r="B3" s="6">
        <f>SUMIF([2]Sheet1!$B$1:B$65536,A3,[2]Sheet1!$P$1:$P$65536)</f>
        <v>29311.820000000003</v>
      </c>
      <c r="C3" s="4">
        <f>SUMIF([2]Sheet1!$B$1:B$65536,A3,[2]Sheet1!$J$1:$J$65536)</f>
        <v>848.88</v>
      </c>
      <c r="D3" s="4">
        <f t="shared" ref="D3:D66" si="1">IF(C3*C3&lt;&gt;0,B3/C3,"none")</f>
        <v>34.529992460654043</v>
      </c>
      <c r="E3" s="6">
        <f>SUMIF([3]Sheet1!B$1:B$65536,A3,[3]Sheet1!P$1:P$65536)</f>
        <v>33529.06</v>
      </c>
      <c r="F3" s="4">
        <f>SUMIF([3]Sheet1!B$1:B$65536,A3,[3]Sheet1!J$1:J$65536)</f>
        <v>855.77</v>
      </c>
      <c r="G3" s="4">
        <f t="shared" ref="G3:G66" si="2">IF(E3*F3&lt;&gt;0,E3/F3,"none")</f>
        <v>39.179989950570828</v>
      </c>
      <c r="H3" s="10">
        <f t="shared" ref="H3:H66" si="3">IF(ISNUMBER(G3-D3),(G3-D3)/D3,"none")</f>
        <v>0.13466546496398246</v>
      </c>
      <c r="I3" s="12">
        <f t="shared" ref="I3:I66" si="4">IF(ISNUMBER(B3),B3/$T$4,"none")</f>
        <v>1.727437872016037E-4</v>
      </c>
      <c r="J3" s="12">
        <f t="shared" ref="J3:J66" si="5">IF(ISNUMBER(H3*I3),H3*I3,"none")</f>
        <v>2.3262622423143207E-5</v>
      </c>
      <c r="K3" s="12">
        <f t="shared" si="0"/>
        <v>0.14387506473497702</v>
      </c>
      <c r="L3" s="12">
        <f t="shared" ref="L3:L66" si="6">($T$5-$T$4)/$T$4</f>
        <v>-3.637702580592728E-3</v>
      </c>
      <c r="M3" s="2">
        <f t="shared" ref="M3:M66" si="7">IF(ISNUMBER(I3*J3),I3*J3,"none")</f>
        <v>4.0184734976147051E-9</v>
      </c>
    </row>
    <row r="4" spans="1:20">
      <c r="A4" t="str">
        <f>[1]Sheet1!$A4</f>
        <v>Janus Henderson Horizon Fund - Global Technology Leaders Fund A2 USD</v>
      </c>
      <c r="B4" s="6">
        <f>SUMIF([2]Sheet1!$B$1:B$65536,A4,[2]Sheet1!$P$1:$P$65536)</f>
        <v>24018.59</v>
      </c>
      <c r="C4" s="4">
        <f>SUMIF([2]Sheet1!$B$1:B$65536,A4,[2]Sheet1!$J$1:$J$65536)</f>
        <v>120.4</v>
      </c>
      <c r="D4" s="4">
        <f t="shared" si="1"/>
        <v>199.48995016611295</v>
      </c>
      <c r="E4" s="6">
        <f>SUMIF([3]Sheet1!B$1:B$65536,A4,[3]Sheet1!P$1:P$65536)</f>
        <v>25199.01</v>
      </c>
      <c r="F4" s="4">
        <f>SUMIF([3]Sheet1!B$1:B$65536,A4,[3]Sheet1!J$1:J$65536)</f>
        <v>122.916</v>
      </c>
      <c r="G4" s="4">
        <f t="shared" si="2"/>
        <v>205.01000683393536</v>
      </c>
      <c r="H4" s="10">
        <f t="shared" si="3"/>
        <v>2.7670850903646675E-2</v>
      </c>
      <c r="I4" s="12">
        <f t="shared" si="4"/>
        <v>1.4154911567560685E-4</v>
      </c>
      <c r="J4" s="12">
        <f t="shared" si="5"/>
        <v>3.916784475402754E-6</v>
      </c>
      <c r="K4" s="12">
        <f t="shared" si="0"/>
        <v>4.9146098917546711E-2</v>
      </c>
      <c r="L4" s="12">
        <f t="shared" si="6"/>
        <v>-3.637702580592728E-3</v>
      </c>
      <c r="M4" s="2">
        <f t="shared" si="7"/>
        <v>5.544173787852055E-10</v>
      </c>
      <c r="S4" t="s">
        <v>6</v>
      </c>
      <c r="T4" s="6">
        <f>SUMIF(B:B, "&lt;&gt;#VALUE!", B:B)</f>
        <v>169683787.04000002</v>
      </c>
    </row>
    <row r="5" spans="1:20">
      <c r="A5" t="str">
        <f>[1]Sheet1!$A5</f>
        <v>Asian Direct Lending Fund SPV1 Class 1b TTHAB TTHABSPV11B Series042Oct2021 (WMC-C)</v>
      </c>
      <c r="B5" s="6">
        <f>SUMIF([2]Sheet1!$B$1:B$65536,A5,[2]Sheet1!$P$1:$P$65536)</f>
        <v>914.26</v>
      </c>
      <c r="C5" s="4">
        <f>SUMIF([2]Sheet1!$B$1:B$65536,A5,[2]Sheet1!$J$1:$J$65536)</f>
        <v>10.651</v>
      </c>
      <c r="D5" s="4">
        <f t="shared" si="1"/>
        <v>85.837949488310954</v>
      </c>
      <c r="E5" s="6">
        <f>SUMIF([3]Sheet1!B$1:B$65536,A5,[3]Sheet1!P$1:P$65536)</f>
        <v>914.26</v>
      </c>
      <c r="F5" s="4">
        <f>SUMIF([3]Sheet1!B$1:B$65536,A5,[3]Sheet1!J$1:J$65536)</f>
        <v>10.651</v>
      </c>
      <c r="G5" s="4">
        <f t="shared" si="2"/>
        <v>85.837949488310954</v>
      </c>
      <c r="H5" s="10">
        <f t="shared" si="3"/>
        <v>0</v>
      </c>
      <c r="I5" s="12">
        <f t="shared" si="4"/>
        <v>5.3880221319228278E-6</v>
      </c>
      <c r="J5" s="12">
        <f t="shared" si="5"/>
        <v>0</v>
      </c>
      <c r="K5" s="12">
        <f t="shared" si="0"/>
        <v>0</v>
      </c>
      <c r="L5" s="12">
        <f t="shared" si="6"/>
        <v>-3.637702580592728E-3</v>
      </c>
      <c r="M5" s="2">
        <f t="shared" si="7"/>
        <v>0</v>
      </c>
      <c r="S5" t="s">
        <v>7</v>
      </c>
      <c r="T5" s="6">
        <f>SUMIF(E:E, "&lt;&gt;#VALUE!", E:E)</f>
        <v>169066527.88999987</v>
      </c>
    </row>
    <row r="6" spans="1:20">
      <c r="A6" t="str">
        <f>[1]Sheet1!$A6</f>
        <v>Asian Direct Lending Fund SPV1 Class 1b TTHAB TTHABSPV11B Series042Oct2021 (WMC-R)</v>
      </c>
      <c r="B6" s="6">
        <f>SUMIF([2]Sheet1!$B$1:B$65536,A6,[2]Sheet1!$P$1:$P$65536)</f>
        <v>618.98</v>
      </c>
      <c r="C6" s="4">
        <f>SUMIF([2]Sheet1!$B$1:B$65536,A6,[2]Sheet1!$J$1:$J$65536)</f>
        <v>7.2110000000000003</v>
      </c>
      <c r="D6" s="4">
        <f t="shared" si="1"/>
        <v>85.838302593260295</v>
      </c>
      <c r="E6" s="6">
        <f>SUMIF([3]Sheet1!B$1:B$65536,A6,[3]Sheet1!P$1:P$65536)</f>
        <v>618.98</v>
      </c>
      <c r="F6" s="4">
        <f>SUMIF([3]Sheet1!B$1:B$65536,A6,[3]Sheet1!J$1:J$65536)</f>
        <v>7.2110000000000003</v>
      </c>
      <c r="G6" s="4">
        <f t="shared" si="2"/>
        <v>85.838302593260295</v>
      </c>
      <c r="H6" s="10">
        <f t="shared" si="3"/>
        <v>0</v>
      </c>
      <c r="I6" s="12">
        <f t="shared" si="4"/>
        <v>3.6478440916343184E-6</v>
      </c>
      <c r="J6" s="12">
        <f t="shared" si="5"/>
        <v>0</v>
      </c>
      <c r="K6" s="12">
        <f t="shared" si="0"/>
        <v>0</v>
      </c>
      <c r="L6" s="12">
        <f t="shared" si="6"/>
        <v>-3.637702580592728E-3</v>
      </c>
      <c r="M6" s="2">
        <f t="shared" si="7"/>
        <v>0</v>
      </c>
      <c r="S6" s="3" t="s">
        <v>14</v>
      </c>
      <c r="T6" s="13">
        <f>SUM(J2:J534)</f>
        <v>5.1605035369918593E-3</v>
      </c>
    </row>
    <row r="7" spans="1:20">
      <c r="A7" t="str">
        <f>[1]Sheet1!$A7</f>
        <v>Asian Direct Lending Fund SPV1 Class 1c TTHAB TTHABSPV11C Series042Oct2021 (WMC-C)</v>
      </c>
      <c r="B7" s="6">
        <f>SUMIF([2]Sheet1!$B$1:B$65536,A7,[2]Sheet1!$P$1:$P$65536)</f>
        <v>207394.92</v>
      </c>
      <c r="C7" s="4">
        <f>SUMIF([2]Sheet1!$B$1:B$65536,A7,[2]Sheet1!$J$1:$J$65536)</f>
        <v>2416.0639999999994</v>
      </c>
      <c r="D7" s="4">
        <f t="shared" si="1"/>
        <v>85.839994304786657</v>
      </c>
      <c r="E7" s="6">
        <f>SUMIF([3]Sheet1!B$1:B$65536,A7,[3]Sheet1!P$1:P$65536)</f>
        <v>207394.92</v>
      </c>
      <c r="F7" s="4">
        <f>SUMIF([3]Sheet1!B$1:B$65536,A7,[3]Sheet1!J$1:J$65536)</f>
        <v>2416.0639999999994</v>
      </c>
      <c r="G7" s="4">
        <f t="shared" si="2"/>
        <v>85.839994304786657</v>
      </c>
      <c r="H7" s="10">
        <f t="shared" si="3"/>
        <v>0</v>
      </c>
      <c r="I7" s="12">
        <f t="shared" si="4"/>
        <v>1.2222435838911954E-3</v>
      </c>
      <c r="J7" s="12">
        <f t="shared" si="5"/>
        <v>0</v>
      </c>
      <c r="K7" s="12">
        <f t="shared" si="0"/>
        <v>0</v>
      </c>
      <c r="L7" s="12">
        <f t="shared" si="6"/>
        <v>-3.637702580592728E-3</v>
      </c>
      <c r="M7" s="2">
        <f t="shared" si="7"/>
        <v>0</v>
      </c>
    </row>
    <row r="8" spans="1:20">
      <c r="A8" t="str">
        <f>[1]Sheet1!$A8</f>
        <v>Asian Direct Lending Fund SPV1 Class 1c TTHAB TTHABSPV11C Series042Oct2021 (WMC-R)</v>
      </c>
      <c r="B8" s="6">
        <f>SUMIF([2]Sheet1!$B$1:B$65536,A8,[2]Sheet1!$P$1:$P$65536)</f>
        <v>140409.25</v>
      </c>
      <c r="C8" s="4">
        <f>SUMIF([2]Sheet1!$B$1:B$65536,A8,[2]Sheet1!$J$1:$J$65536)</f>
        <v>1635.7090000000001</v>
      </c>
      <c r="D8" s="4">
        <f t="shared" si="1"/>
        <v>85.839993544083939</v>
      </c>
      <c r="E8" s="6">
        <f>SUMIF([3]Sheet1!B$1:B$65536,A8,[3]Sheet1!P$1:P$65536)</f>
        <v>140409.25</v>
      </c>
      <c r="F8" s="4">
        <f>SUMIF([3]Sheet1!B$1:B$65536,A8,[3]Sheet1!J$1:J$65536)</f>
        <v>1635.7090000000001</v>
      </c>
      <c r="G8" s="4">
        <f t="shared" si="2"/>
        <v>85.839993544083939</v>
      </c>
      <c r="H8" s="10">
        <f t="shared" si="3"/>
        <v>0</v>
      </c>
      <c r="I8" s="12">
        <f t="shared" si="4"/>
        <v>8.2747593302417836E-4</v>
      </c>
      <c r="J8" s="12">
        <f t="shared" si="5"/>
        <v>0</v>
      </c>
      <c r="K8" s="12">
        <f t="shared" si="0"/>
        <v>0</v>
      </c>
      <c r="L8" s="12">
        <f t="shared" si="6"/>
        <v>-3.637702580592728E-3</v>
      </c>
      <c r="M8" s="2">
        <f t="shared" si="7"/>
        <v>0</v>
      </c>
    </row>
    <row r="9" spans="1:20">
      <c r="A9" t="str">
        <f>[1]Sheet1!$A9</f>
        <v>Asian Direct Lending Fund SPV1 Class 1d TTHAB TTHABSPV11D Series042Oct2021 (WMC-C)</v>
      </c>
      <c r="B9" s="6">
        <f>SUMIF([2]Sheet1!$B$1:B$65536,A9,[2]Sheet1!$P$1:$P$65536)</f>
        <v>414789.77</v>
      </c>
      <c r="C9" s="4">
        <f>SUMIF([2]Sheet1!$B$1:B$65536,A9,[2]Sheet1!$J$1:$J$65536)</f>
        <v>4832.1269999999995</v>
      </c>
      <c r="D9" s="4">
        <f t="shared" si="1"/>
        <v>85.839997582845001</v>
      </c>
      <c r="E9" s="6">
        <f>SUMIF([3]Sheet1!B$1:B$65536,A9,[3]Sheet1!P$1:P$65536)</f>
        <v>414789.77</v>
      </c>
      <c r="F9" s="4">
        <f>SUMIF([3]Sheet1!B$1:B$65536,A9,[3]Sheet1!J$1:J$65536)</f>
        <v>4832.1269999999995</v>
      </c>
      <c r="G9" s="4">
        <f t="shared" si="2"/>
        <v>85.839997582845001</v>
      </c>
      <c r="H9" s="10">
        <f t="shared" si="3"/>
        <v>0</v>
      </c>
      <c r="I9" s="12">
        <f t="shared" si="4"/>
        <v>2.4444867552503441E-3</v>
      </c>
      <c r="J9" s="12">
        <f t="shared" si="5"/>
        <v>0</v>
      </c>
      <c r="K9" s="12">
        <f t="shared" si="0"/>
        <v>0</v>
      </c>
      <c r="L9" s="12">
        <f t="shared" si="6"/>
        <v>-3.637702580592728E-3</v>
      </c>
      <c r="M9" s="2">
        <f t="shared" si="7"/>
        <v>0</v>
      </c>
    </row>
    <row r="10" spans="1:20">
      <c r="A10" t="str">
        <f>[1]Sheet1!$A10</f>
        <v>Asian Direct Lending Fund SPV1 Class 1d TTHAB TTHABSPV11D Series042Oct2021 (WMC-R)</v>
      </c>
      <c r="B10" s="6">
        <f>SUMIF([2]Sheet1!$B$1:B$65536,A10,[2]Sheet1!$P$1:$P$65536)</f>
        <v>280818.53000000003</v>
      </c>
      <c r="C10" s="4">
        <f>SUMIF([2]Sheet1!$B$1:B$65536,A10,[2]Sheet1!$J$1:$J$65536)</f>
        <v>3271.4180000000001</v>
      </c>
      <c r="D10" s="4">
        <f t="shared" si="1"/>
        <v>85.840002714419256</v>
      </c>
      <c r="E10" s="6">
        <f>SUMIF([3]Sheet1!B$1:B$65536,A10,[3]Sheet1!P$1:P$65536)</f>
        <v>280818.53000000003</v>
      </c>
      <c r="F10" s="4">
        <f>SUMIF([3]Sheet1!B$1:B$65536,A10,[3]Sheet1!J$1:J$65536)</f>
        <v>3271.4180000000001</v>
      </c>
      <c r="G10" s="4">
        <f t="shared" si="2"/>
        <v>85.840002714419256</v>
      </c>
      <c r="H10" s="10">
        <f t="shared" si="3"/>
        <v>0</v>
      </c>
      <c r="I10" s="12">
        <f t="shared" si="4"/>
        <v>1.6549520428478055E-3</v>
      </c>
      <c r="J10" s="12">
        <f t="shared" si="5"/>
        <v>0</v>
      </c>
      <c r="K10" s="12">
        <f t="shared" si="0"/>
        <v>0</v>
      </c>
      <c r="L10" s="12">
        <f t="shared" si="6"/>
        <v>-3.637702580592728E-3</v>
      </c>
      <c r="M10" s="2">
        <f t="shared" si="7"/>
        <v>0</v>
      </c>
    </row>
    <row r="11" spans="1:20">
      <c r="A11" t="str">
        <f>[1]Sheet1!$A11</f>
        <v>Asian Recovery SPVI SPV2 TTHAB TTHABSPV2 Series042Oct2021 (WMC-C)</v>
      </c>
      <c r="B11" s="6">
        <f>SUMIF([2]Sheet1!$B$1:B$65536,A11,[2]Sheet1!$P$1:$P$65536)</f>
        <v>1201468.6299999999</v>
      </c>
      <c r="C11" s="4">
        <f>SUMIF([2]Sheet1!$B$1:B$65536,A11,[2]Sheet1!$J$1:$J$65536)</f>
        <v>20192.750000000004</v>
      </c>
      <c r="D11" s="4">
        <f t="shared" si="1"/>
        <v>59.500000247613606</v>
      </c>
      <c r="E11" s="6">
        <f>SUMIF([3]Sheet1!B$1:B$65536,A11,[3]Sheet1!P$1:P$65536)</f>
        <v>1201468.6299999999</v>
      </c>
      <c r="F11" s="4">
        <f>SUMIF([3]Sheet1!B$1:B$65536,A11,[3]Sheet1!J$1:J$65536)</f>
        <v>20192.750000000004</v>
      </c>
      <c r="G11" s="4">
        <f t="shared" si="2"/>
        <v>59.500000247613606</v>
      </c>
      <c r="H11" s="10">
        <f t="shared" si="3"/>
        <v>0</v>
      </c>
      <c r="I11" s="12">
        <f t="shared" si="4"/>
        <v>7.0806330466727171E-3</v>
      </c>
      <c r="J11" s="12">
        <f t="shared" si="5"/>
        <v>0</v>
      </c>
      <c r="K11" s="12">
        <f t="shared" si="0"/>
        <v>0</v>
      </c>
      <c r="L11" s="12">
        <f t="shared" si="6"/>
        <v>-3.637702580592728E-3</v>
      </c>
      <c r="M11" s="2">
        <f t="shared" si="7"/>
        <v>0</v>
      </c>
    </row>
    <row r="12" spans="1:20">
      <c r="A12" t="str">
        <f>[1]Sheet1!$A12</f>
        <v>Asian Recovery SPVI SPV2 TTHAB TTHABSPV2 Series042Oct2021 (WMC-R)</v>
      </c>
      <c r="B12" s="6">
        <f>SUMIF([2]Sheet1!$B$1:B$65536,A12,[2]Sheet1!$P$1:$P$65536)</f>
        <v>813411.12</v>
      </c>
      <c r="C12" s="4">
        <f>SUMIF([2]Sheet1!$B$1:B$65536,A12,[2]Sheet1!$J$1:$J$65536)</f>
        <v>13670.775000000001</v>
      </c>
      <c r="D12" s="4">
        <f t="shared" si="1"/>
        <v>59.50000054861556</v>
      </c>
      <c r="E12" s="6">
        <f>SUMIF([3]Sheet1!B$1:B$65536,A12,[3]Sheet1!P$1:P$65536)</f>
        <v>813411.12</v>
      </c>
      <c r="F12" s="4">
        <f>SUMIF([3]Sheet1!B$1:B$65536,A12,[3]Sheet1!J$1:J$65536)</f>
        <v>13670.775000000001</v>
      </c>
      <c r="G12" s="4">
        <f t="shared" si="2"/>
        <v>59.50000054861556</v>
      </c>
      <c r="H12" s="10">
        <f t="shared" si="3"/>
        <v>0</v>
      </c>
      <c r="I12" s="12">
        <f t="shared" si="4"/>
        <v>4.7936879190953723E-3</v>
      </c>
      <c r="J12" s="12">
        <f t="shared" si="5"/>
        <v>0</v>
      </c>
      <c r="K12" s="12">
        <f t="shared" si="0"/>
        <v>0</v>
      </c>
      <c r="L12" s="12">
        <f t="shared" si="6"/>
        <v>-3.637702580592728E-3</v>
      </c>
      <c r="M12" s="2">
        <f t="shared" si="7"/>
        <v>0</v>
      </c>
    </row>
    <row r="13" spans="1:20">
      <c r="A13" t="str">
        <f>[1]Sheet1!$A13</f>
        <v>Belgrave Capital Management Ltd - Vitruvius Greater China Equity B USD</v>
      </c>
      <c r="B13" s="6">
        <f>SUMIF([2]Sheet1!$B$1:B$65536,A13,[2]Sheet1!$P$1:$P$65536)</f>
        <v>465263.19</v>
      </c>
      <c r="C13" s="4">
        <f>SUMIF([2]Sheet1!$B$1:B$65536,A13,[2]Sheet1!$J$1:$J$65536)</f>
        <v>1572.2599999999998</v>
      </c>
      <c r="D13" s="4">
        <f t="shared" si="1"/>
        <v>295.92000686909296</v>
      </c>
      <c r="E13" s="6">
        <f>SUMIF([3]Sheet1!B$1:B$65536,A13,[3]Sheet1!P$1:P$65536)</f>
        <v>685121.78</v>
      </c>
      <c r="F13" s="4">
        <f>SUMIF([3]Sheet1!B$1:B$65536,A13,[3]Sheet1!J$1:J$65536)</f>
        <v>2025.729</v>
      </c>
      <c r="G13" s="4">
        <f t="shared" si="2"/>
        <v>338.20998761433538</v>
      </c>
      <c r="H13" s="10">
        <f t="shared" si="3"/>
        <v>0.14291017762766667</v>
      </c>
      <c r="I13" s="12">
        <f t="shared" si="4"/>
        <v>2.7419425162306297E-3</v>
      </c>
      <c r="J13" s="12">
        <f t="shared" si="5"/>
        <v>3.9185149203937059E-4</v>
      </c>
      <c r="K13" s="12">
        <f t="shared" si="0"/>
        <v>0.47254671060480846</v>
      </c>
      <c r="L13" s="12">
        <f t="shared" si="6"/>
        <v>-3.637702580592728E-3</v>
      </c>
      <c r="M13" s="2">
        <f t="shared" si="7"/>
        <v>1.0744342660711584E-6</v>
      </c>
    </row>
    <row r="14" spans="1:20">
      <c r="A14" t="str">
        <f>[1]Sheet1!$A14</f>
        <v>BlackRock Global Funds - Asian Growth Leaders Fund A2 AUD Hedged</v>
      </c>
      <c r="B14" s="6">
        <f>SUMIF([2]Sheet1!$B$1:B$65536,A14,[2]Sheet1!$P$1:$P$65536)</f>
        <v>9809.8700000000008</v>
      </c>
      <c r="C14" s="4">
        <f>SUMIF([2]Sheet1!$B$1:B$65536,A14,[2]Sheet1!$J$1:$J$65536)</f>
        <v>1199.76</v>
      </c>
      <c r="D14" s="4">
        <f t="shared" si="1"/>
        <v>8.1765269720610796</v>
      </c>
      <c r="E14" s="6">
        <f>SUMIF([3]Sheet1!B$1:B$65536,A14,[3]Sheet1!P$1:P$65536)</f>
        <v>10530.01</v>
      </c>
      <c r="F14" s="4">
        <f>SUMIF([3]Sheet1!B$1:B$65536,A14,[3]Sheet1!J$1:J$65536)</f>
        <v>1199.76</v>
      </c>
      <c r="G14" s="4">
        <f t="shared" si="2"/>
        <v>8.7767636860705469</v>
      </c>
      <c r="H14" s="10">
        <f t="shared" si="3"/>
        <v>7.3409739374731622E-2</v>
      </c>
      <c r="I14" s="12">
        <f t="shared" si="4"/>
        <v>5.7812653590101062E-5</v>
      </c>
      <c r="J14" s="12">
        <f t="shared" si="5"/>
        <v>4.2440118326109616E-6</v>
      </c>
      <c r="K14" s="12">
        <f t="shared" si="0"/>
        <v>7.3409739374731706E-2</v>
      </c>
      <c r="L14" s="12">
        <f t="shared" si="6"/>
        <v>-3.637702580592728E-3</v>
      </c>
      <c r="M14" s="2">
        <f t="shared" si="7"/>
        <v>2.4535758591102748E-10</v>
      </c>
    </row>
    <row r="15" spans="1:20">
      <c r="A15" t="str">
        <f>[1]Sheet1!$A15</f>
        <v>BlackRock Global Funds - Sustainable Energy Fund A2 USD</v>
      </c>
      <c r="B15" s="6">
        <f>SUMIF([2]Sheet1!$B$1:B$65536,A15,[2]Sheet1!$P$1:$P$65536)</f>
        <v>175586.64</v>
      </c>
      <c r="C15" s="4">
        <f>SUMIF([2]Sheet1!$B$1:B$65536,A15,[2]Sheet1!$J$1:$J$65536)</f>
        <v>10533.09</v>
      </c>
      <c r="D15" s="4">
        <f t="shared" si="1"/>
        <v>16.670002819685394</v>
      </c>
      <c r="E15" s="6">
        <f>SUMIF([3]Sheet1!B$1:B$65536,A15,[3]Sheet1!P$1:P$65536)</f>
        <v>181112.69</v>
      </c>
      <c r="F15" s="4">
        <f>SUMIF([3]Sheet1!B$1:B$65536,A15,[3]Sheet1!J$1:J$65536)</f>
        <v>10610</v>
      </c>
      <c r="G15" s="4">
        <f t="shared" si="2"/>
        <v>17.069999057492932</v>
      </c>
      <c r="H15" s="10">
        <f t="shared" si="3"/>
        <v>2.3994971214713192E-2</v>
      </c>
      <c r="I15" s="12">
        <f t="shared" si="4"/>
        <v>1.0347873716338527E-3</v>
      </c>
      <c r="J15" s="12">
        <f t="shared" si="5"/>
        <v>2.4829693195703017E-5</v>
      </c>
      <c r="K15" s="12">
        <f t="shared" si="0"/>
        <v>3.1471927476942371E-2</v>
      </c>
      <c r="L15" s="12">
        <f t="shared" si="6"/>
        <v>-3.637702580592728E-3</v>
      </c>
      <c r="M15" s="2">
        <f t="shared" si="7"/>
        <v>2.5693452960456481E-8</v>
      </c>
    </row>
    <row r="16" spans="1:20">
      <c r="A16" t="str">
        <f>[1]Sheet1!$A16</f>
        <v>BlackRock Global Funds - World Healthscience Fund A2 USD</v>
      </c>
      <c r="B16" s="6">
        <f>SUMIF([2]Sheet1!$B$1:B$65536,A16,[2]Sheet1!$P$1:$P$65536)</f>
        <v>533756.71000000008</v>
      </c>
      <c r="C16" s="4">
        <f>SUMIF([2]Sheet1!$B$1:B$65536,A16,[2]Sheet1!$J$1:$J$65536)</f>
        <v>7568.869999999999</v>
      </c>
      <c r="D16" s="4">
        <f t="shared" si="1"/>
        <v>70.519999682911731</v>
      </c>
      <c r="E16" s="6">
        <f>SUMIF([3]Sheet1!B$1:B$65536,A16,[3]Sheet1!P$1:P$65536)</f>
        <v>558824.84000000008</v>
      </c>
      <c r="F16" s="4">
        <f>SUMIF([3]Sheet1!B$1:B$65536,A16,[3]Sheet1!J$1:J$65536)</f>
        <v>7878.5399999999991</v>
      </c>
      <c r="G16" s="4">
        <f t="shared" si="2"/>
        <v>70.929999720760463</v>
      </c>
      <c r="H16" s="10">
        <f t="shared" si="3"/>
        <v>5.8139540512233256E-3</v>
      </c>
      <c r="I16" s="12">
        <f t="shared" si="4"/>
        <v>3.1455964020544649E-3</v>
      </c>
      <c r="J16" s="12">
        <f t="shared" si="5"/>
        <v>1.8288352945238074E-5</v>
      </c>
      <c r="K16" s="12">
        <f t="shared" si="0"/>
        <v>4.6965461099308714E-2</v>
      </c>
      <c r="L16" s="12">
        <f t="shared" si="6"/>
        <v>-3.637702580592728E-3</v>
      </c>
      <c r="M16" s="2">
        <f t="shared" si="7"/>
        <v>5.7527777224043062E-8</v>
      </c>
    </row>
    <row r="17" spans="1:13">
      <c r="A17" t="str">
        <f>[1]Sheet1!$A17</f>
        <v>BlackRock Global Funds - World Technology Fund A2 USD</v>
      </c>
      <c r="B17" s="6">
        <f>SUMIF([2]Sheet1!$B$1:B$65536,A17,[2]Sheet1!$P$1:$P$65536)</f>
        <v>968749.45000000007</v>
      </c>
      <c r="C17" s="4">
        <f>SUMIF([2]Sheet1!$B$1:B$65536,A17,[2]Sheet1!$J$1:$J$65536)</f>
        <v>11858.85</v>
      </c>
      <c r="D17" s="4">
        <f t="shared" si="1"/>
        <v>81.689999451886152</v>
      </c>
      <c r="E17" s="6">
        <f>SUMIF([3]Sheet1!B$1:B$65536,A17,[3]Sheet1!P$1:P$65536)</f>
        <v>1023354.72</v>
      </c>
      <c r="F17" s="4">
        <f>SUMIF([3]Sheet1!B$1:B$65536,A17,[3]Sheet1!J$1:J$65536)</f>
        <v>12372.820000000002</v>
      </c>
      <c r="G17" s="4">
        <f t="shared" si="2"/>
        <v>82.709901218962202</v>
      </c>
      <c r="H17" s="10">
        <f t="shared" si="3"/>
        <v>1.2485025999746178E-2</v>
      </c>
      <c r="I17" s="12">
        <f t="shared" si="4"/>
        <v>5.7091456225669586E-3</v>
      </c>
      <c r="J17" s="12">
        <f t="shared" si="5"/>
        <v>7.1278831534085557E-5</v>
      </c>
      <c r="K17" s="12">
        <f t="shared" si="0"/>
        <v>5.636676232435528E-2</v>
      </c>
      <c r="L17" s="12">
        <f t="shared" si="6"/>
        <v>-3.637702580592728E-3</v>
      </c>
      <c r="M17" s="2">
        <f t="shared" si="7"/>
        <v>4.0694122903451223E-7</v>
      </c>
    </row>
    <row r="18" spans="1:13">
      <c r="A18" t="str">
        <f>[1]Sheet1!$A18</f>
        <v>BlackRock Japan Flexible Equity Fund A2 USD Hedged</v>
      </c>
      <c r="B18" s="6">
        <f>SUMIF([2]Sheet1!$B$1:B$65536,A18,[2]Sheet1!$P$1:$P$65536)</f>
        <v>63285.67</v>
      </c>
      <c r="C18" s="4">
        <f>SUMIF([2]Sheet1!$B$1:B$65536,A18,[2]Sheet1!$J$1:$J$65536)</f>
        <v>1968.45</v>
      </c>
      <c r="D18" s="4">
        <f t="shared" si="1"/>
        <v>32.150001270034799</v>
      </c>
      <c r="E18" s="6">
        <f>SUMIF([3]Sheet1!B$1:B$65536,A18,[3]Sheet1!P$1:P$65536)</f>
        <v>40961.51</v>
      </c>
      <c r="F18" s="4">
        <f>SUMIF([3]Sheet1!B$1:B$65536,A18,[3]Sheet1!J$1:J$65536)</f>
        <v>1239.3800000000001</v>
      </c>
      <c r="G18" s="4">
        <f t="shared" si="2"/>
        <v>33.050000806855039</v>
      </c>
      <c r="H18" s="10">
        <f t="shared" si="3"/>
        <v>2.7993763647501869E-2</v>
      </c>
      <c r="I18" s="12">
        <f t="shared" si="4"/>
        <v>3.729623855288042E-4</v>
      </c>
      <c r="J18" s="12">
        <f t="shared" si="5"/>
        <v>1.0440620869901816E-5</v>
      </c>
      <c r="K18" s="12">
        <f t="shared" si="0"/>
        <v>-0.35275221072953794</v>
      </c>
      <c r="L18" s="12">
        <f t="shared" si="6"/>
        <v>-3.637702580592728E-3</v>
      </c>
      <c r="M18" s="2">
        <f t="shared" si="7"/>
        <v>3.8939588660404003E-9</v>
      </c>
    </row>
    <row r="19" spans="1:13">
      <c r="A19" t="str">
        <f>[1]Sheet1!$A19</f>
        <v>CFund - China Equity A Acc RMB</v>
      </c>
      <c r="B19" s="6">
        <f>SUMIF([2]Sheet1!$B$1:B$65536,A19,[2]Sheet1!$P$1:$P$65536)</f>
        <v>87460.04</v>
      </c>
      <c r="C19" s="4">
        <f>SUMIF([2]Sheet1!$B$1:B$65536,A19,[2]Sheet1!$J$1:$J$65536)</f>
        <v>13501.537199999999</v>
      </c>
      <c r="D19" s="4">
        <f t="shared" si="1"/>
        <v>6.477783877823927</v>
      </c>
      <c r="E19" s="6">
        <f>SUMIF([3]Sheet1!B$1:B$65536,A19,[3]Sheet1!P$1:P$65536)</f>
        <v>103766.73</v>
      </c>
      <c r="F19" s="4">
        <f>SUMIF([3]Sheet1!B$1:B$65536,A19,[3]Sheet1!J$1:J$65536)</f>
        <v>13501.537199999999</v>
      </c>
      <c r="G19" s="4">
        <f t="shared" si="2"/>
        <v>7.6855493165622653</v>
      </c>
      <c r="H19" s="10">
        <f t="shared" si="3"/>
        <v>0.18644731925574234</v>
      </c>
      <c r="I19" s="12">
        <f t="shared" si="4"/>
        <v>5.1542956180829929E-4</v>
      </c>
      <c r="J19" s="12">
        <f t="shared" si="5"/>
        <v>9.6100460064319355E-5</v>
      </c>
      <c r="K19" s="12">
        <f t="shared" si="0"/>
        <v>0.18644731925574243</v>
      </c>
      <c r="L19" s="12">
        <f t="shared" si="6"/>
        <v>-3.637702580592728E-3</v>
      </c>
      <c r="M19" s="2">
        <f t="shared" si="7"/>
        <v>4.9533018020528092E-8</v>
      </c>
    </row>
    <row r="20" spans="1:13">
      <c r="A20" t="str">
        <f>[1]Sheet1!$A20</f>
        <v>Fidelity Funds - Global Technology Fund A Acc USD</v>
      </c>
      <c r="B20" s="6">
        <f>SUMIF([2]Sheet1!$B$1:B$65536,A20,[2]Sheet1!$P$1:$P$65536)</f>
        <v>215728.30999999997</v>
      </c>
      <c r="C20" s="4">
        <f>SUMIF([2]Sheet1!$B$1:B$65536,A20,[2]Sheet1!$J$1:$J$65536)</f>
        <v>3923.76</v>
      </c>
      <c r="D20" s="4">
        <f t="shared" si="1"/>
        <v>54.979996228107723</v>
      </c>
      <c r="E20" s="6">
        <f>SUMIF([3]Sheet1!B$1:B$65536,A20,[3]Sheet1!P$1:P$65536)</f>
        <v>215311.41</v>
      </c>
      <c r="F20" s="4">
        <f>SUMIF([3]Sheet1!B$1:B$65536,A20,[3]Sheet1!J$1:J$65536)</f>
        <v>3796.71</v>
      </c>
      <c r="G20" s="4">
        <f t="shared" si="2"/>
        <v>56.709996286258367</v>
      </c>
      <c r="H20" s="10">
        <f t="shared" si="3"/>
        <v>3.1465990848253397E-2</v>
      </c>
      <c r="I20" s="12">
        <f t="shared" si="4"/>
        <v>1.2713548758146573E-3</v>
      </c>
      <c r="J20" s="12">
        <f t="shared" si="5"/>
        <v>4.0004440887266344E-5</v>
      </c>
      <c r="K20" s="12">
        <f t="shared" si="0"/>
        <v>-1.9325233670071634E-3</v>
      </c>
      <c r="L20" s="12">
        <f t="shared" si="6"/>
        <v>-3.637702580592728E-3</v>
      </c>
      <c r="M20" s="2">
        <f t="shared" si="7"/>
        <v>5.0859840976265302E-8</v>
      </c>
    </row>
    <row r="21" spans="1:13">
      <c r="A21" t="str">
        <f>[1]Sheet1!$A21</f>
        <v>Franklin Technology Fund Class A Acc USD</v>
      </c>
      <c r="B21" s="6">
        <f>SUMIF([2]Sheet1!$B$1:B$65536,A21,[2]Sheet1!$P$1:$P$65536)</f>
        <v>65653.56</v>
      </c>
      <c r="C21" s="4">
        <f>SUMIF([2]Sheet1!$B$1:B$65536,A21,[2]Sheet1!$J$1:$J$65536)</f>
        <v>1438.509</v>
      </c>
      <c r="D21" s="4">
        <f t="shared" si="1"/>
        <v>45.640006423317473</v>
      </c>
      <c r="E21" s="6">
        <f>SUMIF([3]Sheet1!B$1:B$65536,A21,[3]Sheet1!P$1:P$65536)</f>
        <v>103642.20999999999</v>
      </c>
      <c r="F21" s="4">
        <f>SUMIF([3]Sheet1!B$1:B$65536,A21,[3]Sheet1!J$1:J$65536)</f>
        <v>2248.692</v>
      </c>
      <c r="G21" s="4">
        <f t="shared" si="2"/>
        <v>46.089998096671309</v>
      </c>
      <c r="H21" s="10">
        <f t="shared" si="3"/>
        <v>9.8595883002315903E-3</v>
      </c>
      <c r="I21" s="12">
        <f t="shared" si="4"/>
        <v>3.8691710708061523E-4</v>
      </c>
      <c r="J21" s="12">
        <f t="shared" si="5"/>
        <v>3.814843382131487E-6</v>
      </c>
      <c r="K21" s="12">
        <f t="shared" si="0"/>
        <v>0.57862285000234559</v>
      </c>
      <c r="L21" s="12">
        <f t="shared" si="6"/>
        <v>-3.637702580592728E-3</v>
      </c>
      <c r="M21" s="2">
        <f t="shared" si="7"/>
        <v>1.4760281653799449E-9</v>
      </c>
    </row>
    <row r="22" spans="1:13">
      <c r="A22" t="str">
        <f>[1]Sheet1!$A22</f>
        <v>FSSA Asian Equity Plus Fund Class I Acc USD</v>
      </c>
      <c r="B22" s="6">
        <f>SUMIF([2]Sheet1!$B$1:B$65536,A22,[2]Sheet1!$P$1:$P$65536)</f>
        <v>1069638.23</v>
      </c>
      <c r="C22" s="4">
        <f>SUMIF([2]Sheet1!$B$1:B$65536,A22,[2]Sheet1!$J$1:$J$65536)</f>
        <v>13197.654</v>
      </c>
      <c r="D22" s="4">
        <f t="shared" si="1"/>
        <v>81.047603611975276</v>
      </c>
      <c r="E22" s="6">
        <f>SUMIF([3]Sheet1!B$1:B$65536,A22,[3]Sheet1!P$1:P$65536)</f>
        <v>1150090.56</v>
      </c>
      <c r="F22" s="4">
        <f>SUMIF([3]Sheet1!B$1:B$65536,A22,[3]Sheet1!J$1:J$65536)</f>
        <v>13272.859</v>
      </c>
      <c r="G22" s="4">
        <f t="shared" si="2"/>
        <v>86.649798660559867</v>
      </c>
      <c r="H22" s="10">
        <f t="shared" si="3"/>
        <v>6.9122278746275384E-2</v>
      </c>
      <c r="I22" s="12">
        <f t="shared" si="4"/>
        <v>6.3037149786611688E-3</v>
      </c>
      <c r="J22" s="12">
        <f t="shared" si="5"/>
        <v>4.3572714389208868E-4</v>
      </c>
      <c r="K22" s="12">
        <f t="shared" si="0"/>
        <v>7.5214523699288563E-2</v>
      </c>
      <c r="L22" s="12">
        <f t="shared" si="6"/>
        <v>-3.637702580592728E-3</v>
      </c>
      <c r="M22" s="2">
        <f t="shared" si="7"/>
        <v>2.7466997235618097E-6</v>
      </c>
    </row>
    <row r="23" spans="1:13">
      <c r="A23" t="str">
        <f>[1]Sheet1!$A23</f>
        <v>FSSA China Growth Fund Class I Acc USD</v>
      </c>
      <c r="B23" s="6">
        <f>SUMIF([2]Sheet1!$B$1:B$65536,A23,[2]Sheet1!$P$1:$P$65536)</f>
        <v>321471.67999999993</v>
      </c>
      <c r="C23" s="4">
        <f>SUMIF([2]Sheet1!$B$1:B$65536,A23,[2]Sheet1!$J$1:$J$65536)</f>
        <v>2097.5929999999998</v>
      </c>
      <c r="D23" s="4">
        <f t="shared" si="1"/>
        <v>153.25741456993799</v>
      </c>
      <c r="E23" s="6">
        <f>SUMIF([3]Sheet1!B$1:B$65536,A23,[3]Sheet1!P$1:P$65536)</f>
        <v>213897.2</v>
      </c>
      <c r="F23" s="4">
        <f>SUMIF([3]Sheet1!B$1:B$65536,A23,[3]Sheet1!J$1:J$65536)</f>
        <v>1244.6870000000001</v>
      </c>
      <c r="G23" s="4">
        <f t="shared" si="2"/>
        <v>171.84818351923013</v>
      </c>
      <c r="H23" s="10">
        <f t="shared" si="3"/>
        <v>0.12130420574730737</v>
      </c>
      <c r="I23" s="12">
        <f t="shared" si="4"/>
        <v>1.8945338597624447E-3</v>
      </c>
      <c r="J23" s="12">
        <f t="shared" si="5"/>
        <v>2.2981492511986397E-4</v>
      </c>
      <c r="K23" s="12">
        <f t="shared" si="0"/>
        <v>-0.33463128073987713</v>
      </c>
      <c r="L23" s="12">
        <f t="shared" si="6"/>
        <v>-3.637702580592728E-3</v>
      </c>
      <c r="M23" s="2">
        <f t="shared" si="7"/>
        <v>4.3539215711835308E-7</v>
      </c>
    </row>
    <row r="24" spans="1:13">
      <c r="A24" t="str">
        <f>[1]Sheet1!$A24</f>
        <v>GaoTeng Emerging Markets Plus Long/Short Fixed Income Alpha Fund A Series 2 April 2020</v>
      </c>
      <c r="B24" s="6">
        <f>SUMIF([2]Sheet1!$B$1:B$65536,A24,[2]Sheet1!$P$1:$P$65536)</f>
        <v>53135.55</v>
      </c>
      <c r="C24" s="4">
        <f>SUMIF([2]Sheet1!$B$1:B$65536,A24,[2]Sheet1!$J$1:$J$65536)</f>
        <v>51.047700000000006</v>
      </c>
      <c r="D24" s="4">
        <f t="shared" si="1"/>
        <v>1040.8999817817453</v>
      </c>
      <c r="E24" s="6">
        <f>SUMIF([3]Sheet1!B$1:B$65536,A24,[3]Sheet1!P$1:P$65536)</f>
        <v>53742.51</v>
      </c>
      <c r="F24" s="4">
        <f>SUMIF([3]Sheet1!B$1:B$65536,A24,[3]Sheet1!J$1:J$65536)</f>
        <v>51.047700000000006</v>
      </c>
      <c r="G24" s="4">
        <f t="shared" si="2"/>
        <v>1052.7900375531119</v>
      </c>
      <c r="H24" s="10">
        <f t="shared" si="3"/>
        <v>1.1422860965963323E-2</v>
      </c>
      <c r="I24" s="12">
        <f t="shared" si="4"/>
        <v>3.1314453152483105E-4</v>
      </c>
      <c r="J24" s="12">
        <f t="shared" si="5"/>
        <v>3.577006445859864E-6</v>
      </c>
      <c r="K24" s="12">
        <f t="shared" si="0"/>
        <v>1.1422860965963448E-2</v>
      </c>
      <c r="L24" s="12">
        <f t="shared" si="6"/>
        <v>-3.637702580592728E-3</v>
      </c>
      <c r="M24" s="2">
        <f t="shared" si="7"/>
        <v>1.1201200077500881E-9</v>
      </c>
    </row>
    <row r="25" spans="1:13">
      <c r="A25" t="str">
        <f>[1]Sheet1!$A25</f>
        <v>Greenwoods Golden China Fund Class A</v>
      </c>
      <c r="B25" s="6">
        <f>SUMIF([2]Sheet1!$B$1:B$65536,A25,[2]Sheet1!$P$1:$P$65536)</f>
        <v>524694.28</v>
      </c>
      <c r="C25" s="4">
        <f>SUMIF([2]Sheet1!$B$1:B$65536,A25,[2]Sheet1!$J$1:$J$65536)</f>
        <v>1461.259</v>
      </c>
      <c r="D25" s="4">
        <f t="shared" si="1"/>
        <v>359.07000743879081</v>
      </c>
      <c r="E25" s="6">
        <f>SUMIF([3]Sheet1!B$1:B$65536,A25,[3]Sheet1!P$1:P$65536)</f>
        <v>553992.52</v>
      </c>
      <c r="F25" s="4">
        <f>SUMIF([3]Sheet1!B$1:B$65536,A25,[3]Sheet1!J$1:J$65536)</f>
        <v>1461.259</v>
      </c>
      <c r="G25" s="4">
        <f t="shared" si="2"/>
        <v>379.12000541998373</v>
      </c>
      <c r="H25" s="10">
        <f t="shared" si="3"/>
        <v>5.5838687625868494E-2</v>
      </c>
      <c r="I25" s="12">
        <f t="shared" si="4"/>
        <v>3.0921886477952806E-3</v>
      </c>
      <c r="J25" s="12">
        <f t="shared" si="5"/>
        <v>1.7266375598449737E-4</v>
      </c>
      <c r="K25" s="12">
        <f t="shared" si="0"/>
        <v>5.5838687625868515E-2</v>
      </c>
      <c r="L25" s="12">
        <f t="shared" si="6"/>
        <v>-3.637702580592728E-3</v>
      </c>
      <c r="M25" s="2">
        <f t="shared" si="7"/>
        <v>5.3390890614095718E-7</v>
      </c>
    </row>
    <row r="26" spans="1:13">
      <c r="A26" t="str">
        <f>[1]Sheet1!$A26</f>
        <v>Hamilton Lane Global Private Assets Fund R USD</v>
      </c>
      <c r="B26" s="6">
        <f>SUMIF([2]Sheet1!$B$1:B$65536,A26,[2]Sheet1!$P$1:$P$65536)</f>
        <v>3991969.01</v>
      </c>
      <c r="C26" s="4">
        <f>SUMIF([2]Sheet1!$B$1:B$65536,A26,[2]Sheet1!$J$1:$J$65536)</f>
        <v>23445.788099999998</v>
      </c>
      <c r="D26" s="4">
        <f t="shared" si="1"/>
        <v>170.26380145438574</v>
      </c>
      <c r="E26" s="6">
        <f>SUMIF([3]Sheet1!B$1:B$65536,A26,[3]Sheet1!P$1:P$65536)</f>
        <v>3991969.01</v>
      </c>
      <c r="F26" s="4">
        <f>SUMIF([3]Sheet1!B$1:B$65536,A26,[3]Sheet1!J$1:J$65536)</f>
        <v>23445.788099999998</v>
      </c>
      <c r="G26" s="4">
        <f t="shared" si="2"/>
        <v>170.26380145438574</v>
      </c>
      <c r="H26" s="10">
        <f t="shared" si="3"/>
        <v>0</v>
      </c>
      <c r="I26" s="12">
        <f t="shared" si="4"/>
        <v>2.3525930671614265E-2</v>
      </c>
      <c r="J26" s="12">
        <f t="shared" si="5"/>
        <v>0</v>
      </c>
      <c r="K26" s="12">
        <f t="shared" si="0"/>
        <v>0</v>
      </c>
      <c r="L26" s="12">
        <f t="shared" si="6"/>
        <v>-3.637702580592728E-3</v>
      </c>
      <c r="M26" s="2">
        <f t="shared" si="7"/>
        <v>0</v>
      </c>
    </row>
    <row r="27" spans="1:13">
      <c r="A27" t="str">
        <f>[1]Sheet1!$A27</f>
        <v>Hamilton Lane Senior Credit Opportunities Fund SA SICAV RAIF - Class R-USD Dist Series 1</v>
      </c>
      <c r="B27" s="6">
        <f>SUMIF([2]Sheet1!$B$1:B$65536,A27,[2]Sheet1!$P$1:$P$65536)</f>
        <v>774729.04999999993</v>
      </c>
      <c r="C27" s="4">
        <f>SUMIF([2]Sheet1!$B$1:B$65536,A27,[2]Sheet1!$J$1:$J$65536)</f>
        <v>7831.9934999999996</v>
      </c>
      <c r="D27" s="4">
        <f t="shared" si="1"/>
        <v>98.918500123882893</v>
      </c>
      <c r="E27" s="6">
        <f>SUMIF([3]Sheet1!B$1:B$65536,A27,[3]Sheet1!P$1:P$65536)</f>
        <v>766858.68</v>
      </c>
      <c r="F27" s="4">
        <f>SUMIF([3]Sheet1!B$1:B$65536,A27,[3]Sheet1!J$1:J$65536)</f>
        <v>7831.9934999999996</v>
      </c>
      <c r="G27" s="4">
        <f t="shared" si="2"/>
        <v>97.913600158120673</v>
      </c>
      <c r="H27" s="10">
        <f t="shared" si="3"/>
        <v>-1.015886780029732E-2</v>
      </c>
      <c r="I27" s="12">
        <f t="shared" si="4"/>
        <v>4.565722297424744E-3</v>
      </c>
      <c r="J27" s="12">
        <f t="shared" si="5"/>
        <v>-4.6382569232407735E-5</v>
      </c>
      <c r="K27" s="12">
        <f t="shared" si="0"/>
        <v>-1.0158867800297252E-2</v>
      </c>
      <c r="L27" s="12">
        <f t="shared" si="6"/>
        <v>-3.637702580592728E-3</v>
      </c>
      <c r="M27" s="2">
        <f t="shared" si="7"/>
        <v>-2.1176993055625088E-7</v>
      </c>
    </row>
    <row r="28" spans="1:13">
      <c r="A28" t="str">
        <f>[1]Sheet1!$A28</f>
        <v>Headwater Investment Fund B</v>
      </c>
      <c r="B28" s="6">
        <f>SUMIF([2]Sheet1!$B$1:B$65536,A28,[2]Sheet1!$P$1:$P$65536)</f>
        <v>2968780.66</v>
      </c>
      <c r="C28" s="4">
        <f>SUMIF([2]Sheet1!$B$1:B$65536,A28,[2]Sheet1!$J$1:$J$65536)</f>
        <v>623.72499999999991</v>
      </c>
      <c r="D28" s="4">
        <f t="shared" si="1"/>
        <v>4759.7589642871471</v>
      </c>
      <c r="E28" s="6">
        <f>SUMIF([3]Sheet1!B$1:B$65536,A28,[3]Sheet1!P$1:P$65536)</f>
        <v>3132312.61</v>
      </c>
      <c r="F28" s="4">
        <f>SUMIF([3]Sheet1!B$1:B$65536,A28,[3]Sheet1!J$1:J$65536)</f>
        <v>623.72499999999991</v>
      </c>
      <c r="G28" s="4">
        <f t="shared" si="2"/>
        <v>5021.9449436851182</v>
      </c>
      <c r="H28" s="10">
        <f t="shared" si="3"/>
        <v>5.5083877432696382E-2</v>
      </c>
      <c r="I28" s="12">
        <f t="shared" si="4"/>
        <v>1.749595946547422E-2</v>
      </c>
      <c r="J28" s="12">
        <f t="shared" si="5"/>
        <v>9.6374528676360603E-4</v>
      </c>
      <c r="K28" s="12">
        <f t="shared" si="0"/>
        <v>5.5083877432696465E-2</v>
      </c>
      <c r="L28" s="12">
        <f t="shared" si="6"/>
        <v>-3.637702580592728E-3</v>
      </c>
      <c r="M28" s="2">
        <f t="shared" si="7"/>
        <v>1.6861648472257879E-5</v>
      </c>
    </row>
    <row r="29" spans="1:13">
      <c r="A29" t="str">
        <f>[1]Sheet1!$A29</f>
        <v>Janus Henderson Capital Funds plc - Janus Henderson Global Technology and Innovation Fund A2 HAUD</v>
      </c>
      <c r="B29" s="6">
        <f>SUMIF([2]Sheet1!$B$1:B$65536,A29,[2]Sheet1!$P$1:$P$65536)</f>
        <v>14500.69</v>
      </c>
      <c r="C29" s="4">
        <f>SUMIF([2]Sheet1!$B$1:B$65536,A29,[2]Sheet1!$J$1:$J$65536)</f>
        <v>525.43600000000004</v>
      </c>
      <c r="D29" s="4">
        <f t="shared" si="1"/>
        <v>27.597442885527446</v>
      </c>
      <c r="E29" s="6">
        <f>SUMIF([3]Sheet1!B$1:B$65536,A29,[3]Sheet1!P$1:P$65536)</f>
        <v>14781.03</v>
      </c>
      <c r="F29" s="4">
        <f>SUMIF([3]Sheet1!B$1:B$65536,A29,[3]Sheet1!J$1:J$65536)</f>
        <v>525.43600000000004</v>
      </c>
      <c r="G29" s="4">
        <f t="shared" si="2"/>
        <v>28.130980747417382</v>
      </c>
      <c r="H29" s="10">
        <f t="shared" si="3"/>
        <v>1.9332873125347868E-2</v>
      </c>
      <c r="I29" s="12">
        <f t="shared" si="4"/>
        <v>8.5457133253289037E-5</v>
      </c>
      <c r="J29" s="12">
        <f t="shared" si="5"/>
        <v>1.6521319148417832E-6</v>
      </c>
      <c r="K29" s="12">
        <f t="shared" si="0"/>
        <v>1.9332873125347837E-2</v>
      </c>
      <c r="L29" s="12">
        <f t="shared" si="6"/>
        <v>-3.637702580592728E-3</v>
      </c>
      <c r="M29" s="2">
        <f t="shared" si="7"/>
        <v>1.4118645719864584E-10</v>
      </c>
    </row>
    <row r="30" spans="1:13">
      <c r="A30" t="str">
        <f>[1]Sheet1!$A30</f>
        <v>Jupiter India Select Class L USD A Inc</v>
      </c>
      <c r="B30" s="6">
        <f>SUMIF([2]Sheet1!$B$1:B$65536,A30,[2]Sheet1!$P$1:$P$65536)</f>
        <v>237316.6</v>
      </c>
      <c r="C30" s="4">
        <f>SUMIF([2]Sheet1!$B$1:B$65536,A30,[2]Sheet1!$J$1:$J$65536)</f>
        <v>697.9899999999999</v>
      </c>
      <c r="D30" s="4">
        <f t="shared" si="1"/>
        <v>340.00000000000006</v>
      </c>
      <c r="E30" s="6">
        <f>SUMIF([3]Sheet1!B$1:B$65536,A30,[3]Sheet1!P$1:P$65536)</f>
        <v>199470.21000000002</v>
      </c>
      <c r="F30" s="4">
        <f>SUMIF([3]Sheet1!B$1:B$65536,A30,[3]Sheet1!J$1:J$65536)</f>
        <v>565.51999999999987</v>
      </c>
      <c r="G30" s="4">
        <f t="shared" si="2"/>
        <v>352.71999221955025</v>
      </c>
      <c r="H30" s="10">
        <f t="shared" si="3"/>
        <v>3.741174182220644E-2</v>
      </c>
      <c r="I30" s="12">
        <f t="shared" si="4"/>
        <v>1.3985814681520322E-3</v>
      </c>
      <c r="J30" s="12">
        <f t="shared" si="5"/>
        <v>5.2323368803826264E-5</v>
      </c>
      <c r="K30" s="12">
        <f t="shared" si="0"/>
        <v>-0.1594763703845411</v>
      </c>
      <c r="L30" s="12">
        <f t="shared" si="6"/>
        <v>-3.637702580592728E-3</v>
      </c>
      <c r="M30" s="2">
        <f t="shared" si="7"/>
        <v>7.317849396031558E-8</v>
      </c>
    </row>
    <row r="31" spans="1:13">
      <c r="A31" t="str">
        <f>[1]Sheet1!$A31</f>
        <v>Micro Connect Leadership Feeder Fund Class C - 04 May 2023 Series CNH</v>
      </c>
      <c r="B31" s="6">
        <f>SUMIF([2]Sheet1!$B$1:B$65536,A31,[2]Sheet1!$P$1:$P$65536)</f>
        <v>1115569.43</v>
      </c>
      <c r="C31" s="4">
        <f>SUMIF([2]Sheet1!$B$1:B$65536,A31,[2]Sheet1!$J$1:$J$65536)</f>
        <v>1248.1835469999999</v>
      </c>
      <c r="D31" s="4">
        <f t="shared" si="1"/>
        <v>893.75431416418121</v>
      </c>
      <c r="E31" s="6">
        <f>SUMIF([3]Sheet1!B$1:B$65536,A31,[3]Sheet1!P$1:P$65536)</f>
        <v>1122918.55</v>
      </c>
      <c r="F31" s="4">
        <f>SUMIF([3]Sheet1!B$1:B$65536,A31,[3]Sheet1!J$1:J$65536)</f>
        <v>1248.1835469999999</v>
      </c>
      <c r="G31" s="4">
        <f t="shared" si="2"/>
        <v>899.64216616933197</v>
      </c>
      <c r="H31" s="10">
        <f t="shared" si="3"/>
        <v>6.5877746398986031E-3</v>
      </c>
      <c r="I31" s="12">
        <f t="shared" si="4"/>
        <v>6.5744020065807681E-3</v>
      </c>
      <c r="J31" s="12">
        <f t="shared" si="5"/>
        <v>4.3310678811451273E-5</v>
      </c>
      <c r="K31" s="12">
        <f t="shared" si="0"/>
        <v>6.5877746398985779E-3</v>
      </c>
      <c r="L31" s="12">
        <f t="shared" si="6"/>
        <v>-3.637702580592728E-3</v>
      </c>
      <c r="M31" s="2">
        <f t="shared" si="7"/>
        <v>2.8474181368438039E-7</v>
      </c>
    </row>
    <row r="32" spans="1:13">
      <c r="A32" t="str">
        <f>[1]Sheet1!$A32</f>
        <v>Micro Connect Leadership Feeder Fund Class C CNH</v>
      </c>
      <c r="B32" s="6">
        <f>SUMIF([2]Sheet1!$B$1:B$65536,A32,[2]Sheet1!$P$1:$P$65536)</f>
        <v>1324485.72</v>
      </c>
      <c r="C32" s="4">
        <f>SUMIF([2]Sheet1!$B$1:B$65536,A32,[2]Sheet1!$J$1:$J$65536)</f>
        <v>1600</v>
      </c>
      <c r="D32" s="4">
        <f t="shared" si="1"/>
        <v>827.80357500000002</v>
      </c>
      <c r="E32" s="6">
        <f>SUMIF([3]Sheet1!B$1:B$65536,A32,[3]Sheet1!P$1:P$65536)</f>
        <v>1333197.68</v>
      </c>
      <c r="F32" s="4">
        <f>SUMIF([3]Sheet1!B$1:B$65536,A32,[3]Sheet1!J$1:J$65536)</f>
        <v>1600</v>
      </c>
      <c r="G32" s="4">
        <f t="shared" si="2"/>
        <v>833.24854999999991</v>
      </c>
      <c r="H32" s="10">
        <f t="shared" si="3"/>
        <v>6.5776171599644098E-3</v>
      </c>
      <c r="I32" s="12">
        <f t="shared" si="4"/>
        <v>7.80561150304699E-3</v>
      </c>
      <c r="J32" s="12">
        <f t="shared" si="5"/>
        <v>5.1342324166457468E-5</v>
      </c>
      <c r="K32" s="12">
        <f t="shared" si="0"/>
        <v>6.5776171599645199E-3</v>
      </c>
      <c r="L32" s="12">
        <f t="shared" si="6"/>
        <v>-3.637702580592728E-3</v>
      </c>
      <c r="M32" s="2">
        <f t="shared" si="7"/>
        <v>4.0075823610686787E-7</v>
      </c>
    </row>
    <row r="33" spans="1:13">
      <c r="A33" t="str">
        <f>[1]Sheet1!$A33</f>
        <v>Micro Connect Leadership Feeder Fund Class C USD Hedged</v>
      </c>
      <c r="B33" s="6">
        <f>SUMIF([2]Sheet1!$B$1:B$65536,A33,[2]Sheet1!$P$1:$P$65536)</f>
        <v>1188804.5900000001</v>
      </c>
      <c r="C33" s="4">
        <f>SUMIF([2]Sheet1!$B$1:B$65536,A33,[2]Sheet1!$J$1:$J$65536)</f>
        <v>1132.6344200000001</v>
      </c>
      <c r="D33" s="4">
        <f t="shared" si="1"/>
        <v>1049.5924978158441</v>
      </c>
      <c r="E33" s="6">
        <f>SUMIF([3]Sheet1!B$1:B$65536,A33,[3]Sheet1!P$1:P$65536)</f>
        <v>1198282.1599999999</v>
      </c>
      <c r="F33" s="4">
        <f>SUMIF([3]Sheet1!B$1:B$65536,A33,[3]Sheet1!J$1:J$65536)</f>
        <v>1132.6344200000001</v>
      </c>
      <c r="G33" s="4">
        <f t="shared" si="2"/>
        <v>1057.9602198562884</v>
      </c>
      <c r="H33" s="10">
        <f t="shared" si="3"/>
        <v>7.9723531350091963E-3</v>
      </c>
      <c r="I33" s="12">
        <f t="shared" si="4"/>
        <v>7.0059998703338698E-3</v>
      </c>
      <c r="J33" s="12">
        <f t="shared" si="5"/>
        <v>5.5854305030130248E-5</v>
      </c>
      <c r="K33" s="12">
        <f t="shared" si="0"/>
        <v>7.9723531350092049E-3</v>
      </c>
      <c r="L33" s="12">
        <f t="shared" si="6"/>
        <v>-3.637702580592728E-3</v>
      </c>
      <c r="M33" s="2">
        <f t="shared" si="7"/>
        <v>3.9131525379868094E-7</v>
      </c>
    </row>
    <row r="34" spans="1:13">
      <c r="A34" t="str">
        <f>[1]Sheet1!$A34</f>
        <v>Nanjia Capital ICAV - Civetta Nanjia Fund Class S USD</v>
      </c>
      <c r="B34" s="6">
        <f>SUMIF([2]Sheet1!$B$1:B$65536,A34,[2]Sheet1!$P$1:$P$65536)</f>
        <v>126730.01</v>
      </c>
      <c r="C34" s="4">
        <f>SUMIF([2]Sheet1!$B$1:B$65536,A34,[2]Sheet1!$J$1:$J$65536)</f>
        <v>1034.328</v>
      </c>
      <c r="D34" s="4">
        <f t="shared" si="1"/>
        <v>122.52400592461966</v>
      </c>
      <c r="E34" s="6">
        <f>SUMIF([3]Sheet1!B$1:B$65536,A34,[3]Sheet1!P$1:P$65536)</f>
        <v>113299.66</v>
      </c>
      <c r="F34" s="4">
        <f>SUMIF([3]Sheet1!B$1:B$65536,A34,[3]Sheet1!J$1:J$65536)</f>
        <v>952.11399999999992</v>
      </c>
      <c r="G34" s="4">
        <f t="shared" si="2"/>
        <v>118.99799813887834</v>
      </c>
      <c r="H34" s="10">
        <f t="shared" si="3"/>
        <v>-2.8778097476755832E-2</v>
      </c>
      <c r="I34" s="12">
        <f t="shared" si="4"/>
        <v>7.4685986334172038E-4</v>
      </c>
      <c r="J34" s="12">
        <f t="shared" si="5"/>
        <v>-2.1493205948724568E-5</v>
      </c>
      <c r="K34" s="12">
        <f t="shared" si="0"/>
        <v>-0.10597608253956574</v>
      </c>
      <c r="L34" s="12">
        <f t="shared" si="6"/>
        <v>-3.637702580592728E-3</v>
      </c>
      <c r="M34" s="2">
        <f t="shared" si="7"/>
        <v>-1.6052412857639884E-8</v>
      </c>
    </row>
    <row r="35" spans="1:13">
      <c r="A35" t="str">
        <f>[1]Sheet1!$A35</f>
        <v>Nanjia Capital SAC Limited - ATAF Sub Fund Class A USD</v>
      </c>
      <c r="B35" s="6">
        <f>SUMIF([2]Sheet1!$B$1:B$65536,A35,[2]Sheet1!$P$1:$P$65536)</f>
        <v>646992.63</v>
      </c>
      <c r="C35" s="4">
        <f>SUMIF([2]Sheet1!$B$1:B$65536,A35,[2]Sheet1!$J$1:$J$65536)</f>
        <v>3662.4207299999998</v>
      </c>
      <c r="D35" s="4">
        <f t="shared" si="1"/>
        <v>176.65710132653166</v>
      </c>
      <c r="E35" s="6">
        <f>SUMIF([3]Sheet1!B$1:B$65536,A35,[3]Sheet1!P$1:P$65536)</f>
        <v>646992.63</v>
      </c>
      <c r="F35" s="4">
        <f>SUMIF([3]Sheet1!B$1:B$65536,A35,[3]Sheet1!J$1:J$65536)</f>
        <v>3662.4207299999998</v>
      </c>
      <c r="G35" s="4">
        <f t="shared" si="2"/>
        <v>176.65710132653166</v>
      </c>
      <c r="H35" s="10">
        <f t="shared" si="3"/>
        <v>0</v>
      </c>
      <c r="I35" s="12">
        <f t="shared" si="4"/>
        <v>3.8129313429778808E-3</v>
      </c>
      <c r="J35" s="12">
        <f t="shared" si="5"/>
        <v>0</v>
      </c>
      <c r="K35" s="12">
        <f t="shared" si="0"/>
        <v>0</v>
      </c>
      <c r="L35" s="12">
        <f t="shared" si="6"/>
        <v>-3.637702580592728E-3</v>
      </c>
      <c r="M35" s="2">
        <f t="shared" si="7"/>
        <v>0</v>
      </c>
    </row>
    <row r="36" spans="1:13">
      <c r="A36" t="str">
        <f>[1]Sheet1!$A36</f>
        <v>OAM Protected Income Fund Class 2024058U</v>
      </c>
      <c r="B36" s="6">
        <f>SUMIF([2]Sheet1!$B$1:B$65536,A36,[2]Sheet1!$P$1:$P$65536)</f>
        <v>12086588.52</v>
      </c>
      <c r="C36" s="4">
        <f>SUMIF([2]Sheet1!$B$1:B$65536,A36,[2]Sheet1!$J$1:$J$65536)</f>
        <v>12086.588519999999</v>
      </c>
      <c r="D36" s="4">
        <f t="shared" si="1"/>
        <v>1000</v>
      </c>
      <c r="E36" s="6">
        <f>SUMIF([3]Sheet1!B$1:B$65536,A36,[3]Sheet1!P$1:P$65536)</f>
        <v>12086588.52</v>
      </c>
      <c r="F36" s="4">
        <f>SUMIF([3]Sheet1!B$1:B$65536,A36,[3]Sheet1!J$1:J$65536)</f>
        <v>12086.588519999999</v>
      </c>
      <c r="G36" s="4">
        <f t="shared" si="2"/>
        <v>1000</v>
      </c>
      <c r="H36" s="10">
        <f t="shared" si="3"/>
        <v>0</v>
      </c>
      <c r="I36" s="12">
        <f t="shared" si="4"/>
        <v>7.1230072895242455E-2</v>
      </c>
      <c r="J36" s="12">
        <f t="shared" si="5"/>
        <v>0</v>
      </c>
      <c r="K36" s="12">
        <f t="shared" si="0"/>
        <v>0</v>
      </c>
      <c r="L36" s="12">
        <f t="shared" si="6"/>
        <v>-3.637702580592728E-3</v>
      </c>
      <c r="M36" s="2">
        <f t="shared" si="7"/>
        <v>0</v>
      </c>
    </row>
    <row r="37" spans="1:13">
      <c r="A37" t="str">
        <f>[1]Sheet1!$A37</f>
        <v>OAM Protected Income Fund Class 2024059A</v>
      </c>
      <c r="B37" s="6">
        <f>SUMIF([2]Sheet1!$B$1:B$65536,A37,[2]Sheet1!$P$1:$P$65536)</f>
        <v>1908309.86</v>
      </c>
      <c r="C37" s="4">
        <f>SUMIF([2]Sheet1!$B$1:B$65536,A37,[2]Sheet1!$J$1:$J$65536)</f>
        <v>2861.3466200000003</v>
      </c>
      <c r="D37" s="4">
        <f t="shared" si="1"/>
        <v>666.92718968804968</v>
      </c>
      <c r="E37" s="6">
        <f>SUMIF([3]Sheet1!B$1:B$65536,A37,[3]Sheet1!P$1:P$65536)</f>
        <v>1908309.86</v>
      </c>
      <c r="F37" s="4">
        <f>SUMIF([3]Sheet1!B$1:B$65536,A37,[3]Sheet1!J$1:J$65536)</f>
        <v>2861.3466200000003</v>
      </c>
      <c r="G37" s="4">
        <f t="shared" si="2"/>
        <v>666.92718968804968</v>
      </c>
      <c r="H37" s="10">
        <f t="shared" si="3"/>
        <v>0</v>
      </c>
      <c r="I37" s="12">
        <f t="shared" si="4"/>
        <v>1.1246271039142644E-2</v>
      </c>
      <c r="J37" s="12">
        <f t="shared" si="5"/>
        <v>0</v>
      </c>
      <c r="K37" s="12">
        <f t="shared" si="0"/>
        <v>0</v>
      </c>
      <c r="L37" s="12">
        <f t="shared" si="6"/>
        <v>-3.637702580592728E-3</v>
      </c>
      <c r="M37" s="2">
        <f t="shared" si="7"/>
        <v>0</v>
      </c>
    </row>
    <row r="38" spans="1:13">
      <c r="A38" t="str">
        <f>[1]Sheet1!$A38</f>
        <v>OAM Protected Income Fund Class 2024088U</v>
      </c>
      <c r="B38" s="6">
        <f>SUMIF([2]Sheet1!$B$1:B$65536,A38,[2]Sheet1!$P$1:$P$65536)</f>
        <v>1269807.1000000001</v>
      </c>
      <c r="C38" s="4">
        <f>SUMIF([2]Sheet1!$B$1:B$65536,A38,[2]Sheet1!$J$1:$J$65536)</f>
        <v>1269.8071</v>
      </c>
      <c r="D38" s="4">
        <f t="shared" si="1"/>
        <v>1000.0000000000001</v>
      </c>
      <c r="E38" s="6">
        <f>SUMIF([3]Sheet1!B$1:B$65536,A38,[3]Sheet1!P$1:P$65536)</f>
        <v>1269807.1000000001</v>
      </c>
      <c r="F38" s="4">
        <f>SUMIF([3]Sheet1!B$1:B$65536,A38,[3]Sheet1!J$1:J$65536)</f>
        <v>1269.8071</v>
      </c>
      <c r="G38" s="4">
        <f t="shared" si="2"/>
        <v>1000.0000000000001</v>
      </c>
      <c r="H38" s="10">
        <f t="shared" si="3"/>
        <v>0</v>
      </c>
      <c r="I38" s="12">
        <f t="shared" si="4"/>
        <v>7.4833731740125828E-3</v>
      </c>
      <c r="J38" s="12">
        <f t="shared" si="5"/>
        <v>0</v>
      </c>
      <c r="K38" s="12">
        <f t="shared" si="0"/>
        <v>0</v>
      </c>
      <c r="L38" s="12">
        <f t="shared" si="6"/>
        <v>-3.637702580592728E-3</v>
      </c>
      <c r="M38" s="2">
        <f t="shared" si="7"/>
        <v>0</v>
      </c>
    </row>
    <row r="39" spans="1:13">
      <c r="A39" t="str">
        <f>[1]Sheet1!$A39</f>
        <v>OAM Protected Income Fund Class 2024089A</v>
      </c>
      <c r="B39" s="6">
        <f>SUMIF([2]Sheet1!$B$1:B$65536,A39,[2]Sheet1!$P$1:$P$65536)</f>
        <v>474085.2</v>
      </c>
      <c r="C39" s="4">
        <f>SUMIF([2]Sheet1!$B$1:B$65536,A39,[2]Sheet1!$J$1:$J$65536)</f>
        <v>710.85</v>
      </c>
      <c r="D39" s="4">
        <f t="shared" si="1"/>
        <v>666.92719983118798</v>
      </c>
      <c r="E39" s="6">
        <f>SUMIF([3]Sheet1!B$1:B$65536,A39,[3]Sheet1!P$1:P$65536)</f>
        <v>474085.2</v>
      </c>
      <c r="F39" s="4">
        <f>SUMIF([3]Sheet1!B$1:B$65536,A39,[3]Sheet1!J$1:J$65536)</f>
        <v>710.85</v>
      </c>
      <c r="G39" s="4">
        <f t="shared" si="2"/>
        <v>666.92719983118798</v>
      </c>
      <c r="H39" s="10">
        <f t="shared" si="3"/>
        <v>0</v>
      </c>
      <c r="I39" s="12">
        <f t="shared" si="4"/>
        <v>2.7939333997080264E-3</v>
      </c>
      <c r="J39" s="12">
        <f t="shared" si="5"/>
        <v>0</v>
      </c>
      <c r="K39" s="12">
        <f t="shared" si="0"/>
        <v>0</v>
      </c>
      <c r="L39" s="12">
        <f t="shared" si="6"/>
        <v>-3.637702580592728E-3</v>
      </c>
      <c r="M39" s="2">
        <f t="shared" si="7"/>
        <v>0</v>
      </c>
    </row>
    <row r="40" spans="1:13">
      <c r="A40" t="str">
        <f>[1]Sheet1!$A40</f>
        <v>OAM Protected Income Fund Class 20241110AV</v>
      </c>
      <c r="B40" s="6">
        <f>SUMIF([2]Sheet1!$B$1:B$65536,A40,[2]Sheet1!$P$1:$P$65536)</f>
        <v>986770.72</v>
      </c>
      <c r="C40" s="4">
        <f>SUMIF([2]Sheet1!$B$1:B$65536,A40,[2]Sheet1!$J$1:$J$65536)</f>
        <v>1479.5778700000001</v>
      </c>
      <c r="D40" s="4">
        <f t="shared" si="1"/>
        <v>666.92719593055278</v>
      </c>
      <c r="E40" s="6">
        <f>SUMIF([3]Sheet1!B$1:B$65536,A40,[3]Sheet1!P$1:P$65536)</f>
        <v>986770.72</v>
      </c>
      <c r="F40" s="4">
        <f>SUMIF([3]Sheet1!B$1:B$65536,A40,[3]Sheet1!J$1:J$65536)</f>
        <v>1479.5778700000001</v>
      </c>
      <c r="G40" s="4">
        <f t="shared" si="2"/>
        <v>666.92719593055278</v>
      </c>
      <c r="H40" s="10">
        <f t="shared" si="3"/>
        <v>0</v>
      </c>
      <c r="I40" s="12">
        <f t="shared" si="4"/>
        <v>5.815350642589005E-3</v>
      </c>
      <c r="J40" s="12">
        <f t="shared" si="5"/>
        <v>0</v>
      </c>
      <c r="K40" s="12">
        <f t="shared" si="0"/>
        <v>0</v>
      </c>
      <c r="L40" s="12">
        <f t="shared" si="6"/>
        <v>-3.637702580592728E-3</v>
      </c>
      <c r="M40" s="2">
        <f t="shared" si="7"/>
        <v>0</v>
      </c>
    </row>
    <row r="41" spans="1:13">
      <c r="A41" t="str">
        <f>[1]Sheet1!$A41</f>
        <v>OAM Protected Income Fund Class 20241110UV</v>
      </c>
      <c r="B41" s="6">
        <f>SUMIF([2]Sheet1!$B$1:B$65536,A41,[2]Sheet1!$P$1:$P$65536)</f>
        <v>5527527.7300000004</v>
      </c>
      <c r="C41" s="4">
        <f>SUMIF([2]Sheet1!$B$1:B$65536,A41,[2]Sheet1!$J$1:$J$65536)</f>
        <v>5527.5277299999998</v>
      </c>
      <c r="D41" s="4">
        <f t="shared" si="1"/>
        <v>1000.0000000000001</v>
      </c>
      <c r="E41" s="6">
        <f>SUMIF([3]Sheet1!B$1:B$65536,A41,[3]Sheet1!P$1:P$65536)</f>
        <v>5527527.7300000004</v>
      </c>
      <c r="F41" s="4">
        <f>SUMIF([3]Sheet1!B$1:B$65536,A41,[3]Sheet1!J$1:J$65536)</f>
        <v>5527.5277299999998</v>
      </c>
      <c r="G41" s="4">
        <f t="shared" si="2"/>
        <v>1000.0000000000001</v>
      </c>
      <c r="H41" s="10">
        <f t="shared" si="3"/>
        <v>0</v>
      </c>
      <c r="I41" s="12">
        <f t="shared" si="4"/>
        <v>3.257546184242683E-2</v>
      </c>
      <c r="J41" s="12">
        <f t="shared" si="5"/>
        <v>0</v>
      </c>
      <c r="K41" s="12">
        <f t="shared" si="0"/>
        <v>0</v>
      </c>
      <c r="L41" s="12">
        <f t="shared" si="6"/>
        <v>-3.637702580592728E-3</v>
      </c>
      <c r="M41" s="2">
        <f t="shared" si="7"/>
        <v>0</v>
      </c>
    </row>
    <row r="42" spans="1:13">
      <c r="A42" t="str">
        <f>[1]Sheet1!$A42</f>
        <v>OAM Protected Income Fund Class 2024119A</v>
      </c>
      <c r="B42" s="6">
        <f>SUMIF([2]Sheet1!$B$1:B$65536,A42,[2]Sheet1!$P$1:$P$65536)</f>
        <v>753460.61</v>
      </c>
      <c r="C42" s="4">
        <f>SUMIF([2]Sheet1!$B$1:B$65536,A42,[2]Sheet1!$J$1:$J$65536)</f>
        <v>1129.7494299999998</v>
      </c>
      <c r="D42" s="4">
        <f t="shared" si="1"/>
        <v>666.92718756228987</v>
      </c>
      <c r="E42" s="6">
        <f>SUMIF([3]Sheet1!B$1:B$65536,A42,[3]Sheet1!P$1:P$65536)</f>
        <v>753460.61</v>
      </c>
      <c r="F42" s="4">
        <f>SUMIF([3]Sheet1!B$1:B$65536,A42,[3]Sheet1!J$1:J$65536)</f>
        <v>1129.7494299999998</v>
      </c>
      <c r="G42" s="4">
        <f t="shared" si="2"/>
        <v>666.92718756228987</v>
      </c>
      <c r="H42" s="10">
        <f t="shared" si="3"/>
        <v>0</v>
      </c>
      <c r="I42" s="12">
        <f t="shared" si="4"/>
        <v>4.4403806818761335E-3</v>
      </c>
      <c r="J42" s="12">
        <f t="shared" si="5"/>
        <v>0</v>
      </c>
      <c r="K42" s="12">
        <f t="shared" si="0"/>
        <v>0</v>
      </c>
      <c r="L42" s="12">
        <f t="shared" si="6"/>
        <v>-3.637702580592728E-3</v>
      </c>
      <c r="M42" s="2">
        <f t="shared" si="7"/>
        <v>0</v>
      </c>
    </row>
    <row r="43" spans="1:13">
      <c r="A43" t="str">
        <f>[1]Sheet1!$A43</f>
        <v>OAM Protected Income Fund Class 20250210AV</v>
      </c>
      <c r="B43" s="6">
        <f>SUMIF([2]Sheet1!$B$1:B$65536,A43,[2]Sheet1!$P$1:$P$65536)</f>
        <v>1321840.3400000001</v>
      </c>
      <c r="C43" s="4">
        <f>SUMIF([2]Sheet1!$B$1:B$65536,A43,[2]Sheet1!$J$1:$J$65536)</f>
        <v>1981.9859700000002</v>
      </c>
      <c r="D43" s="4">
        <f t="shared" si="1"/>
        <v>666.92719323336075</v>
      </c>
      <c r="E43" s="6">
        <f>SUMIF([3]Sheet1!B$1:B$65536,A43,[3]Sheet1!P$1:P$65536)</f>
        <v>1321840.3400000001</v>
      </c>
      <c r="F43" s="4">
        <f>SUMIF([3]Sheet1!B$1:B$65536,A43,[3]Sheet1!J$1:J$65536)</f>
        <v>1981.9859700000002</v>
      </c>
      <c r="G43" s="4">
        <f t="shared" si="2"/>
        <v>666.92719323336075</v>
      </c>
      <c r="H43" s="10">
        <f t="shared" si="3"/>
        <v>0</v>
      </c>
      <c r="I43" s="12">
        <f t="shared" si="4"/>
        <v>7.7900214455279638E-3</v>
      </c>
      <c r="J43" s="12">
        <f t="shared" si="5"/>
        <v>0</v>
      </c>
      <c r="K43" s="12">
        <f t="shared" si="0"/>
        <v>0</v>
      </c>
      <c r="L43" s="12">
        <f t="shared" si="6"/>
        <v>-3.637702580592728E-3</v>
      </c>
      <c r="M43" s="2">
        <f t="shared" si="7"/>
        <v>0</v>
      </c>
    </row>
    <row r="44" spans="1:13">
      <c r="A44" t="str">
        <f>[1]Sheet1!$A44</f>
        <v>OAM Protected Income Fund Class 20250210UV</v>
      </c>
      <c r="B44" s="6">
        <f>SUMIF([2]Sheet1!$B$1:B$65536,A44,[2]Sheet1!$P$1:$P$65536)</f>
        <v>7973082.4100000001</v>
      </c>
      <c r="C44" s="4">
        <f>SUMIF([2]Sheet1!$B$1:B$65536,A44,[2]Sheet1!$J$1:$J$65536)</f>
        <v>7973.08241</v>
      </c>
      <c r="D44" s="4">
        <f t="shared" si="1"/>
        <v>1000</v>
      </c>
      <c r="E44" s="6">
        <f>SUMIF([3]Sheet1!B$1:B$65536,A44,[3]Sheet1!P$1:P$65536)</f>
        <v>7973082.4100000001</v>
      </c>
      <c r="F44" s="4">
        <f>SUMIF([3]Sheet1!B$1:B$65536,A44,[3]Sheet1!J$1:J$65536)</f>
        <v>7973.08241</v>
      </c>
      <c r="G44" s="4">
        <f t="shared" si="2"/>
        <v>1000</v>
      </c>
      <c r="H44" s="10">
        <f t="shared" si="3"/>
        <v>0</v>
      </c>
      <c r="I44" s="12">
        <f t="shared" si="4"/>
        <v>4.6987885814456058E-2</v>
      </c>
      <c r="J44" s="12">
        <f t="shared" si="5"/>
        <v>0</v>
      </c>
      <c r="K44" s="12">
        <f t="shared" si="0"/>
        <v>0</v>
      </c>
      <c r="L44" s="12">
        <f t="shared" si="6"/>
        <v>-3.637702580592728E-3</v>
      </c>
      <c r="M44" s="2">
        <f t="shared" si="7"/>
        <v>0</v>
      </c>
    </row>
    <row r="45" spans="1:13">
      <c r="A45" t="str">
        <f>[1]Sheet1!$A45</f>
        <v>OAM Protected Income Fund Class 2025029A</v>
      </c>
      <c r="B45" s="6">
        <f>SUMIF([2]Sheet1!$B$1:B$65536,A45,[2]Sheet1!$P$1:$P$65536)</f>
        <v>896206.66999999993</v>
      </c>
      <c r="C45" s="4">
        <f>SUMIF([2]Sheet1!$B$1:B$65536,A45,[2]Sheet1!$J$1:$J$65536)</f>
        <v>1343.7848600000002</v>
      </c>
      <c r="D45" s="4">
        <f t="shared" si="1"/>
        <v>666.9271969621683</v>
      </c>
      <c r="E45" s="6">
        <f>SUMIF([3]Sheet1!B$1:B$65536,A45,[3]Sheet1!P$1:P$65536)</f>
        <v>896206.66999999993</v>
      </c>
      <c r="F45" s="4">
        <f>SUMIF([3]Sheet1!B$1:B$65536,A45,[3]Sheet1!J$1:J$65536)</f>
        <v>1343.7848600000002</v>
      </c>
      <c r="G45" s="4">
        <f t="shared" si="2"/>
        <v>666.9271969621683</v>
      </c>
      <c r="H45" s="10">
        <f t="shared" si="3"/>
        <v>0</v>
      </c>
      <c r="I45" s="12">
        <f t="shared" si="4"/>
        <v>5.2816281722232817E-3</v>
      </c>
      <c r="J45" s="12">
        <f t="shared" si="5"/>
        <v>0</v>
      </c>
      <c r="K45" s="12">
        <f t="shared" si="0"/>
        <v>0</v>
      </c>
      <c r="L45" s="12">
        <f t="shared" si="6"/>
        <v>-3.637702580592728E-3</v>
      </c>
      <c r="M45" s="2">
        <f t="shared" si="7"/>
        <v>0</v>
      </c>
    </row>
    <row r="46" spans="1:13">
      <c r="A46" t="str">
        <f>[1]Sheet1!$A46</f>
        <v>OAM Protected Income Fund Class 2025058U</v>
      </c>
      <c r="B46" s="6">
        <f>SUMIF([2]Sheet1!$B$1:B$65536,A46,[2]Sheet1!$P$1:$P$65536)</f>
        <v>4510167.1399999997</v>
      </c>
      <c r="C46" s="4">
        <f>SUMIF([2]Sheet1!$B$1:B$65536,A46,[2]Sheet1!$J$1:$J$65536)</f>
        <v>4510.1671399999996</v>
      </c>
      <c r="D46" s="4">
        <f t="shared" si="1"/>
        <v>1000</v>
      </c>
      <c r="E46" s="6">
        <f>SUMIF([3]Sheet1!B$1:B$65536,A46,[3]Sheet1!P$1:P$65536)</f>
        <v>4510167.1399999997</v>
      </c>
      <c r="F46" s="4">
        <f>SUMIF([3]Sheet1!B$1:B$65536,A46,[3]Sheet1!J$1:J$65536)</f>
        <v>4510.1671399999996</v>
      </c>
      <c r="G46" s="4">
        <f t="shared" si="2"/>
        <v>1000</v>
      </c>
      <c r="H46" s="10">
        <f t="shared" si="3"/>
        <v>0</v>
      </c>
      <c r="I46" s="12">
        <f t="shared" si="4"/>
        <v>2.6579835461456348E-2</v>
      </c>
      <c r="J46" s="12">
        <f t="shared" si="5"/>
        <v>0</v>
      </c>
      <c r="K46" s="12">
        <f t="shared" si="0"/>
        <v>0</v>
      </c>
      <c r="L46" s="12">
        <f t="shared" si="6"/>
        <v>-3.637702580592728E-3</v>
      </c>
      <c r="M46" s="2">
        <f t="shared" si="7"/>
        <v>0</v>
      </c>
    </row>
    <row r="47" spans="1:13">
      <c r="A47" t="str">
        <f>[1]Sheet1!$A47</f>
        <v>OAM Protected Income Fund Class 2025059A</v>
      </c>
      <c r="B47" s="6">
        <f>SUMIF([2]Sheet1!$B$1:B$65536,A47,[2]Sheet1!$P$1:$P$65536)</f>
        <v>653256.58000000007</v>
      </c>
      <c r="C47" s="4">
        <f>SUMIF([2]Sheet1!$B$1:B$65536,A47,[2]Sheet1!$J$1:$J$65536)</f>
        <v>979.50207999999998</v>
      </c>
      <c r="D47" s="4">
        <f t="shared" si="1"/>
        <v>666.92720039961534</v>
      </c>
      <c r="E47" s="6">
        <f>SUMIF([3]Sheet1!B$1:B$65536,A47,[3]Sheet1!P$1:P$65536)</f>
        <v>653256.58000000007</v>
      </c>
      <c r="F47" s="4">
        <f>SUMIF([3]Sheet1!B$1:B$65536,A47,[3]Sheet1!J$1:J$65536)</f>
        <v>979.50207999999998</v>
      </c>
      <c r="G47" s="4">
        <f t="shared" si="2"/>
        <v>666.92720039961534</v>
      </c>
      <c r="H47" s="10">
        <f t="shared" si="3"/>
        <v>0</v>
      </c>
      <c r="I47" s="12">
        <f t="shared" si="4"/>
        <v>3.8498467731982321E-3</v>
      </c>
      <c r="J47" s="12">
        <f t="shared" si="5"/>
        <v>0</v>
      </c>
      <c r="K47" s="12">
        <f t="shared" si="0"/>
        <v>0</v>
      </c>
      <c r="L47" s="12">
        <f t="shared" si="6"/>
        <v>-3.637702580592728E-3</v>
      </c>
      <c r="M47" s="2">
        <f t="shared" si="7"/>
        <v>0</v>
      </c>
    </row>
    <row r="48" spans="1:13">
      <c r="A48" t="str">
        <f>[1]Sheet1!$A48</f>
        <v>OAM Protected Income Fund Class 2025088UP</v>
      </c>
      <c r="B48" s="6">
        <f>SUMIF([2]Sheet1!$B$1:B$65536,A48,[2]Sheet1!$P$1:$P$65536)</f>
        <v>932231.7</v>
      </c>
      <c r="C48" s="4">
        <f>SUMIF([2]Sheet1!$B$1:B$65536,A48,[2]Sheet1!$J$1:$J$65536)</f>
        <v>932.23170000000005</v>
      </c>
      <c r="D48" s="4">
        <f t="shared" si="1"/>
        <v>999.99999999999989</v>
      </c>
      <c r="E48" s="6">
        <f>SUMIF([3]Sheet1!B$1:B$65536,A48,[3]Sheet1!P$1:P$65536)</f>
        <v>932231.7</v>
      </c>
      <c r="F48" s="4">
        <f>SUMIF([3]Sheet1!B$1:B$65536,A48,[3]Sheet1!J$1:J$65536)</f>
        <v>932.23170000000005</v>
      </c>
      <c r="G48" s="4">
        <f t="shared" si="2"/>
        <v>999.99999999999989</v>
      </c>
      <c r="H48" s="10">
        <f t="shared" si="3"/>
        <v>0</v>
      </c>
      <c r="I48" s="12">
        <f t="shared" si="4"/>
        <v>5.4939350203224921E-3</v>
      </c>
      <c r="J48" s="12">
        <f t="shared" si="5"/>
        <v>0</v>
      </c>
      <c r="K48" s="12">
        <f t="shared" si="0"/>
        <v>0</v>
      </c>
      <c r="L48" s="12">
        <f t="shared" si="6"/>
        <v>-3.637702580592728E-3</v>
      </c>
      <c r="M48" s="2">
        <f t="shared" si="7"/>
        <v>0</v>
      </c>
    </row>
    <row r="49" spans="1:13">
      <c r="A49" t="str">
        <f>[1]Sheet1!$A49</f>
        <v>Oreana Property Management Limited Partnership (AUD Dividend)</v>
      </c>
      <c r="B49" s="6">
        <f>SUMIF([2]Sheet1!$B$1:B$65536,A49,[2]Sheet1!$P$1:$P$65536)</f>
        <v>1430500.72</v>
      </c>
      <c r="C49" s="4">
        <f>SUMIF([2]Sheet1!$B$1:B$65536,A49,[2]Sheet1!$J$1:$J$65536)</f>
        <v>1430500.72</v>
      </c>
      <c r="D49" s="4">
        <f t="shared" si="1"/>
        <v>1</v>
      </c>
      <c r="E49" s="6">
        <f>SUMIF([3]Sheet1!B$1:B$65536,A49,[3]Sheet1!P$1:P$65536)</f>
        <v>1430500.72</v>
      </c>
      <c r="F49" s="4">
        <f>SUMIF([3]Sheet1!B$1:B$65536,A49,[3]Sheet1!J$1:J$65536)</f>
        <v>1430500.72</v>
      </c>
      <c r="G49" s="4">
        <f t="shared" si="2"/>
        <v>1</v>
      </c>
      <c r="H49" s="10">
        <f t="shared" si="3"/>
        <v>0</v>
      </c>
      <c r="I49" s="12">
        <f t="shared" si="4"/>
        <v>8.4303912881363505E-3</v>
      </c>
      <c r="J49" s="12">
        <f t="shared" si="5"/>
        <v>0</v>
      </c>
      <c r="K49" s="12">
        <f t="shared" si="0"/>
        <v>0</v>
      </c>
      <c r="L49" s="12">
        <f t="shared" si="6"/>
        <v>-3.637702580592728E-3</v>
      </c>
      <c r="M49" s="2">
        <f t="shared" si="7"/>
        <v>0</v>
      </c>
    </row>
    <row r="50" spans="1:13">
      <c r="A50" t="str">
        <f>[1]Sheet1!$A50</f>
        <v>Qiqiao Global Growth Fund A HKD Series 62_2402</v>
      </c>
      <c r="B50" s="6">
        <f>SUMIF([2]Sheet1!$B$1:B$65536,A50,[2]Sheet1!$P$1:$P$65536)</f>
        <v>64604.54</v>
      </c>
      <c r="C50" s="4">
        <f>SUMIF([2]Sheet1!$B$1:B$65536,A50,[2]Sheet1!$J$1:$J$65536)</f>
        <v>335.29</v>
      </c>
      <c r="D50" s="4">
        <f t="shared" si="1"/>
        <v>192.68257329475975</v>
      </c>
      <c r="E50" s="6">
        <f>SUMIF([3]Sheet1!B$1:B$65536,A50,[3]Sheet1!P$1:P$65536)</f>
        <v>65720.509999999995</v>
      </c>
      <c r="F50" s="4">
        <f>SUMIF([3]Sheet1!B$1:B$65536,A50,[3]Sheet1!J$1:J$65536)</f>
        <v>335.29</v>
      </c>
      <c r="G50" s="4">
        <f t="shared" si="2"/>
        <v>196.01094574845652</v>
      </c>
      <c r="H50" s="10">
        <f t="shared" si="3"/>
        <v>1.7273863415790763E-2</v>
      </c>
      <c r="I50" s="12">
        <f t="shared" si="4"/>
        <v>3.8073490182518498E-4</v>
      </c>
      <c r="J50" s="12">
        <f t="shared" si="5"/>
        <v>6.5767626917527511E-6</v>
      </c>
      <c r="K50" s="12">
        <f t="shared" si="0"/>
        <v>1.7273863415790808E-2</v>
      </c>
      <c r="L50" s="12">
        <f t="shared" si="6"/>
        <v>-3.637702580592728E-3</v>
      </c>
      <c r="M50" s="2">
        <f t="shared" si="7"/>
        <v>2.5040030977720231E-9</v>
      </c>
    </row>
    <row r="51" spans="1:13">
      <c r="A51" t="str">
        <f>[1]Sheet1!$A51</f>
        <v>Qiqiao Global Growth Fund C USD Series 31_2402</v>
      </c>
      <c r="B51" s="6">
        <f>SUMIF([2]Sheet1!$B$1:B$65536,A51,[2]Sheet1!$P$1:$P$65536)</f>
        <v>20175</v>
      </c>
      <c r="C51" s="4">
        <f>SUMIF([2]Sheet1!$B$1:B$65536,A51,[2]Sheet1!$J$1:$J$65536)</f>
        <v>153.00399999999999</v>
      </c>
      <c r="D51" s="4">
        <f t="shared" si="1"/>
        <v>131.85929779613605</v>
      </c>
      <c r="E51" s="6">
        <f>SUMIF([3]Sheet1!B$1:B$65536,A51,[3]Sheet1!P$1:P$65536)</f>
        <v>20580.55</v>
      </c>
      <c r="F51" s="4">
        <f>SUMIF([3]Sheet1!B$1:B$65536,A51,[3]Sheet1!J$1:J$65536)</f>
        <v>153.00399999999999</v>
      </c>
      <c r="G51" s="4">
        <f t="shared" si="2"/>
        <v>134.50988209458578</v>
      </c>
      <c r="H51" s="10">
        <f t="shared" si="3"/>
        <v>2.0101610904585E-2</v>
      </c>
      <c r="I51" s="12">
        <f t="shared" si="4"/>
        <v>1.1889762924282267E-4</v>
      </c>
      <c r="J51" s="12">
        <f t="shared" si="5"/>
        <v>2.3900338805168282E-6</v>
      </c>
      <c r="K51" s="12">
        <f t="shared" si="0"/>
        <v>2.0101610904584847E-2</v>
      </c>
      <c r="L51" s="12">
        <f t="shared" si="6"/>
        <v>-3.637702580592728E-3</v>
      </c>
      <c r="M51" s="2">
        <f t="shared" si="7"/>
        <v>2.8416936220347458E-10</v>
      </c>
    </row>
    <row r="52" spans="1:13">
      <c r="A52" t="str">
        <f>[1]Sheet1!$A52</f>
        <v>Qiqiao Global Growth Fund Class A HKD Share Initial Series</v>
      </c>
      <c r="B52" s="6">
        <f>SUMIF([2]Sheet1!$B$1:B$65536,A52,[2]Sheet1!$P$1:$P$65536)</f>
        <v>425962.39</v>
      </c>
      <c r="C52" s="4">
        <f>SUMIF([2]Sheet1!$B$1:B$65536,A52,[2]Sheet1!$J$1:$J$65536)</f>
        <v>2216.998</v>
      </c>
      <c r="D52" s="4">
        <f t="shared" si="1"/>
        <v>192.13476511931901</v>
      </c>
      <c r="E52" s="6">
        <f>SUMIF([3]Sheet1!B$1:B$65536,A52,[3]Sheet1!P$1:P$65536)</f>
        <v>433313.14</v>
      </c>
      <c r="F52" s="4">
        <f>SUMIF([3]Sheet1!B$1:B$65536,A52,[3]Sheet1!J$1:J$65536)</f>
        <v>2216.998</v>
      </c>
      <c r="G52" s="4">
        <f t="shared" si="2"/>
        <v>195.45039733910451</v>
      </c>
      <c r="H52" s="10">
        <f t="shared" si="3"/>
        <v>1.7256805231090969E-2</v>
      </c>
      <c r="I52" s="12">
        <f t="shared" si="4"/>
        <v>2.5103305237971071E-3</v>
      </c>
      <c r="J52" s="12">
        <f t="shared" si="5"/>
        <v>4.332028491482925E-5</v>
      </c>
      <c r="K52" s="12">
        <f t="shared" si="0"/>
        <v>1.7256805231090942E-2</v>
      </c>
      <c r="L52" s="12">
        <f t="shared" si="6"/>
        <v>-3.637702580592728E-3</v>
      </c>
      <c r="M52" s="2">
        <f t="shared" si="7"/>
        <v>1.0874823352128323E-7</v>
      </c>
    </row>
    <row r="53" spans="1:13">
      <c r="A53" t="str">
        <f>[1]Sheet1!$A53</f>
        <v>Qiqiao Global Growth Fund Class C USD Share Initial Series</v>
      </c>
      <c r="B53" s="6">
        <f>SUMIF([2]Sheet1!$B$1:B$65536,A53,[2]Sheet1!$P$1:$P$65536)</f>
        <v>5960351.1699999999</v>
      </c>
      <c r="C53" s="4">
        <f>SUMIF([2]Sheet1!$B$1:B$65536,A53,[2]Sheet1!$J$1:$J$65536)</f>
        <v>45266.45</v>
      </c>
      <c r="D53" s="4">
        <f t="shared" si="1"/>
        <v>131.67260012658383</v>
      </c>
      <c r="E53" s="6">
        <f>SUMIF([3]Sheet1!B$1:B$65536,A53,[3]Sheet1!P$1:P$65536)</f>
        <v>4853710.8899999997</v>
      </c>
      <c r="F53" s="4">
        <f>SUMIF([3]Sheet1!B$1:B$65536,A53,[3]Sheet1!J$1:J$65536)</f>
        <v>36135.86</v>
      </c>
      <c r="G53" s="4">
        <f t="shared" si="2"/>
        <v>134.31839978348376</v>
      </c>
      <c r="H53" s="10">
        <f t="shared" si="3"/>
        <v>2.0093775427510188E-2</v>
      </c>
      <c r="I53" s="12">
        <f t="shared" si="4"/>
        <v>3.5126226694804676E-2</v>
      </c>
      <c r="J53" s="12">
        <f t="shared" si="5"/>
        <v>7.0581851082121864E-4</v>
      </c>
      <c r="K53" s="12">
        <f t="shared" si="0"/>
        <v>-0.18566695961976351</v>
      </c>
      <c r="L53" s="12">
        <f t="shared" si="6"/>
        <v>-3.637702580592728E-3</v>
      </c>
      <c r="M53" s="2">
        <f t="shared" si="7"/>
        <v>2.4792741016495573E-5</v>
      </c>
    </row>
    <row r="54" spans="1:13">
      <c r="A54" t="str">
        <f>[1]Sheet1!$A54</f>
        <v>Qiqiao Global Growth Fund Class D AUD Share Initial Series</v>
      </c>
      <c r="B54" s="6">
        <f>SUMIF([2]Sheet1!$B$1:B$65536,A54,[2]Sheet1!$P$1:$P$65536)</f>
        <v>966847.91</v>
      </c>
      <c r="C54" s="4">
        <f>SUMIF([2]Sheet1!$B$1:B$65536,A54,[2]Sheet1!$J$1:$J$65536)</f>
        <v>12936.694</v>
      </c>
      <c r="D54" s="4">
        <f t="shared" si="1"/>
        <v>74.736861674242277</v>
      </c>
      <c r="E54" s="6">
        <f>SUMIF([3]Sheet1!B$1:B$65536,A54,[3]Sheet1!P$1:P$65536)</f>
        <v>982399.58</v>
      </c>
      <c r="F54" s="4">
        <f>SUMIF([3]Sheet1!B$1:B$65536,A54,[3]Sheet1!J$1:J$65536)</f>
        <v>12936.694</v>
      </c>
      <c r="G54" s="4">
        <f t="shared" si="2"/>
        <v>75.938998016030993</v>
      </c>
      <c r="H54" s="10">
        <f t="shared" si="3"/>
        <v>1.6084918671438232E-2</v>
      </c>
      <c r="I54" s="12">
        <f t="shared" si="4"/>
        <v>5.697939248445005E-3</v>
      </c>
      <c r="J54" s="12">
        <f t="shared" si="5"/>
        <v>9.1650889406033785E-5</v>
      </c>
      <c r="K54" s="12">
        <f t="shared" si="0"/>
        <v>1.6084918671438121E-2</v>
      </c>
      <c r="L54" s="12">
        <f t="shared" si="6"/>
        <v>-3.637702580592728E-3</v>
      </c>
      <c r="M54" s="2">
        <f t="shared" si="7"/>
        <v>5.2222119990153241E-7</v>
      </c>
    </row>
    <row r="55" spans="1:13">
      <c r="A55" t="str">
        <f>[1]Sheet1!$A55</f>
        <v>Qiqiao Global Growth Fund D AUD Series 4_2306</v>
      </c>
      <c r="B55" s="6">
        <f>SUMIF([2]Sheet1!$B$1:B$65536,A55,[2]Sheet1!$P$1:$P$65536)</f>
        <v>103928.76</v>
      </c>
      <c r="C55" s="4">
        <f>SUMIF([2]Sheet1!$B$1:B$65536,A55,[2]Sheet1!$J$1:$J$65536)</f>
        <v>1379.116</v>
      </c>
      <c r="D55" s="4">
        <f t="shared" si="1"/>
        <v>75.358969078743186</v>
      </c>
      <c r="E55" s="6">
        <f>SUMIF([3]Sheet1!B$1:B$65536,A55,[3]Sheet1!P$1:P$65536)</f>
        <v>105599.89</v>
      </c>
      <c r="F55" s="4">
        <f>SUMIF([3]Sheet1!B$1:B$65536,A55,[3]Sheet1!J$1:J$65536)</f>
        <v>1379.116</v>
      </c>
      <c r="G55" s="4">
        <f t="shared" si="2"/>
        <v>76.570709062906957</v>
      </c>
      <c r="H55" s="10">
        <f t="shared" si="3"/>
        <v>1.6079572199264217E-2</v>
      </c>
      <c r="I55" s="12">
        <f t="shared" si="4"/>
        <v>6.1248491569498376E-4</v>
      </c>
      <c r="J55" s="12">
        <f t="shared" si="5"/>
        <v>9.8484954228777484E-6</v>
      </c>
      <c r="K55" s="12">
        <f t="shared" si="0"/>
        <v>1.6079572199264234E-2</v>
      </c>
      <c r="L55" s="12">
        <f t="shared" si="6"/>
        <v>-3.637702580592728E-3</v>
      </c>
      <c r="M55" s="2">
        <f t="shared" si="7"/>
        <v>6.0320548888037109E-9</v>
      </c>
    </row>
    <row r="56" spans="1:13">
      <c r="A56" t="str">
        <f>[1]Sheet1!$A56</f>
        <v>Qiqiao Global Growth Fund D AUD Series 5_2310</v>
      </c>
      <c r="B56" s="6">
        <f>SUMIF([2]Sheet1!$B$1:B$65536,A56,[2]Sheet1!$P$1:$P$65536)</f>
        <v>34380.74</v>
      </c>
      <c r="C56" s="4">
        <f>SUMIF([2]Sheet1!$B$1:B$65536,A56,[2]Sheet1!$J$1:$J$65536)</f>
        <v>456.255</v>
      </c>
      <c r="D56" s="4">
        <f t="shared" si="1"/>
        <v>75.354220775662725</v>
      </c>
      <c r="E56" s="6">
        <f>SUMIF([3]Sheet1!B$1:B$65536,A56,[3]Sheet1!P$1:P$65536)</f>
        <v>34932.449999999997</v>
      </c>
      <c r="F56" s="4">
        <f>SUMIF([3]Sheet1!B$1:B$65536,A56,[3]Sheet1!J$1:J$65536)</f>
        <v>456.255</v>
      </c>
      <c r="G56" s="4">
        <f t="shared" si="2"/>
        <v>76.563434921261134</v>
      </c>
      <c r="H56" s="10">
        <f t="shared" si="3"/>
        <v>1.6047065886307339E-2</v>
      </c>
      <c r="I56" s="12">
        <f t="shared" si="4"/>
        <v>2.0261652924975874E-4</v>
      </c>
      <c r="J56" s="12">
        <f t="shared" si="5"/>
        <v>3.2514007945257966E-6</v>
      </c>
      <c r="K56" s="12">
        <f t="shared" si="0"/>
        <v>1.6047065886307253E-2</v>
      </c>
      <c r="L56" s="12">
        <f t="shared" si="6"/>
        <v>-3.637702580592728E-3</v>
      </c>
      <c r="M56" s="2">
        <f t="shared" si="7"/>
        <v>6.5878754418672489E-10</v>
      </c>
    </row>
    <row r="57" spans="1:13">
      <c r="A57" t="str">
        <f>[1]Sheet1!$A57</f>
        <v>Qiqiao Global Growth Fund D AUD Series 6_2312</v>
      </c>
      <c r="B57" s="6">
        <f>SUMIF([2]Sheet1!$B$1:B$65536,A57,[2]Sheet1!$P$1:$P$65536)</f>
        <v>69044.38</v>
      </c>
      <c r="C57" s="4">
        <f>SUMIF([2]Sheet1!$B$1:B$65536,A57,[2]Sheet1!$J$1:$J$65536)</f>
        <v>917.83100000000002</v>
      </c>
      <c r="D57" s="4">
        <f t="shared" si="1"/>
        <v>75.225591639419463</v>
      </c>
      <c r="E57" s="6">
        <f>SUMIF([3]Sheet1!B$1:B$65536,A57,[3]Sheet1!P$1:P$65536)</f>
        <v>70152.94</v>
      </c>
      <c r="F57" s="4">
        <f>SUMIF([3]Sheet1!B$1:B$65536,A57,[3]Sheet1!J$1:J$65536)</f>
        <v>917.83100000000002</v>
      </c>
      <c r="G57" s="4">
        <f t="shared" si="2"/>
        <v>76.433395690492048</v>
      </c>
      <c r="H57" s="10">
        <f t="shared" si="3"/>
        <v>1.6055760077793475E-2</v>
      </c>
      <c r="I57" s="12">
        <f t="shared" si="4"/>
        <v>4.0690027730064737E-4</v>
      </c>
      <c r="J57" s="12">
        <f t="shared" si="5"/>
        <v>6.5330932279268288E-6</v>
      </c>
      <c r="K57" s="12">
        <f t="shared" si="0"/>
        <v>1.6055760077793406E-2</v>
      </c>
      <c r="L57" s="12">
        <f t="shared" si="6"/>
        <v>-3.637702580592728E-3</v>
      </c>
      <c r="M57" s="2">
        <f t="shared" si="7"/>
        <v>2.658317446074408E-9</v>
      </c>
    </row>
    <row r="58" spans="1:13">
      <c r="A58" t="str">
        <f>[1]Sheet1!$A58</f>
        <v>Qiqiao Global Growth Fund D AUD Series 7_2402</v>
      </c>
      <c r="B58" s="6">
        <f>SUMIF([2]Sheet1!$B$1:B$65536,A58,[2]Sheet1!$P$1:$P$65536)</f>
        <v>169642.91</v>
      </c>
      <c r="C58" s="4">
        <f>SUMIF([2]Sheet1!$B$1:B$65536,A58,[2]Sheet1!$J$1:$J$65536)</f>
        <v>2244.2449999999999</v>
      </c>
      <c r="D58" s="4">
        <f t="shared" si="1"/>
        <v>75.59019180169723</v>
      </c>
      <c r="E58" s="6">
        <f>SUMIF([3]Sheet1!B$1:B$65536,A58,[3]Sheet1!P$1:P$65536)</f>
        <v>172366.25</v>
      </c>
      <c r="F58" s="4">
        <f>SUMIF([3]Sheet1!B$1:B$65536,A58,[3]Sheet1!J$1:J$65536)</f>
        <v>2244.2449999999999</v>
      </c>
      <c r="G58" s="4">
        <f t="shared" si="2"/>
        <v>76.803668939888468</v>
      </c>
      <c r="H58" s="10">
        <f t="shared" si="3"/>
        <v>1.605336762968752E-2</v>
      </c>
      <c r="I58" s="12">
        <f t="shared" si="4"/>
        <v>9.9975909872879968E-4</v>
      </c>
      <c r="J58" s="12">
        <f t="shared" si="5"/>
        <v>1.6049500353018483E-5</v>
      </c>
      <c r="K58" s="12">
        <f t="shared" si="0"/>
        <v>1.6053367629687537E-2</v>
      </c>
      <c r="L58" s="12">
        <f t="shared" si="6"/>
        <v>-3.637702580592728E-3</v>
      </c>
      <c r="M58" s="2">
        <f t="shared" si="7"/>
        <v>1.604563400798131E-8</v>
      </c>
    </row>
    <row r="59" spans="1:13">
      <c r="A59" t="str">
        <f>[1]Sheet1!$A59</f>
        <v>Schroder International Selection Fund - Emerging Europe Y9 Acc EUR</v>
      </c>
      <c r="B59" s="6">
        <f>SUMIF([2]Sheet1!$B$1:B$65536,A59,[2]Sheet1!$P$1:$P$65536)</f>
        <v>0.04</v>
      </c>
      <c r="C59" s="4">
        <f>SUMIF([2]Sheet1!$B$1:B$65536,A59,[2]Sheet1!$J$1:$J$65536)</f>
        <v>3.9</v>
      </c>
      <c r="D59" s="4">
        <f t="shared" si="1"/>
        <v>1.0256410256410256E-2</v>
      </c>
      <c r="E59" s="6">
        <f>SUMIF([3]Sheet1!B$1:B$65536,A59,[3]Sheet1!P$1:P$65536)</f>
        <v>0.04</v>
      </c>
      <c r="F59" s="4">
        <f>SUMIF([3]Sheet1!B$1:B$65536,A59,[3]Sheet1!J$1:J$65536)</f>
        <v>3.9</v>
      </c>
      <c r="G59" s="4">
        <f t="shared" si="2"/>
        <v>1.0256410256410256E-2</v>
      </c>
      <c r="H59" s="10">
        <f t="shared" si="3"/>
        <v>0</v>
      </c>
      <c r="I59" s="12">
        <f t="shared" si="4"/>
        <v>2.3573259825094952E-10</v>
      </c>
      <c r="J59" s="12">
        <f t="shared" si="5"/>
        <v>0</v>
      </c>
      <c r="K59" s="12">
        <f t="shared" si="0"/>
        <v>0</v>
      </c>
      <c r="L59" s="12">
        <f t="shared" si="6"/>
        <v>-3.637702580592728E-3</v>
      </c>
      <c r="M59" s="2">
        <f t="shared" si="7"/>
        <v>0</v>
      </c>
    </row>
    <row r="60" spans="1:13">
      <c r="A60" t="str">
        <f>[1]Sheet1!$A60</f>
        <v>T. Rowe Price Funds SICAV - Global Focused Growth Equity Fund A USD</v>
      </c>
      <c r="B60" s="6">
        <f>SUMIF([2]Sheet1!$B$1:B$65536,A60,[2]Sheet1!$P$1:$P$65536)</f>
        <v>390504.44</v>
      </c>
      <c r="C60" s="4">
        <f>SUMIF([2]Sheet1!$B$1:B$65536,A60,[2]Sheet1!$J$1:$J$65536)</f>
        <v>4943.72</v>
      </c>
      <c r="D60" s="4">
        <f t="shared" si="1"/>
        <v>78.989999433624874</v>
      </c>
      <c r="E60" s="6">
        <f>SUMIF([3]Sheet1!B$1:B$65536,A60,[3]Sheet1!P$1:P$65536)</f>
        <v>396798.89999999997</v>
      </c>
      <c r="F60" s="4">
        <f>SUMIF([3]Sheet1!B$1:B$65536,A60,[3]Sheet1!J$1:J$65536)</f>
        <v>4993.7</v>
      </c>
      <c r="G60" s="4">
        <f t="shared" si="2"/>
        <v>79.459899473336407</v>
      </c>
      <c r="H60" s="10">
        <f t="shared" si="3"/>
        <v>5.9488548307483997E-3</v>
      </c>
      <c r="I60" s="12">
        <f t="shared" si="4"/>
        <v>2.3013656567433005E-3</v>
      </c>
      <c r="J60" s="12">
        <f t="shared" si="5"/>
        <v>1.3690490204435847E-5</v>
      </c>
      <c r="K60" s="12">
        <f t="shared" si="0"/>
        <v>1.6118792400926254E-2</v>
      </c>
      <c r="L60" s="12">
        <f t="shared" si="6"/>
        <v>-3.637702580592728E-3</v>
      </c>
      <c r="M60" s="2">
        <f t="shared" si="7"/>
        <v>3.1506823980469222E-8</v>
      </c>
    </row>
    <row r="61" spans="1:13">
      <c r="A61" t="str">
        <f>[1]Sheet1!$A61</f>
        <v>Value Partners High-Dividend Stocks Fund A1</v>
      </c>
      <c r="B61" s="6">
        <f>SUMIF([2]Sheet1!$B$1:B$65536,A61,[2]Sheet1!$P$1:$P$65536)</f>
        <v>15876.54</v>
      </c>
      <c r="C61" s="4">
        <f>SUMIF([2]Sheet1!$B$1:B$65536,A61,[2]Sheet1!$J$1:$J$65536)</f>
        <v>165.9684</v>
      </c>
      <c r="D61" s="4">
        <f t="shared" si="1"/>
        <v>95.660017208095041</v>
      </c>
      <c r="E61" s="6">
        <f>SUMIF([3]Sheet1!B$1:B$65536,A61,[3]Sheet1!P$1:P$65536)</f>
        <v>17531.240000000002</v>
      </c>
      <c r="F61" s="4">
        <f>SUMIF([3]Sheet1!B$1:B$65536,A61,[3]Sheet1!J$1:J$65536)</f>
        <v>165.9684</v>
      </c>
      <c r="G61" s="4">
        <f t="shared" si="2"/>
        <v>105.62998739519089</v>
      </c>
      <c r="H61" s="10">
        <f t="shared" si="3"/>
        <v>0.10422296041832788</v>
      </c>
      <c r="I61" s="12">
        <f t="shared" si="4"/>
        <v>9.3565450635878252E-5</v>
      </c>
      <c r="J61" s="12">
        <f t="shared" si="5"/>
        <v>9.7516682581461496E-6</v>
      </c>
      <c r="K61" s="12">
        <f t="shared" si="0"/>
        <v>0.10422296041832796</v>
      </c>
      <c r="L61" s="12">
        <f t="shared" si="6"/>
        <v>-3.637702580592728E-3</v>
      </c>
      <c r="M61" s="2">
        <f t="shared" si="7"/>
        <v>9.1241923502503446E-10</v>
      </c>
    </row>
    <row r="62" spans="1:13">
      <c r="A62" t="str">
        <f>[1]Sheet1!$A62</f>
        <v>Allianz Global Investors Fund - Allianz Income and Growth Class AM Dis USD</v>
      </c>
      <c r="B62" s="6">
        <f>SUMIF([2]Sheet1!$B$1:B$65536,A62,[2]Sheet1!$P$1:$P$65536)</f>
        <v>2014766.65</v>
      </c>
      <c r="C62" s="4">
        <f>SUMIF([2]Sheet1!$B$1:B$65536,A62,[2]Sheet1!$J$1:$J$65536)</f>
        <v>241865.842</v>
      </c>
      <c r="D62" s="4">
        <f t="shared" si="1"/>
        <v>8.330099998163444</v>
      </c>
      <c r="E62" s="6">
        <f>SUMIF([3]Sheet1!B$1:B$65536,A62,[3]Sheet1!P$1:P$65536)</f>
        <v>1349829.92</v>
      </c>
      <c r="F62" s="4">
        <f>SUMIF([3]Sheet1!B$1:B$65536,A62,[3]Sheet1!J$1:J$65536)</f>
        <v>164515.098</v>
      </c>
      <c r="G62" s="4">
        <f t="shared" si="2"/>
        <v>8.2048999539239862</v>
      </c>
      <c r="H62" s="10">
        <f t="shared" si="3"/>
        <v>-1.5029836888760157E-2</v>
      </c>
      <c r="I62" s="12">
        <f t="shared" si="4"/>
        <v>1.1873654431846535E-2</v>
      </c>
      <c r="J62" s="12">
        <f t="shared" si="5"/>
        <v>-1.7845908938415758E-4</v>
      </c>
      <c r="K62" s="12">
        <f t="shared" si="0"/>
        <v>-0.33003163418453446</v>
      </c>
      <c r="L62" s="12">
        <f t="shared" si="6"/>
        <v>-3.637702580592728E-3</v>
      </c>
      <c r="M62" s="2">
        <f t="shared" si="7"/>
        <v>-2.1189615575694998E-6</v>
      </c>
    </row>
    <row r="63" spans="1:13">
      <c r="A63" t="str">
        <f>[1]Sheet1!$A63</f>
        <v>Fidelity Funds - Japan Value Fund A JPY</v>
      </c>
      <c r="B63" s="6">
        <f>SUMIF([2]Sheet1!$B$1:B$65536,A63,[2]Sheet1!$P$1:$P$65536)</f>
        <v>254473.34</v>
      </c>
      <c r="C63" s="4">
        <f>SUMIF([2]Sheet1!$B$1:B$65536,A63,[2]Sheet1!$J$1:$J$65536)</f>
        <v>566.98</v>
      </c>
      <c r="D63" s="4">
        <f t="shared" si="1"/>
        <v>448.82242759885708</v>
      </c>
      <c r="E63" s="6">
        <f>SUMIF([3]Sheet1!B$1:B$65536,A63,[3]Sheet1!P$1:P$65536)</f>
        <v>257675.08000000002</v>
      </c>
      <c r="F63" s="4">
        <f>SUMIF([3]Sheet1!B$1:B$65536,A63,[3]Sheet1!J$1:J$65536)</f>
        <v>566.98</v>
      </c>
      <c r="G63" s="4">
        <f t="shared" si="2"/>
        <v>454.46943454795587</v>
      </c>
      <c r="H63" s="10">
        <f t="shared" si="3"/>
        <v>1.2581828807685847E-2</v>
      </c>
      <c r="I63" s="12">
        <f t="shared" si="4"/>
        <v>1.4996915405949321E-3</v>
      </c>
      <c r="J63" s="12">
        <f t="shared" si="5"/>
        <v>1.8868862228100085E-5</v>
      </c>
      <c r="K63" s="12">
        <f t="shared" si="0"/>
        <v>1.2581828807685786E-2</v>
      </c>
      <c r="L63" s="12">
        <f t="shared" si="6"/>
        <v>-3.637702580592728E-3</v>
      </c>
      <c r="M63" s="2">
        <f t="shared" si="7"/>
        <v>2.8297473064132941E-8</v>
      </c>
    </row>
    <row r="64" spans="1:13">
      <c r="A64" t="str">
        <f>[1]Sheet1!$A64</f>
        <v>AB FCP I - American Income Portfolio Class AT Dis USD</v>
      </c>
      <c r="B64" s="6">
        <f>SUMIF([2]Sheet1!$B$1:B$65536,A64,[2]Sheet1!$P$1:$P$65536)</f>
        <v>687200.09</v>
      </c>
      <c r="C64" s="4">
        <f>SUMIF([2]Sheet1!$B$1:B$65536,A64,[2]Sheet1!$J$1:$J$65536)</f>
        <v>106377.72199999999</v>
      </c>
      <c r="D64" s="4">
        <f t="shared" si="1"/>
        <v>6.4600000552747314</v>
      </c>
      <c r="E64" s="6">
        <f>SUMIF([3]Sheet1!B$1:B$65536,A64,[3]Sheet1!P$1:P$65536)</f>
        <v>681881.2</v>
      </c>
      <c r="F64" s="4">
        <f>SUMIF([3]Sheet1!B$1:B$65536,A64,[3]Sheet1!J$1:J$65536)</f>
        <v>106377.72199999999</v>
      </c>
      <c r="G64" s="4">
        <f t="shared" si="2"/>
        <v>6.4100000186129193</v>
      </c>
      <c r="H64" s="10">
        <f t="shared" si="3"/>
        <v>-7.7399436894719457E-3</v>
      </c>
      <c r="I64" s="12">
        <f t="shared" si="4"/>
        <v>4.0498865683496589E-3</v>
      </c>
      <c r="J64" s="12">
        <f t="shared" si="5"/>
        <v>-3.1345893987775137E-5</v>
      </c>
      <c r="K64" s="12">
        <f t="shared" si="0"/>
        <v>-7.7399436894718893E-3</v>
      </c>
      <c r="L64" s="12">
        <f t="shared" si="6"/>
        <v>-3.637702580592728E-3</v>
      </c>
      <c r="M64" s="2">
        <f t="shared" si="7"/>
        <v>-1.2694731503400285E-7</v>
      </c>
    </row>
    <row r="65" spans="1:13">
      <c r="A65" t="str">
        <f>[1]Sheet1!$A65</f>
        <v>AB FCP I - American Income Portfolio Class AT HKD</v>
      </c>
      <c r="B65" s="6">
        <f>SUMIF([2]Sheet1!$B$1:B$65536,A65,[2]Sheet1!$P$1:$P$65536)</f>
        <v>705597.29</v>
      </c>
      <c r="C65" s="4">
        <f>SUMIF([2]Sheet1!$B$1:B$65536,A65,[2]Sheet1!$J$1:$J$65536)</f>
        <v>108705.51400000001</v>
      </c>
      <c r="D65" s="4">
        <f t="shared" si="1"/>
        <v>6.4909061558735646</v>
      </c>
      <c r="E65" s="6">
        <f>SUMIF([3]Sheet1!B$1:B$65536,A65,[3]Sheet1!P$1:P$65536)</f>
        <v>641595.16</v>
      </c>
      <c r="F65" s="4">
        <f>SUMIF([3]Sheet1!B$1:B$65536,A65,[3]Sheet1!J$1:J$65536)</f>
        <v>100029.76000000001</v>
      </c>
      <c r="G65" s="4">
        <f t="shared" si="2"/>
        <v>6.4140427808684137</v>
      </c>
      <c r="H65" s="10">
        <f t="shared" si="3"/>
        <v>-1.1841701783902366E-2</v>
      </c>
      <c r="I65" s="12">
        <f t="shared" si="4"/>
        <v>4.158307062263218E-3</v>
      </c>
      <c r="J65" s="12">
        <f t="shared" si="5"/>
        <v>-4.9241432157216159E-5</v>
      </c>
      <c r="K65" s="12">
        <f t="shared" si="0"/>
        <v>-9.070631492929912E-2</v>
      </c>
      <c r="L65" s="12">
        <f t="shared" si="6"/>
        <v>-3.637702580592728E-3</v>
      </c>
      <c r="M65" s="2">
        <f t="shared" si="7"/>
        <v>-2.0476099509530709E-7</v>
      </c>
    </row>
    <row r="66" spans="1:13">
      <c r="A66" t="str">
        <f>[1]Sheet1!$A66</f>
        <v>Allianz Global Investors Fund - Allianz Income and Growth Class AM Dis HKD</v>
      </c>
      <c r="B66" s="6">
        <f>SUMIF([2]Sheet1!$B$1:B$65536,A66,[2]Sheet1!$P$1:$P$65536)</f>
        <v>2425243.17</v>
      </c>
      <c r="C66" s="4">
        <f>SUMIF([2]Sheet1!$B$1:B$65536,A66,[2]Sheet1!$J$1:$J$65536)</f>
        <v>2358416.7170000002</v>
      </c>
      <c r="D66" s="4">
        <f t="shared" si="1"/>
        <v>1.0283353033067903</v>
      </c>
      <c r="E66" s="6">
        <f>SUMIF([3]Sheet1!B$1:B$65536,A66,[3]Sheet1!P$1:P$65536)</f>
        <v>2408090.2400000002</v>
      </c>
      <c r="F66" s="4">
        <f>SUMIF([3]Sheet1!B$1:B$65536,A66,[3]Sheet1!J$1:J$65536)</f>
        <v>2383974.8420000002</v>
      </c>
      <c r="G66" s="4">
        <f t="shared" si="2"/>
        <v>1.0101156260440101</v>
      </c>
      <c r="H66" s="10">
        <f t="shared" si="3"/>
        <v>-1.7717642488973936E-2</v>
      </c>
      <c r="I66" s="12">
        <f t="shared" si="4"/>
        <v>1.4292721846361732E-2</v>
      </c>
      <c r="J66" s="12">
        <f t="shared" si="5"/>
        <v>-2.5323333586818462E-4</v>
      </c>
      <c r="K66" s="12">
        <f t="shared" ref="K66:K129" si="8">IF(B66&lt;&gt;0,(E66-B66)/B66,"none")</f>
        <v>-7.0726639753817769E-3</v>
      </c>
      <c r="L66" s="12">
        <f t="shared" si="6"/>
        <v>-3.637702580592728E-3</v>
      </c>
      <c r="M66" s="2">
        <f t="shared" si="7"/>
        <v>-3.61939363179026E-6</v>
      </c>
    </row>
    <row r="67" spans="1:13">
      <c r="A67" t="str">
        <f>[1]Sheet1!$A67</f>
        <v>Fullgoal China Small-Mid Cap Growth Fund Class A1 USD</v>
      </c>
      <c r="B67" s="6">
        <f>SUMIF([2]Sheet1!$B$1:B$65536,A67,[2]Sheet1!$P$1:$P$65536)</f>
        <v>65610.350000000006</v>
      </c>
      <c r="C67" s="4">
        <f>SUMIF([2]Sheet1!$B$1:B$65536,A67,[2]Sheet1!$J$1:$J$65536)</f>
        <v>42.072000000000003</v>
      </c>
      <c r="D67" s="4">
        <f t="shared" ref="D67:D130" si="9">IF(C67*C67&lt;&gt;0,B67/C67,"none")</f>
        <v>1559.47779996197</v>
      </c>
      <c r="E67" s="6">
        <f>SUMIF([3]Sheet1!B$1:B$65536,A67,[3]Sheet1!P$1:P$65536)</f>
        <v>74567.03</v>
      </c>
      <c r="F67" s="4">
        <f>SUMIF([3]Sheet1!B$1:B$65536,A67,[3]Sheet1!J$1:J$65536)</f>
        <v>42.072000000000003</v>
      </c>
      <c r="G67" s="4">
        <f t="shared" ref="G67:G130" si="10">IF(E67*F67&lt;&gt;0,E67/F67,"none")</f>
        <v>1772.3671325347023</v>
      </c>
      <c r="H67" s="10">
        <f t="shared" ref="H67:H130" si="11">IF(ISNUMBER(G67-D67),(G67-D67)/D67,"none")</f>
        <v>0.13651321780786094</v>
      </c>
      <c r="I67" s="12">
        <f t="shared" ref="I67:I130" si="12">IF(ISNUMBER(B67),B67/$T$4,"none")</f>
        <v>3.8666245694135467E-4</v>
      </c>
      <c r="J67" s="12">
        <f t="shared" ref="J67:J130" si="13">IF(ISNUMBER(H67*I67),H67*I67,"none")</f>
        <v>5.27845362025578E-5</v>
      </c>
      <c r="K67" s="12">
        <f t="shared" si="8"/>
        <v>0.13651321780786099</v>
      </c>
      <c r="L67" s="12">
        <f t="shared" ref="L67:L130" si="14">($T$5-$T$4)/$T$4</f>
        <v>-3.637702580592728E-3</v>
      </c>
      <c r="M67" s="2">
        <f t="shared" ref="M67:M130" si="15">IF(ISNUMBER(I67*J67),I67*J67,"none")</f>
        <v>2.0409798456590881E-8</v>
      </c>
    </row>
    <row r="68" spans="1:13">
      <c r="A68" t="str">
        <f>[1]Sheet1!$A68</f>
        <v>Invesco Funds SICAV - Global Consumer Trends Fund A USD Acc</v>
      </c>
      <c r="B68" s="6">
        <f>SUMIF([2]Sheet1!$B$1:B$65536,A68,[2]Sheet1!$P$1:$P$65536)</f>
        <v>32124.39</v>
      </c>
      <c r="C68" s="4">
        <f>SUMIF([2]Sheet1!$B$1:B$65536,A68,[2]Sheet1!$J$1:$J$65536)</f>
        <v>495.44099999999997</v>
      </c>
      <c r="D68" s="4">
        <f t="shared" si="9"/>
        <v>64.83999103828711</v>
      </c>
      <c r="E68" s="6">
        <f>SUMIF([3]Sheet1!B$1:B$65536,A68,[3]Sheet1!P$1:P$65536)</f>
        <v>31856.86</v>
      </c>
      <c r="F68" s="4">
        <f>SUMIF([3]Sheet1!B$1:B$65536,A68,[3]Sheet1!J$1:J$65536)</f>
        <v>495.44099999999997</v>
      </c>
      <c r="G68" s="4">
        <f t="shared" si="10"/>
        <v>64.30000746809408</v>
      </c>
      <c r="H68" s="10">
        <f t="shared" si="11"/>
        <v>-8.3279402348186201E-3</v>
      </c>
      <c r="I68" s="12">
        <f t="shared" si="12"/>
        <v>1.8931914804817051E-4</v>
      </c>
      <c r="J68" s="12">
        <f t="shared" si="13"/>
        <v>-1.5766385502519423E-6</v>
      </c>
      <c r="K68" s="12">
        <f t="shared" si="8"/>
        <v>-8.327940234818431E-3</v>
      </c>
      <c r="L68" s="12">
        <f t="shared" si="14"/>
        <v>-3.637702580592728E-3</v>
      </c>
      <c r="M68" s="2">
        <f t="shared" si="15"/>
        <v>-2.984878671136004E-10</v>
      </c>
    </row>
    <row r="69" spans="1:13">
      <c r="A69" t="str">
        <f>[1]Sheet1!$A69</f>
        <v>Schroder International Selection Fund - China Opportunities A Acc USD</v>
      </c>
      <c r="B69" s="6">
        <f>SUMIF([2]Sheet1!$B$1:B$65536,A69,[2]Sheet1!$P$1:$P$65536)</f>
        <v>604.98</v>
      </c>
      <c r="C69" s="4">
        <f>SUMIF([2]Sheet1!$B$1:B$65536,A69,[2]Sheet1!$J$1:$J$65536)</f>
        <v>2.0099999999999998</v>
      </c>
      <c r="D69" s="4">
        <f t="shared" si="9"/>
        <v>300.9850746268657</v>
      </c>
      <c r="E69" s="6">
        <f>SUMIF([3]Sheet1!B$1:B$65536,A69,[3]Sheet1!P$1:P$65536)</f>
        <v>683.95</v>
      </c>
      <c r="F69" s="4">
        <f>SUMIF([3]Sheet1!B$1:B$65536,A69,[3]Sheet1!J$1:J$65536)</f>
        <v>2.0099999999999998</v>
      </c>
      <c r="G69" s="4">
        <f t="shared" si="10"/>
        <v>340.2736318407961</v>
      </c>
      <c r="H69" s="10">
        <f t="shared" si="11"/>
        <v>0.13053324076829004</v>
      </c>
      <c r="I69" s="12">
        <f t="shared" si="12"/>
        <v>3.5653376822464863E-6</v>
      </c>
      <c r="J69" s="12">
        <f t="shared" si="13"/>
        <v>4.6539508209693776E-7</v>
      </c>
      <c r="K69" s="12">
        <f t="shared" si="8"/>
        <v>0.1305332407682899</v>
      </c>
      <c r="L69" s="12">
        <f t="shared" si="14"/>
        <v>-3.637702580592728E-3</v>
      </c>
      <c r="M69" s="2">
        <f t="shared" si="15"/>
        <v>1.6592906233324092E-12</v>
      </c>
    </row>
    <row r="70" spans="1:13">
      <c r="A70" t="str">
        <f>[1]Sheet1!$A70</f>
        <v>Schroder International Selection Fund - Hong Kong Equity A Acc HKD</v>
      </c>
      <c r="B70" s="6">
        <f>SUMIF([2]Sheet1!$B$1:B$65536,A70,[2]Sheet1!$P$1:$P$65536)</f>
        <v>18010.53</v>
      </c>
      <c r="C70" s="4">
        <f>SUMIF([2]Sheet1!$B$1:B$65536,A70,[2]Sheet1!$J$1:$J$65536)</f>
        <v>397.89</v>
      </c>
      <c r="D70" s="4">
        <f t="shared" si="9"/>
        <v>45.265098394028499</v>
      </c>
      <c r="E70" s="6">
        <f>SUMIF([3]Sheet1!B$1:B$65536,A70,[3]Sheet1!P$1:P$65536)</f>
        <v>20384.75</v>
      </c>
      <c r="F70" s="4">
        <f>SUMIF([3]Sheet1!B$1:B$65536,A70,[3]Sheet1!J$1:J$65536)</f>
        <v>397.89</v>
      </c>
      <c r="G70" s="4">
        <f t="shared" si="10"/>
        <v>51.232124456508082</v>
      </c>
      <c r="H70" s="10">
        <f t="shared" si="11"/>
        <v>0.13182399407457757</v>
      </c>
      <c r="I70" s="12">
        <f t="shared" si="12"/>
        <v>1.0614172581941684E-4</v>
      </c>
      <c r="J70" s="12">
        <f t="shared" si="13"/>
        <v>1.3992026235484243E-5</v>
      </c>
      <c r="K70" s="12">
        <f t="shared" si="8"/>
        <v>0.13182399407457757</v>
      </c>
      <c r="L70" s="12">
        <f t="shared" si="14"/>
        <v>-3.637702580592728E-3</v>
      </c>
      <c r="M70" s="2">
        <f t="shared" si="15"/>
        <v>1.4851378123448557E-9</v>
      </c>
    </row>
    <row r="71" spans="1:13">
      <c r="A71" t="str">
        <f>[1]Sheet1!$A71</f>
        <v>Value Partners Fund Series - Value Partners Asian Income Fund A MDis HKD Unhedged</v>
      </c>
      <c r="B71" s="6">
        <f>SUMIF([2]Sheet1!$B$1:B$65536,A71,[2]Sheet1!$P$1:$P$65536)</f>
        <v>22740.41</v>
      </c>
      <c r="C71" s="4">
        <f>SUMIF([2]Sheet1!$B$1:B$65536,A71,[2]Sheet1!$J$1:$J$65536)</f>
        <v>20283.792000000001</v>
      </c>
      <c r="D71" s="4">
        <f t="shared" si="9"/>
        <v>1.1211123639997884</v>
      </c>
      <c r="E71" s="6">
        <f>SUMIF([3]Sheet1!B$1:B$65536,A71,[3]Sheet1!P$1:P$65536)</f>
        <v>23831.94</v>
      </c>
      <c r="F71" s="4">
        <f>SUMIF([3]Sheet1!B$1:B$65536,A71,[3]Sheet1!J$1:J$65536)</f>
        <v>20283.792000000001</v>
      </c>
      <c r="G71" s="4">
        <f t="shared" si="10"/>
        <v>1.1749252802434573</v>
      </c>
      <c r="H71" s="10">
        <f t="shared" si="11"/>
        <v>4.7999574326056636E-2</v>
      </c>
      <c r="I71" s="12">
        <f t="shared" si="12"/>
        <v>1.3401639836479686E-4</v>
      </c>
      <c r="J71" s="12">
        <f t="shared" si="13"/>
        <v>6.4327300742214821E-6</v>
      </c>
      <c r="K71" s="12">
        <f t="shared" si="8"/>
        <v>4.7999574326056518E-2</v>
      </c>
      <c r="L71" s="12">
        <f t="shared" si="14"/>
        <v>-3.637702580592728E-3</v>
      </c>
      <c r="M71" s="2">
        <f t="shared" si="15"/>
        <v>8.6209131620007542E-10</v>
      </c>
    </row>
    <row r="72" spans="1:13">
      <c r="A72" t="str">
        <f>[1]Sheet1!$A72</f>
        <v>AB SICAV I - Low Volatility Equity Portfolio Class AD HKD</v>
      </c>
      <c r="B72" s="6">
        <f>SUMIF([2]Sheet1!$B$1:B$65536,A72,[2]Sheet1!$P$1:$P$65536)</f>
        <v>90473.81</v>
      </c>
      <c r="C72" s="4">
        <f>SUMIF([2]Sheet1!$B$1:B$65536,A72,[2]Sheet1!$J$1:$J$65536)</f>
        <v>3768.0120000000002</v>
      </c>
      <c r="D72" s="4">
        <f t="shared" si="9"/>
        <v>24.011019603971537</v>
      </c>
      <c r="E72" s="6">
        <f>SUMIF([3]Sheet1!B$1:B$65536,A72,[3]Sheet1!P$1:P$65536)</f>
        <v>91420.06</v>
      </c>
      <c r="F72" s="4">
        <f>SUMIF([3]Sheet1!B$1:B$65536,A72,[3]Sheet1!J$1:J$65536)</f>
        <v>3768.0120000000002</v>
      </c>
      <c r="G72" s="4">
        <f t="shared" si="10"/>
        <v>24.262146723524232</v>
      </c>
      <c r="H72" s="10">
        <f t="shared" si="11"/>
        <v>1.0458827808843135E-2</v>
      </c>
      <c r="I72" s="12">
        <f t="shared" si="12"/>
        <v>5.3319065762406849E-4</v>
      </c>
      <c r="J72" s="12">
        <f t="shared" si="13"/>
        <v>5.5765492773739665E-6</v>
      </c>
      <c r="K72" s="12">
        <f t="shared" si="8"/>
        <v>1.0458827808843245E-2</v>
      </c>
      <c r="L72" s="12">
        <f t="shared" si="14"/>
        <v>-3.637702580592728E-3</v>
      </c>
      <c r="M72" s="2">
        <f t="shared" si="15"/>
        <v>2.973363976476049E-9</v>
      </c>
    </row>
    <row r="73" spans="1:13">
      <c r="A73" t="str">
        <f>[1]Sheet1!$A73</f>
        <v>abrdn SICAV I - Global Dynamic Dividend Fund  A Acc HKD</v>
      </c>
      <c r="B73" s="6">
        <f>SUMIF([2]Sheet1!$B$1:B$65536,A73,[2]Sheet1!$P$1:$P$65536)</f>
        <v>31954.15</v>
      </c>
      <c r="C73" s="4">
        <f>SUMIF([2]Sheet1!$B$1:B$65536,A73,[2]Sheet1!$J$1:$J$65536)</f>
        <v>1936.624</v>
      </c>
      <c r="D73" s="4">
        <f t="shared" si="9"/>
        <v>16.49992461107577</v>
      </c>
      <c r="E73" s="6">
        <f>SUMIF([3]Sheet1!B$1:B$65536,A73,[3]Sheet1!P$1:P$65536)</f>
        <v>32642.3</v>
      </c>
      <c r="F73" s="4">
        <f>SUMIF([3]Sheet1!B$1:B$65536,A73,[3]Sheet1!J$1:J$65536)</f>
        <v>1936.624</v>
      </c>
      <c r="G73" s="4">
        <f t="shared" si="10"/>
        <v>16.855259461826353</v>
      </c>
      <c r="H73" s="10">
        <f t="shared" si="11"/>
        <v>2.1535543896489144E-2</v>
      </c>
      <c r="I73" s="12">
        <f t="shared" si="12"/>
        <v>1.8831587011001446E-4</v>
      </c>
      <c r="J73" s="12">
        <f t="shared" si="13"/>
        <v>4.0554846871597644E-6</v>
      </c>
      <c r="K73" s="12">
        <f t="shared" si="8"/>
        <v>2.153554389648912E-2</v>
      </c>
      <c r="L73" s="12">
        <f t="shared" si="14"/>
        <v>-3.637702580592728E-3</v>
      </c>
      <c r="M73" s="2">
        <f t="shared" si="15"/>
        <v>7.6371212758033088E-10</v>
      </c>
    </row>
    <row r="74" spans="1:13">
      <c r="A74" t="str">
        <f>[1]Sheet1!$A74</f>
        <v>abrdn SICAV I - Global Dynamic Dividend Fund  A Acc USD</v>
      </c>
      <c r="B74" s="6">
        <f>SUMIF([2]Sheet1!$B$1:B$65536,A74,[2]Sheet1!$P$1:$P$65536)</f>
        <v>26690.17</v>
      </c>
      <c r="C74" s="4">
        <f>SUMIF([2]Sheet1!$B$1:B$65536,A74,[2]Sheet1!$J$1:$J$65536)</f>
        <v>2092.2800000000002</v>
      </c>
      <c r="D74" s="4">
        <f t="shared" si="9"/>
        <v>12.756500086030549</v>
      </c>
      <c r="E74" s="6">
        <f>SUMIF([3]Sheet1!B$1:B$65536,A74,[3]Sheet1!P$1:P$65536)</f>
        <v>27344.01</v>
      </c>
      <c r="F74" s="4">
        <f>SUMIF([3]Sheet1!B$1:B$65536,A74,[3]Sheet1!J$1:J$65536)</f>
        <v>2092.2800000000002</v>
      </c>
      <c r="G74" s="4">
        <f t="shared" si="10"/>
        <v>13.069001280899304</v>
      </c>
      <c r="H74" s="10">
        <f t="shared" si="11"/>
        <v>2.4497408596498221E-2</v>
      </c>
      <c r="I74" s="12">
        <f t="shared" si="12"/>
        <v>1.5729357804648863E-4</v>
      </c>
      <c r="J74" s="12">
        <f t="shared" si="13"/>
        <v>3.8532850510100146E-6</v>
      </c>
      <c r="K74" s="12">
        <f t="shared" si="8"/>
        <v>2.4497408596498269E-2</v>
      </c>
      <c r="L74" s="12">
        <f t="shared" si="14"/>
        <v>-3.637702580592728E-3</v>
      </c>
      <c r="M74" s="2">
        <f t="shared" si="15"/>
        <v>6.0609699290641162E-10</v>
      </c>
    </row>
    <row r="75" spans="1:13">
      <c r="A75" t="str">
        <f>[1]Sheet1!$A75</f>
        <v>Allianz Global Investors Fund - Allianz Income and Growth Class AM Dis (H2-RMB)</v>
      </c>
      <c r="B75" s="6">
        <f>SUMIF([2]Sheet1!$B$1:B$65536,A75,[2]Sheet1!$P$1:$P$65536)</f>
        <v>458890.48</v>
      </c>
      <c r="C75" s="4">
        <f>SUMIF([2]Sheet1!$B$1:B$65536,A75,[2]Sheet1!$J$1:$J$65536)</f>
        <v>475643.86599999998</v>
      </c>
      <c r="D75" s="4">
        <f t="shared" si="9"/>
        <v>0.9647774580992915</v>
      </c>
      <c r="E75" s="6">
        <f>SUMIF([3]Sheet1!B$1:B$65536,A75,[3]Sheet1!P$1:P$65536)</f>
        <v>454009.74999999994</v>
      </c>
      <c r="F75" s="4">
        <f>SUMIF([3]Sheet1!B$1:B$65536,A75,[3]Sheet1!J$1:J$65536)</f>
        <v>476347.87399999995</v>
      </c>
      <c r="G75" s="4">
        <f t="shared" si="10"/>
        <v>0.95310543991217644</v>
      </c>
      <c r="H75" s="10">
        <f t="shared" si="11"/>
        <v>-1.2098145628433421E-2</v>
      </c>
      <c r="I75" s="12">
        <f t="shared" si="12"/>
        <v>2.7043861290756343E-3</v>
      </c>
      <c r="J75" s="12">
        <f t="shared" si="13"/>
        <v>-3.2718057225072365E-5</v>
      </c>
      <c r="K75" s="12">
        <f t="shared" si="8"/>
        <v>-1.0635936487503597E-2</v>
      </c>
      <c r="L75" s="12">
        <f t="shared" si="14"/>
        <v>-3.637702580592728E-3</v>
      </c>
      <c r="M75" s="2">
        <f t="shared" si="15"/>
        <v>-8.8482260129788544E-8</v>
      </c>
    </row>
    <row r="76" spans="1:13">
      <c r="A76" t="str">
        <f>[1]Sheet1!$A76</f>
        <v>BlackRock Global Funds - Asian Tiger Bond Fund A6 HKD Hedged</v>
      </c>
      <c r="B76" s="6">
        <f>SUMIF([2]Sheet1!$B$1:B$65536,A76,[2]Sheet1!$P$1:$P$65536)</f>
        <v>37154.339999999997</v>
      </c>
      <c r="C76" s="4">
        <f>SUMIF([2]Sheet1!$B$1:B$65536,A76,[2]Sheet1!$J$1:$J$65536)</f>
        <v>4799.41</v>
      </c>
      <c r="D76" s="4">
        <f t="shared" si="9"/>
        <v>7.7414390518834599</v>
      </c>
      <c r="E76" s="6">
        <f>SUMIF([3]Sheet1!B$1:B$65536,A76,[3]Sheet1!P$1:P$65536)</f>
        <v>36988.31</v>
      </c>
      <c r="F76" s="4">
        <f>SUMIF([3]Sheet1!B$1:B$65536,A76,[3]Sheet1!J$1:J$65536)</f>
        <v>4799.41</v>
      </c>
      <c r="G76" s="4">
        <f t="shared" si="10"/>
        <v>7.7068452163911809</v>
      </c>
      <c r="H76" s="10">
        <f t="shared" si="11"/>
        <v>-4.4686569590523971E-3</v>
      </c>
      <c r="I76" s="12">
        <f t="shared" si="12"/>
        <v>2.1896222761247957E-4</v>
      </c>
      <c r="J76" s="12">
        <f t="shared" si="13"/>
        <v>-9.7846708219012168E-7</v>
      </c>
      <c r="K76" s="12">
        <f t="shared" si="8"/>
        <v>-4.4686569590523971E-3</v>
      </c>
      <c r="L76" s="12">
        <f t="shared" si="14"/>
        <v>-3.637702580592728E-3</v>
      </c>
      <c r="M76" s="2">
        <f t="shared" si="15"/>
        <v>-2.1424733196183218E-10</v>
      </c>
    </row>
    <row r="77" spans="1:13">
      <c r="A77" t="str">
        <f>[1]Sheet1!$A77</f>
        <v>BlackRock Global Funds - China Fund A2 HKD</v>
      </c>
      <c r="B77" s="6">
        <f>SUMIF([2]Sheet1!$B$1:B$65536,A77,[2]Sheet1!$P$1:$P$65536)</f>
        <v>1223.03</v>
      </c>
      <c r="C77" s="4">
        <f>SUMIF([2]Sheet1!$B$1:B$65536,A77,[2]Sheet1!$J$1:$J$65536)</f>
        <v>648.91</v>
      </c>
      <c r="D77" s="4">
        <f t="shared" si="9"/>
        <v>1.8847451880846342</v>
      </c>
      <c r="E77" s="6">
        <f>SUMIF([3]Sheet1!B$1:B$65536,A77,[3]Sheet1!P$1:P$65536)</f>
        <v>1398.47</v>
      </c>
      <c r="F77" s="4">
        <f>SUMIF([3]Sheet1!B$1:B$65536,A77,[3]Sheet1!J$1:J$65536)</f>
        <v>648.91</v>
      </c>
      <c r="G77" s="4">
        <f t="shared" si="10"/>
        <v>2.1551062551047142</v>
      </c>
      <c r="H77" s="10">
        <f t="shared" si="11"/>
        <v>0.14344701274703001</v>
      </c>
      <c r="I77" s="12">
        <f t="shared" si="12"/>
        <v>7.2077009909714697E-6</v>
      </c>
      <c r="J77" s="12">
        <f t="shared" si="13"/>
        <v>1.0339231759286652E-6</v>
      </c>
      <c r="K77" s="12">
        <f t="shared" si="8"/>
        <v>0.14344701274702998</v>
      </c>
      <c r="L77" s="12">
        <f t="shared" si="14"/>
        <v>-3.637702580592728E-3</v>
      </c>
      <c r="M77" s="2">
        <f t="shared" si="15"/>
        <v>7.4522090997294098E-12</v>
      </c>
    </row>
    <row r="78" spans="1:13">
      <c r="A78" t="str">
        <f>[1]Sheet1!$A78</f>
        <v>BlackRock Global Funds - Global Allocation Fund A2 HKD Hedged</v>
      </c>
      <c r="B78" s="6">
        <f>SUMIF([2]Sheet1!$B$1:B$65536,A78,[2]Sheet1!$P$1:$P$65536)</f>
        <v>14686.61</v>
      </c>
      <c r="C78" s="4">
        <f>SUMIF([2]Sheet1!$B$1:B$65536,A78,[2]Sheet1!$J$1:$J$65536)</f>
        <v>6414.4</v>
      </c>
      <c r="D78" s="4">
        <f t="shared" si="9"/>
        <v>2.2896311424295339</v>
      </c>
      <c r="E78" s="6">
        <f>SUMIF([3]Sheet1!B$1:B$65536,A78,[3]Sheet1!P$1:P$65536)</f>
        <v>14703.05</v>
      </c>
      <c r="F78" s="4">
        <f>SUMIF([3]Sheet1!B$1:B$65536,A78,[3]Sheet1!J$1:J$65536)</f>
        <v>6414.4</v>
      </c>
      <c r="G78" s="4">
        <f t="shared" si="10"/>
        <v>2.2921941257171365</v>
      </c>
      <c r="H78" s="10">
        <f t="shared" si="11"/>
        <v>1.1193869790236336E-3</v>
      </c>
      <c r="I78" s="12">
        <f t="shared" si="12"/>
        <v>8.6552818369959453E-5</v>
      </c>
      <c r="J78" s="12">
        <f t="shared" si="13"/>
        <v>9.6886097881130172E-8</v>
      </c>
      <c r="K78" s="12">
        <f t="shared" si="8"/>
        <v>1.119386979023661E-3</v>
      </c>
      <c r="L78" s="12">
        <f t="shared" si="14"/>
        <v>-3.637702580592728E-3</v>
      </c>
      <c r="M78" s="2">
        <f t="shared" si="15"/>
        <v>8.3857648324795739E-12</v>
      </c>
    </row>
    <row r="79" spans="1:13">
      <c r="A79" t="str">
        <f>[1]Sheet1!$A79</f>
        <v>BlackRock Global Funds - Global High Yield Bond Fund A6 HKD Hedged</v>
      </c>
      <c r="B79" s="6">
        <f>SUMIF([2]Sheet1!$B$1:B$65536,A79,[2]Sheet1!$P$1:$P$65536)</f>
        <v>215185.31</v>
      </c>
      <c r="C79" s="4">
        <f>SUMIF([2]Sheet1!$B$1:B$65536,A79,[2]Sheet1!$J$1:$J$65536)</f>
        <v>38715.25</v>
      </c>
      <c r="D79" s="4">
        <f t="shared" si="9"/>
        <v>5.5581536991237304</v>
      </c>
      <c r="E79" s="6">
        <f>SUMIF([3]Sheet1!B$1:B$65536,A79,[3]Sheet1!P$1:P$65536)</f>
        <v>214639.66</v>
      </c>
      <c r="F79" s="4">
        <f>SUMIF([3]Sheet1!B$1:B$65536,A79,[3]Sheet1!J$1:J$65536)</f>
        <v>38715.25</v>
      </c>
      <c r="G79" s="4">
        <f t="shared" si="10"/>
        <v>5.5440597697289826</v>
      </c>
      <c r="H79" s="10">
        <f t="shared" si="11"/>
        <v>-2.5357214207605873E-3</v>
      </c>
      <c r="I79" s="12">
        <f t="shared" si="12"/>
        <v>1.2681548057934008E-3</v>
      </c>
      <c r="J79" s="12">
        <f t="shared" si="13"/>
        <v>-3.2156873058908089E-6</v>
      </c>
      <c r="K79" s="12">
        <f t="shared" si="8"/>
        <v>-2.5357214207605257E-3</v>
      </c>
      <c r="L79" s="12">
        <f t="shared" si="14"/>
        <v>-3.637702580592728E-3</v>
      </c>
      <c r="M79" s="2">
        <f t="shared" si="15"/>
        <v>-4.0779893108942632E-9</v>
      </c>
    </row>
    <row r="80" spans="1:13">
      <c r="A80" t="str">
        <f>[1]Sheet1!$A80</f>
        <v>BlackRock Global Funds - Global High Yield Bond Fund A6 USD</v>
      </c>
      <c r="B80" s="6">
        <f>SUMIF([2]Sheet1!$B$1:B$65536,A80,[2]Sheet1!$P$1:$P$65536)</f>
        <v>53165.36</v>
      </c>
      <c r="C80" s="4">
        <f>SUMIF([2]Sheet1!$B$1:B$65536,A80,[2]Sheet1!$J$1:$J$65536)</f>
        <v>8995.83</v>
      </c>
      <c r="D80" s="4">
        <f t="shared" si="9"/>
        <v>5.9100005224642977</v>
      </c>
      <c r="E80" s="6">
        <f>SUMIF([3]Sheet1!B$1:B$65536,A80,[3]Sheet1!P$1:P$65536)</f>
        <v>53165.36</v>
      </c>
      <c r="F80" s="4">
        <f>SUMIF([3]Sheet1!B$1:B$65536,A80,[3]Sheet1!J$1:J$65536)</f>
        <v>8995.83</v>
      </c>
      <c r="G80" s="4">
        <f t="shared" si="10"/>
        <v>5.9100005224642977</v>
      </c>
      <c r="H80" s="10">
        <f t="shared" si="11"/>
        <v>0</v>
      </c>
      <c r="I80" s="12">
        <f t="shared" si="12"/>
        <v>3.1332021124367757E-4</v>
      </c>
      <c r="J80" s="12">
        <f t="shared" si="13"/>
        <v>0</v>
      </c>
      <c r="K80" s="12">
        <f t="shared" si="8"/>
        <v>0</v>
      </c>
      <c r="L80" s="12">
        <f t="shared" si="14"/>
        <v>-3.637702580592728E-3</v>
      </c>
      <c r="M80" s="2">
        <f t="shared" si="15"/>
        <v>0</v>
      </c>
    </row>
    <row r="81" spans="1:13">
      <c r="A81" t="str">
        <f>[1]Sheet1!$A81</f>
        <v>Fidelity Funds - Global Dividend Fund A Mincome(G) HKD</v>
      </c>
      <c r="B81" s="6">
        <f>SUMIF([2]Sheet1!$B$1:B$65536,A81,[2]Sheet1!$P$1:$P$65536)</f>
        <v>55512.3</v>
      </c>
      <c r="C81" s="4">
        <f>SUMIF([2]Sheet1!$B$1:B$65536,A81,[2]Sheet1!$J$1:$J$65536)</f>
        <v>23546.720000000001</v>
      </c>
      <c r="D81" s="4">
        <f t="shared" si="9"/>
        <v>2.357538544646558</v>
      </c>
      <c r="E81" s="6">
        <f>SUMIF([3]Sheet1!B$1:B$65536,A81,[3]Sheet1!P$1:P$65536)</f>
        <v>56628.58</v>
      </c>
      <c r="F81" s="4">
        <f>SUMIF([3]Sheet1!B$1:B$65536,A81,[3]Sheet1!J$1:J$65536)</f>
        <v>23546.720000000001</v>
      </c>
      <c r="G81" s="4">
        <f t="shared" si="10"/>
        <v>2.4049455720372093</v>
      </c>
      <c r="H81" s="10">
        <f t="shared" si="11"/>
        <v>2.0108696631196982E-2</v>
      </c>
      <c r="I81" s="12">
        <f t="shared" si="12"/>
        <v>3.2715146784715465E-4</v>
      </c>
      <c r="J81" s="12">
        <f t="shared" si="13"/>
        <v>6.5785896193892266E-6</v>
      </c>
      <c r="K81" s="12">
        <f t="shared" si="8"/>
        <v>2.0108696631197027E-2</v>
      </c>
      <c r="L81" s="12">
        <f t="shared" si="14"/>
        <v>-3.637702580592728E-3</v>
      </c>
      <c r="M81" s="2">
        <f t="shared" si="15"/>
        <v>2.1521952503472399E-9</v>
      </c>
    </row>
    <row r="82" spans="1:13">
      <c r="A82" t="str">
        <f>[1]Sheet1!$A82</f>
        <v>Franklin Biotechnology Discovery Fund Class A Acc HKD</v>
      </c>
      <c r="B82" s="6">
        <f>SUMIF([2]Sheet1!$B$1:B$65536,A82,[2]Sheet1!$P$1:$P$65536)</f>
        <v>5685.02</v>
      </c>
      <c r="C82" s="4">
        <f>SUMIF([2]Sheet1!$B$1:B$65536,A82,[2]Sheet1!$J$1:$J$65536)</f>
        <v>1588.6210000000001</v>
      </c>
      <c r="D82" s="4">
        <f t="shared" si="9"/>
        <v>3.5785879703214296</v>
      </c>
      <c r="E82" s="6">
        <f>SUMIF([3]Sheet1!B$1:B$65536,A82,[3]Sheet1!P$1:P$65536)</f>
        <v>5440.77</v>
      </c>
      <c r="F82" s="4">
        <f>SUMIF([3]Sheet1!B$1:B$65536,A82,[3]Sheet1!J$1:J$65536)</f>
        <v>1588.6210000000001</v>
      </c>
      <c r="G82" s="4">
        <f t="shared" si="10"/>
        <v>3.4248382716834285</v>
      </c>
      <c r="H82" s="10">
        <f t="shared" si="11"/>
        <v>-4.2963789045597028E-2</v>
      </c>
      <c r="I82" s="12">
        <f t="shared" si="12"/>
        <v>3.3503613392715331E-5</v>
      </c>
      <c r="J82" s="12">
        <f t="shared" si="13"/>
        <v>-1.4394421780698608E-6</v>
      </c>
      <c r="K82" s="12">
        <f t="shared" si="8"/>
        <v>-4.2963789045597021E-2</v>
      </c>
      <c r="L82" s="12">
        <f t="shared" si="14"/>
        <v>-3.637702580592728E-3</v>
      </c>
      <c r="M82" s="2">
        <f t="shared" si="15"/>
        <v>-4.8226514235220713E-11</v>
      </c>
    </row>
    <row r="83" spans="1:13">
      <c r="A83" t="str">
        <f>[1]Sheet1!$A83</f>
        <v>Franklin Income Fund Class A (Mdis) HKD</v>
      </c>
      <c r="B83" s="6">
        <f>SUMIF([2]Sheet1!$B$1:B$65536,A83,[2]Sheet1!$P$1:$P$65536)</f>
        <v>855156.06</v>
      </c>
      <c r="C83" s="4">
        <f>SUMIF([2]Sheet1!$B$1:B$65536,A83,[2]Sheet1!$J$1:$J$65536)</f>
        <v>749077.36</v>
      </c>
      <c r="D83" s="4">
        <f t="shared" si="9"/>
        <v>1.1416124764470255</v>
      </c>
      <c r="E83" s="6">
        <f>SUMIF([3]Sheet1!B$1:B$65536,A83,[3]Sheet1!P$1:P$65536)</f>
        <v>832199.77</v>
      </c>
      <c r="F83" s="4">
        <f>SUMIF([3]Sheet1!B$1:B$65536,A83,[3]Sheet1!J$1:J$65536)</f>
        <v>735573.18</v>
      </c>
      <c r="G83" s="4">
        <f t="shared" si="10"/>
        <v>1.1313623071466525</v>
      </c>
      <c r="H83" s="10">
        <f t="shared" si="11"/>
        <v>-8.9786766629197448E-3</v>
      </c>
      <c r="I83" s="12">
        <f t="shared" si="12"/>
        <v>5.0397039983461223E-3</v>
      </c>
      <c r="J83" s="12">
        <f t="shared" si="13"/>
        <v>-4.5249872677973653E-5</v>
      </c>
      <c r="K83" s="12">
        <f t="shared" si="8"/>
        <v>-2.6844562149276045E-2</v>
      </c>
      <c r="L83" s="12">
        <f t="shared" si="14"/>
        <v>-3.637702580592728E-3</v>
      </c>
      <c r="M83" s="2">
        <f t="shared" si="15"/>
        <v>-2.2804596425983678E-7</v>
      </c>
    </row>
    <row r="84" spans="1:13">
      <c r="A84" t="str">
        <f>[1]Sheet1!$A84</f>
        <v>Franklin Income Fund Class A Mdis USD</v>
      </c>
      <c r="B84" s="6">
        <f>SUMIF([2]Sheet1!$B$1:B$65536,A84,[2]Sheet1!$P$1:$P$65536)</f>
        <v>346431.5</v>
      </c>
      <c r="C84" s="4">
        <f>SUMIF([2]Sheet1!$B$1:B$65536,A84,[2]Sheet1!$J$1:$J$65536)</f>
        <v>35170.711000000003</v>
      </c>
      <c r="D84" s="4">
        <f t="shared" si="9"/>
        <v>9.8499999047502893</v>
      </c>
      <c r="E84" s="6">
        <f>SUMIF([3]Sheet1!B$1:B$65536,A84,[3]Sheet1!P$1:P$65536)</f>
        <v>344672.97000000003</v>
      </c>
      <c r="F84" s="4">
        <f>SUMIF([3]Sheet1!B$1:B$65536,A84,[3]Sheet1!J$1:J$65536)</f>
        <v>35170.711000000003</v>
      </c>
      <c r="G84" s="4">
        <f t="shared" si="10"/>
        <v>9.8000000625520478</v>
      </c>
      <c r="H84" s="10">
        <f t="shared" si="11"/>
        <v>-5.0761261605828467E-3</v>
      </c>
      <c r="I84" s="12">
        <f t="shared" si="12"/>
        <v>2.0416299402743455E-3</v>
      </c>
      <c r="J84" s="12">
        <f t="shared" si="13"/>
        <v>-1.0363571150055801E-5</v>
      </c>
      <c r="K84" s="12">
        <f t="shared" si="8"/>
        <v>-5.0761261605828849E-3</v>
      </c>
      <c r="L84" s="12">
        <f t="shared" si="14"/>
        <v>-3.637702580592728E-3</v>
      </c>
      <c r="M84" s="2">
        <f t="shared" si="15"/>
        <v>-2.1158577148117355E-8</v>
      </c>
    </row>
    <row r="85" spans="1:13">
      <c r="A85" t="str">
        <f>[1]Sheet1!$A85</f>
        <v>Franklin India Fund Class A Acc USD</v>
      </c>
      <c r="B85" s="6">
        <f>SUMIF([2]Sheet1!$B$1:B$65536,A85,[2]Sheet1!$P$1:$P$65536)</f>
        <v>33737.07</v>
      </c>
      <c r="C85" s="4">
        <f>SUMIF([2]Sheet1!$B$1:B$65536,A85,[2]Sheet1!$J$1:$J$65536)</f>
        <v>521.76099999999997</v>
      </c>
      <c r="D85" s="4">
        <f t="shared" si="9"/>
        <v>64.660007168032877</v>
      </c>
      <c r="E85" s="6">
        <f>SUMIF([3]Sheet1!B$1:B$65536,A85,[3]Sheet1!P$1:P$65536)</f>
        <v>34389.269999999997</v>
      </c>
      <c r="F85" s="4">
        <f>SUMIF([3]Sheet1!B$1:B$65536,A85,[3]Sheet1!J$1:J$65536)</f>
        <v>521.76099999999997</v>
      </c>
      <c r="G85" s="4">
        <f t="shared" si="10"/>
        <v>65.910004772299956</v>
      </c>
      <c r="H85" s="10">
        <f t="shared" si="11"/>
        <v>1.9331850691242471E-2</v>
      </c>
      <c r="I85" s="12">
        <f t="shared" si="12"/>
        <v>1.9882317921185403E-4</v>
      </c>
      <c r="J85" s="12">
        <f t="shared" si="13"/>
        <v>3.8436200144817058E-6</v>
      </c>
      <c r="K85" s="12">
        <f t="shared" si="8"/>
        <v>1.9331850691242516E-2</v>
      </c>
      <c r="L85" s="12">
        <f t="shared" si="14"/>
        <v>-3.637702580592728E-3</v>
      </c>
      <c r="M85" s="2">
        <f t="shared" si="15"/>
        <v>7.6420075096156524E-10</v>
      </c>
    </row>
    <row r="86" spans="1:13">
      <c r="A86" t="str">
        <f>[1]Sheet1!$A86</f>
        <v>FSSA Asian Equity Plus Fund Class I H Dist USD</v>
      </c>
      <c r="B86" s="6">
        <f>SUMIF([2]Sheet1!$B$1:B$65536,A86,[2]Sheet1!$P$1:$P$65536)</f>
        <v>207542.62</v>
      </c>
      <c r="C86" s="4">
        <f>SUMIF([2]Sheet1!$B$1:B$65536,A86,[2]Sheet1!$J$1:$J$65536)</f>
        <v>3986.1220000000003</v>
      </c>
      <c r="D86" s="4">
        <f t="shared" si="9"/>
        <v>52.06629902446538</v>
      </c>
      <c r="E86" s="6">
        <f>SUMIF([3]Sheet1!B$1:B$65536,A86,[3]Sheet1!P$1:P$65536)</f>
        <v>222153.7</v>
      </c>
      <c r="F86" s="4">
        <f>SUMIF([3]Sheet1!B$1:B$65536,A86,[3]Sheet1!J$1:J$65536)</f>
        <v>3990.8829999999998</v>
      </c>
      <c r="G86" s="4">
        <f t="shared" si="10"/>
        <v>55.665300135333467</v>
      </c>
      <c r="H86" s="10">
        <f t="shared" si="11"/>
        <v>6.9123428749505639E-2</v>
      </c>
      <c r="I86" s="12">
        <f t="shared" si="12"/>
        <v>1.2231140265102369E-3</v>
      </c>
      <c r="J86" s="12">
        <f t="shared" si="13"/>
        <v>8.4545835264001313E-5</v>
      </c>
      <c r="K86" s="12">
        <f t="shared" si="8"/>
        <v>7.0400383304402805E-2</v>
      </c>
      <c r="L86" s="12">
        <f t="shared" si="14"/>
        <v>-3.637702580592728E-3</v>
      </c>
      <c r="M86" s="2">
        <f t="shared" si="15"/>
        <v>1.0340919699442382E-7</v>
      </c>
    </row>
    <row r="87" spans="1:13">
      <c r="A87" t="str">
        <f>[1]Sheet1!$A87</f>
        <v>Principal Global Investors Funds - Preferred Securities Fund A Inc</v>
      </c>
      <c r="B87" s="6">
        <f>SUMIF([2]Sheet1!$B$1:B$65536,A87,[2]Sheet1!$P$1:$P$65536)</f>
        <v>98121.74</v>
      </c>
      <c r="C87" s="4">
        <f>SUMIF([2]Sheet1!$B$1:B$65536,A87,[2]Sheet1!$J$1:$J$65536)</f>
        <v>11821.896999999999</v>
      </c>
      <c r="D87" s="4">
        <f t="shared" si="9"/>
        <v>8.2999995685971566</v>
      </c>
      <c r="E87" s="6">
        <f>SUMIF([3]Sheet1!B$1:B$65536,A87,[3]Sheet1!P$1:P$65536)</f>
        <v>98258.34</v>
      </c>
      <c r="F87" s="4">
        <f>SUMIF([3]Sheet1!B$1:B$65536,A87,[3]Sheet1!J$1:J$65536)</f>
        <v>11939.045</v>
      </c>
      <c r="G87" s="4">
        <f t="shared" si="10"/>
        <v>8.2299999706844229</v>
      </c>
      <c r="H87" s="10">
        <f t="shared" si="11"/>
        <v>-8.4336869338614718E-3</v>
      </c>
      <c r="I87" s="12">
        <f t="shared" si="12"/>
        <v>5.7826231787760311E-4</v>
      </c>
      <c r="J87" s="12">
        <f t="shared" si="13"/>
        <v>-4.8768833546287901E-6</v>
      </c>
      <c r="K87" s="12">
        <f t="shared" si="8"/>
        <v>1.3921481620687859E-3</v>
      </c>
      <c r="L87" s="12">
        <f t="shared" si="14"/>
        <v>-3.637702580592728E-3</v>
      </c>
      <c r="M87" s="2">
        <f t="shared" si="15"/>
        <v>-2.8201178726663449E-9</v>
      </c>
    </row>
    <row r="88" spans="1:13">
      <c r="A88" t="str">
        <f>[1]Sheet1!$A88</f>
        <v>Taikang Kaitai Funds - Taikang Kaitai Hong Kong Dollar Money Market Fund A HKD</v>
      </c>
      <c r="B88" s="6">
        <f>SUMIF([2]Sheet1!$B$1:B$65536,A88,[2]Sheet1!$P$1:$P$65536)</f>
        <v>2206157.8199999998</v>
      </c>
      <c r="C88" s="4">
        <f>SUMIF([2]Sheet1!$B$1:B$65536,A88,[2]Sheet1!$J$1:$J$65536)</f>
        <v>1600337.405</v>
      </c>
      <c r="D88" s="4">
        <f t="shared" si="9"/>
        <v>1.3785579297885622</v>
      </c>
      <c r="E88" s="6">
        <f>SUMIF([3]Sheet1!B$1:B$65536,A88,[3]Sheet1!P$1:P$65536)</f>
        <v>2220306.0299999998</v>
      </c>
      <c r="F88" s="4">
        <f>SUMIF([3]Sheet1!B$1:B$65536,A88,[3]Sheet1!J$1:J$65536)</f>
        <v>1600337.405</v>
      </c>
      <c r="G88" s="4">
        <f t="shared" si="10"/>
        <v>1.3873986967142093</v>
      </c>
      <c r="H88" s="10">
        <f t="shared" si="11"/>
        <v>6.4130543480339138E-3</v>
      </c>
      <c r="I88" s="12">
        <f t="shared" si="12"/>
        <v>1.3001582876506265E-2</v>
      </c>
      <c r="J88" s="12">
        <f t="shared" si="13"/>
        <v>8.3379857597501778E-5</v>
      </c>
      <c r="K88" s="12">
        <f t="shared" si="8"/>
        <v>6.4130543480338878E-3</v>
      </c>
      <c r="L88" s="12">
        <f t="shared" si="14"/>
        <v>-3.637702580592728E-3</v>
      </c>
      <c r="M88" s="2">
        <f t="shared" si="15"/>
        <v>1.0840701287852099E-6</v>
      </c>
    </row>
    <row r="89" spans="1:13">
      <c r="A89" t="str">
        <f>[1]Sheet1!$A89</f>
        <v>Taikang Kaitai Funds - Taikang Kaitai US Dollar Money Market Fund A USD</v>
      </c>
      <c r="B89" s="6">
        <f>SUMIF([2]Sheet1!$B$1:B$65536,A89,[2]Sheet1!$P$1:$P$65536)</f>
        <v>1691406.1800000002</v>
      </c>
      <c r="C89" s="4">
        <f>SUMIF([2]Sheet1!$B$1:B$65536,A89,[2]Sheet1!$J$1:$J$65536)</f>
        <v>155650.39799999999</v>
      </c>
      <c r="D89" s="4">
        <f t="shared" si="9"/>
        <v>10.866700000343078</v>
      </c>
      <c r="E89" s="6">
        <f>SUMIF([3]Sheet1!B$1:B$65536,A89,[3]Sheet1!P$1:P$65536)</f>
        <v>1736744.46</v>
      </c>
      <c r="F89" s="4">
        <f>SUMIF([3]Sheet1!B$1:B$65536,A89,[3]Sheet1!J$1:J$65536)</f>
        <v>158602.45500000002</v>
      </c>
      <c r="G89" s="4">
        <f t="shared" si="10"/>
        <v>10.950299981169898</v>
      </c>
      <c r="H89" s="10">
        <f t="shared" si="11"/>
        <v>7.6932261702431105E-3</v>
      </c>
      <c r="I89" s="12">
        <f t="shared" si="12"/>
        <v>9.9679893377278318E-3</v>
      </c>
      <c r="J89" s="12">
        <f t="shared" si="13"/>
        <v>7.6685996437712048E-5</v>
      </c>
      <c r="K89" s="12">
        <f t="shared" si="8"/>
        <v>2.6805081201725176E-2</v>
      </c>
      <c r="L89" s="12">
        <f t="shared" si="14"/>
        <v>-3.637702580592728E-3</v>
      </c>
      <c r="M89" s="2">
        <f t="shared" si="15"/>
        <v>7.644051948441482E-7</v>
      </c>
    </row>
    <row r="90" spans="1:13">
      <c r="A90" t="str">
        <f>[1]Sheet1!$A90</f>
        <v>Value Partners Classic Fund C HKD Hedged</v>
      </c>
      <c r="B90" s="6">
        <f>SUMIF([2]Sheet1!$B$1:B$65536,A90,[2]Sheet1!$P$1:$P$65536)</f>
        <v>10733.45</v>
      </c>
      <c r="C90" s="4">
        <f>SUMIF([2]Sheet1!$B$1:B$65536,A90,[2]Sheet1!$J$1:$J$65536)</f>
        <v>7240.44</v>
      </c>
      <c r="D90" s="4">
        <f t="shared" si="9"/>
        <v>1.4824306257630753</v>
      </c>
      <c r="E90" s="6">
        <f>SUMIF([3]Sheet1!B$1:B$65536,A90,[3]Sheet1!P$1:P$65536)</f>
        <v>11976.56</v>
      </c>
      <c r="F90" s="4">
        <f>SUMIF([3]Sheet1!B$1:B$65536,A90,[3]Sheet1!J$1:J$65536)</f>
        <v>7240.44</v>
      </c>
      <c r="G90" s="4">
        <f t="shared" si="10"/>
        <v>1.6541204678168731</v>
      </c>
      <c r="H90" s="10">
        <f t="shared" si="11"/>
        <v>0.11581644298897367</v>
      </c>
      <c r="I90" s="12">
        <f t="shared" si="12"/>
        <v>6.325560141741636E-5</v>
      </c>
      <c r="J90" s="12">
        <f t="shared" si="13"/>
        <v>7.3260387552934443E-6</v>
      </c>
      <c r="K90" s="12">
        <f t="shared" si="8"/>
        <v>0.1158164429889736</v>
      </c>
      <c r="L90" s="12">
        <f t="shared" si="14"/>
        <v>-3.637702580592728E-3</v>
      </c>
      <c r="M90" s="2">
        <f t="shared" si="15"/>
        <v>4.634129874733872E-10</v>
      </c>
    </row>
    <row r="91" spans="1:13">
      <c r="A91" t="str">
        <f>[1]Sheet1!$A91</f>
        <v>Value Partners Greater China High Yield Income Fund P MDis HKD</v>
      </c>
      <c r="B91" s="6">
        <f>SUMIF([2]Sheet1!$B$1:B$65536,A91,[2]Sheet1!$P$1:$P$65536)</f>
        <v>55147.64</v>
      </c>
      <c r="C91" s="4">
        <f>SUMIF([2]Sheet1!$B$1:B$65536,A91,[2]Sheet1!$J$1:$J$65536)</f>
        <v>130824.78</v>
      </c>
      <c r="D91" s="4">
        <f t="shared" si="9"/>
        <v>0.42153818259812859</v>
      </c>
      <c r="E91" s="6">
        <f>SUMIF([3]Sheet1!B$1:B$65536,A91,[3]Sheet1!P$1:P$65536)</f>
        <v>55650.5</v>
      </c>
      <c r="F91" s="4">
        <f>SUMIF([3]Sheet1!B$1:B$65536,A91,[3]Sheet1!J$1:J$65536)</f>
        <v>130824.78</v>
      </c>
      <c r="G91" s="4">
        <f t="shared" si="10"/>
        <v>0.42538194981103733</v>
      </c>
      <c r="H91" s="10">
        <f t="shared" si="11"/>
        <v>9.1184319038856345E-3</v>
      </c>
      <c r="I91" s="12">
        <f t="shared" si="12"/>
        <v>3.2500241161519984E-4</v>
      </c>
      <c r="J91" s="12">
        <f t="shared" si="13"/>
        <v>2.9635123589118092E-6</v>
      </c>
      <c r="K91" s="12">
        <f t="shared" si="8"/>
        <v>9.1184319038856536E-3</v>
      </c>
      <c r="L91" s="12">
        <f t="shared" si="14"/>
        <v>-3.637702580592728E-3</v>
      </c>
      <c r="M91" s="2">
        <f t="shared" si="15"/>
        <v>9.6314866349778756E-10</v>
      </c>
    </row>
    <row r="92" spans="1:13">
      <c r="A92" t="str">
        <f>[1]Sheet1!$A92</f>
        <v>Fidelity Funds - Emerging Markets Fund A Acc USD</v>
      </c>
      <c r="B92" s="6">
        <f>SUMIF([2]Sheet1!$B$1:B$65536,A92,[2]Sheet1!$P$1:$P$65536)</f>
        <v>11536.67</v>
      </c>
      <c r="C92" s="4">
        <f>SUMIF([2]Sheet1!$B$1:B$65536,A92,[2]Sheet1!$J$1:$J$65536)</f>
        <v>592.84</v>
      </c>
      <c r="D92" s="4">
        <f t="shared" si="9"/>
        <v>19.460006072464743</v>
      </c>
      <c r="E92" s="6">
        <f>SUMIF([3]Sheet1!B$1:B$65536,A92,[3]Sheet1!P$1:P$65536)</f>
        <v>12159.15</v>
      </c>
      <c r="F92" s="4">
        <f>SUMIF([3]Sheet1!B$1:B$65536,A92,[3]Sheet1!J$1:J$65536)</f>
        <v>592.84</v>
      </c>
      <c r="G92" s="4">
        <f t="shared" si="10"/>
        <v>20.510002698873219</v>
      </c>
      <c r="H92" s="10">
        <f t="shared" si="11"/>
        <v>5.3956644334977134E-2</v>
      </c>
      <c r="I92" s="12">
        <f t="shared" si="12"/>
        <v>6.7989229856594549E-5</v>
      </c>
      <c r="J92" s="12">
        <f t="shared" si="13"/>
        <v>3.6684706939812805E-6</v>
      </c>
      <c r="K92" s="12">
        <f t="shared" si="8"/>
        <v>5.3956644334977037E-2</v>
      </c>
      <c r="L92" s="12">
        <f t="shared" si="14"/>
        <v>-3.637702580592728E-3</v>
      </c>
      <c r="M92" s="2">
        <f t="shared" si="15"/>
        <v>2.494164972352742E-10</v>
      </c>
    </row>
    <row r="93" spans="1:13">
      <c r="A93" t="str">
        <f>[1]Sheet1!$A93</f>
        <v>First Sentier Global Listed Infrastructure Fund Class I H Dist USD</v>
      </c>
      <c r="B93" s="6">
        <f>SUMIF([2]Sheet1!$B$1:B$65536,A93,[2]Sheet1!$P$1:$P$65536)</f>
        <v>3861.31</v>
      </c>
      <c r="C93" s="4">
        <f>SUMIF([2]Sheet1!$B$1:B$65536,A93,[2]Sheet1!$J$1:$J$65536)</f>
        <v>304.93299999999999</v>
      </c>
      <c r="D93" s="4">
        <f t="shared" si="9"/>
        <v>12.662814454322753</v>
      </c>
      <c r="E93" s="6">
        <f>SUMIF([3]Sheet1!B$1:B$65536,A93,[3]Sheet1!P$1:P$65536)</f>
        <v>4079.94</v>
      </c>
      <c r="F93" s="4">
        <f>SUMIF([3]Sheet1!B$1:B$65536,A93,[3]Sheet1!J$1:J$65536)</f>
        <v>304.93299999999999</v>
      </c>
      <c r="G93" s="4">
        <f t="shared" si="10"/>
        <v>13.379791626357266</v>
      </c>
      <c r="H93" s="10">
        <f t="shared" si="11"/>
        <v>5.6620680546239519E-2</v>
      </c>
      <c r="I93" s="12">
        <f t="shared" si="12"/>
        <v>2.2755915973809345E-5</v>
      </c>
      <c r="J93" s="12">
        <f t="shared" si="13"/>
        <v>1.2884554488901279E-6</v>
      </c>
      <c r="K93" s="12">
        <f t="shared" si="8"/>
        <v>5.6620680546239519E-2</v>
      </c>
      <c r="L93" s="12">
        <f t="shared" si="14"/>
        <v>-3.637702580592728E-3</v>
      </c>
      <c r="M93" s="2">
        <f t="shared" si="15"/>
        <v>2.9319983930940551E-11</v>
      </c>
    </row>
    <row r="94" spans="1:13">
      <c r="A94" t="str">
        <f>[1]Sheet1!$A94</f>
        <v>FSSA Asian Growth Fund Class I Acc USD</v>
      </c>
      <c r="B94" s="6">
        <f>SUMIF([2]Sheet1!$B$1:B$65536,A94,[2]Sheet1!$P$1:$P$65536)</f>
        <v>3943.59</v>
      </c>
      <c r="C94" s="4">
        <f>SUMIF([2]Sheet1!$B$1:B$65536,A94,[2]Sheet1!$J$1:$J$65536)</f>
        <v>75.289000000000001</v>
      </c>
      <c r="D94" s="4">
        <f t="shared" si="9"/>
        <v>52.379364847454475</v>
      </c>
      <c r="E94" s="6">
        <f>SUMIF([3]Sheet1!B$1:B$65536,A94,[3]Sheet1!P$1:P$65536)</f>
        <v>4158.54</v>
      </c>
      <c r="F94" s="4">
        <f>SUMIF([3]Sheet1!B$1:B$65536,A94,[3]Sheet1!J$1:J$65536)</f>
        <v>75.289000000000001</v>
      </c>
      <c r="G94" s="4">
        <f t="shared" si="10"/>
        <v>55.234363585649959</v>
      </c>
      <c r="H94" s="10">
        <f t="shared" si="11"/>
        <v>5.4506173309091403E-2</v>
      </c>
      <c r="I94" s="12">
        <f t="shared" si="12"/>
        <v>2.3240817928411552E-5</v>
      </c>
      <c r="J94" s="12">
        <f t="shared" si="13"/>
        <v>1.2667680498510387E-6</v>
      </c>
      <c r="K94" s="12">
        <f t="shared" si="8"/>
        <v>5.4506173309091417E-2</v>
      </c>
      <c r="L94" s="12">
        <f t="shared" si="14"/>
        <v>-3.637702580592728E-3</v>
      </c>
      <c r="M94" s="2">
        <f t="shared" si="15"/>
        <v>2.9440725604116958E-11</v>
      </c>
    </row>
    <row r="95" spans="1:13">
      <c r="A95" t="str">
        <f>[1]Sheet1!$A95</f>
        <v>Momentum Global Funds Harmony Portfolios Asian Balanced Fund A USD</v>
      </c>
      <c r="B95" s="6">
        <f>SUMIF([2]Sheet1!$B$1:B$65536,A95,[2]Sheet1!$P$1:$P$65536)</f>
        <v>40460.769999999997</v>
      </c>
      <c r="C95" s="4">
        <f>SUMIF([2]Sheet1!$B$1:B$65536,A95,[2]Sheet1!$J$1:$J$65536)</f>
        <v>37085.949999999997</v>
      </c>
      <c r="D95" s="4">
        <f t="shared" si="9"/>
        <v>1.0909999609016352</v>
      </c>
      <c r="E95" s="6">
        <f>SUMIF([3]Sheet1!B$1:B$65536,A95,[3]Sheet1!P$1:P$65536)</f>
        <v>44799.63</v>
      </c>
      <c r="F95" s="4">
        <f>SUMIF([3]Sheet1!B$1:B$65536,A95,[3]Sheet1!J$1:J$65536)</f>
        <v>40538.980000000003</v>
      </c>
      <c r="G95" s="4">
        <f t="shared" si="10"/>
        <v>1.1051000789857068</v>
      </c>
      <c r="H95" s="10">
        <f t="shared" si="11"/>
        <v>1.292403170428977E-2</v>
      </c>
      <c r="I95" s="12">
        <f t="shared" si="12"/>
        <v>2.3844806098335174E-4</v>
      </c>
      <c r="J95" s="12">
        <f t="shared" si="13"/>
        <v>3.0817102999752583E-6</v>
      </c>
      <c r="K95" s="12">
        <f t="shared" si="8"/>
        <v>0.10723621918218564</v>
      </c>
      <c r="L95" s="12">
        <f t="shared" si="14"/>
        <v>-3.637702580592728E-3</v>
      </c>
      <c r="M95" s="2">
        <f t="shared" si="15"/>
        <v>7.3482784554152356E-10</v>
      </c>
    </row>
    <row r="96" spans="1:13">
      <c r="A96" t="str">
        <f>[1]Sheet1!$A96</f>
        <v>Momentum Global Funds Harmony Portfolios Asian Balanced Fund C USD</v>
      </c>
      <c r="B96" s="6">
        <f>SUMIF([2]Sheet1!$B$1:B$65536,A96,[2]Sheet1!$P$1:$P$65536)</f>
        <v>61458.91</v>
      </c>
      <c r="C96" s="4">
        <f>SUMIF([2]Sheet1!$B$1:B$65536,A96,[2]Sheet1!$J$1:$J$65536)</f>
        <v>53572.97</v>
      </c>
      <c r="D96" s="4">
        <f t="shared" si="9"/>
        <v>1.1471999778993027</v>
      </c>
      <c r="E96" s="6">
        <f>SUMIF([3]Sheet1!B$1:B$65536,A96,[3]Sheet1!P$1:P$65536)</f>
        <v>62853.87</v>
      </c>
      <c r="F96" s="4">
        <f>SUMIF([3]Sheet1!B$1:B$65536,A96,[3]Sheet1!J$1:J$65536)</f>
        <v>54128.38</v>
      </c>
      <c r="G96" s="4">
        <f t="shared" si="10"/>
        <v>1.1611999102873576</v>
      </c>
      <c r="H96" s="10">
        <f t="shared" si="11"/>
        <v>1.2203567518969848E-2</v>
      </c>
      <c r="I96" s="12">
        <f t="shared" si="12"/>
        <v>3.6219671349928164E-4</v>
      </c>
      <c r="J96" s="12">
        <f t="shared" si="13"/>
        <v>4.4200920483374615E-6</v>
      </c>
      <c r="K96" s="12">
        <f t="shared" si="8"/>
        <v>2.2697441266042614E-2</v>
      </c>
      <c r="L96" s="12">
        <f t="shared" si="14"/>
        <v>-3.637702580592728E-3</v>
      </c>
      <c r="M96" s="2">
        <f t="shared" si="15"/>
        <v>1.6009428132721364E-9</v>
      </c>
    </row>
    <row r="97" spans="1:13">
      <c r="A97" t="str">
        <f>[1]Sheet1!$A97</f>
        <v>Momentum Global Funds Harmony Portfolios Asian Balanced Fund E USD</v>
      </c>
      <c r="B97" s="6">
        <f>SUMIF([2]Sheet1!$B$1:B$65536,A97,[2]Sheet1!$P$1:$P$65536)</f>
        <v>55643.92</v>
      </c>
      <c r="C97" s="4">
        <f>SUMIF([2]Sheet1!$B$1:B$65536,A97,[2]Sheet1!$J$1:$J$65536)</f>
        <v>45390.26</v>
      </c>
      <c r="D97" s="4">
        <f t="shared" si="9"/>
        <v>1.225900005860288</v>
      </c>
      <c r="E97" s="6">
        <f>SUMIF([3]Sheet1!B$1:B$65536,A97,[3]Sheet1!P$1:P$65536)</f>
        <v>56374.71</v>
      </c>
      <c r="F97" s="4">
        <f>SUMIF([3]Sheet1!B$1:B$65536,A97,[3]Sheet1!J$1:J$65536)</f>
        <v>45390.26</v>
      </c>
      <c r="G97" s="4">
        <f t="shared" si="10"/>
        <v>1.2420001559806002</v>
      </c>
      <c r="H97" s="10">
        <f t="shared" si="11"/>
        <v>1.3133330649601994E-2</v>
      </c>
      <c r="I97" s="12">
        <f t="shared" si="12"/>
        <v>3.2792714596169937E-4</v>
      </c>
      <c r="J97" s="12">
        <f t="shared" si="13"/>
        <v>4.3067756368952928E-6</v>
      </c>
      <c r="K97" s="12">
        <f t="shared" si="8"/>
        <v>1.3133330649601985E-2</v>
      </c>
      <c r="L97" s="12">
        <f t="shared" si="14"/>
        <v>-3.637702580592728E-3</v>
      </c>
      <c r="M97" s="2">
        <f t="shared" si="15"/>
        <v>1.4123086429044534E-9</v>
      </c>
    </row>
    <row r="98" spans="1:13">
      <c r="A98" t="str">
        <f>[1]Sheet1!$A98</f>
        <v>Momentum Global Funds Harmony Portfolios Asian Growth Fund A USD</v>
      </c>
      <c r="B98" s="6">
        <f>SUMIF([2]Sheet1!$B$1:B$65536,A98,[2]Sheet1!$P$1:$P$65536)</f>
        <v>19531.16</v>
      </c>
      <c r="C98" s="4">
        <f>SUMIF([2]Sheet1!$B$1:B$65536,A98,[2]Sheet1!$J$1:$J$65536)</f>
        <v>14895.64</v>
      </c>
      <c r="D98" s="4">
        <f t="shared" si="9"/>
        <v>1.3111997873203165</v>
      </c>
      <c r="E98" s="6">
        <f>SUMIF([3]Sheet1!B$1:B$65536,A98,[3]Sheet1!P$1:P$65536)</f>
        <v>22459.68</v>
      </c>
      <c r="F98" s="4">
        <f>SUMIF([3]Sheet1!B$1:B$65536,A98,[3]Sheet1!J$1:J$65536)</f>
        <v>16767.21</v>
      </c>
      <c r="G98" s="4">
        <f t="shared" si="10"/>
        <v>1.339500131506673</v>
      </c>
      <c r="H98" s="10">
        <f t="shared" si="11"/>
        <v>2.1583548487445682E-2</v>
      </c>
      <c r="I98" s="12">
        <f t="shared" si="12"/>
        <v>1.1510327734137538E-4</v>
      </c>
      <c r="J98" s="12">
        <f t="shared" si="13"/>
        <v>2.4843371675614837E-6</v>
      </c>
      <c r="K98" s="12">
        <f t="shared" si="8"/>
        <v>0.14994091492773601</v>
      </c>
      <c r="L98" s="12">
        <f t="shared" si="14"/>
        <v>-3.637702580592728E-3</v>
      </c>
      <c r="M98" s="2">
        <f t="shared" si="15"/>
        <v>2.8595535000731644E-10</v>
      </c>
    </row>
    <row r="99" spans="1:13">
      <c r="A99" t="str">
        <f>[1]Sheet1!$A99</f>
        <v>Momentum Global Funds Harmony Portfolios Asian Growth Fund C USD</v>
      </c>
      <c r="B99" s="6">
        <f>SUMIF([2]Sheet1!$B$1:B$65536,A99,[2]Sheet1!$P$1:$P$65536)</f>
        <v>109591.37</v>
      </c>
      <c r="C99" s="4">
        <f>SUMIF([2]Sheet1!$B$1:B$65536,A99,[2]Sheet1!$J$1:$J$65536)</f>
        <v>80481.289999999994</v>
      </c>
      <c r="D99" s="4">
        <f t="shared" si="9"/>
        <v>1.3616999677813315</v>
      </c>
      <c r="E99" s="6">
        <f>SUMIF([3]Sheet1!B$1:B$65536,A99,[3]Sheet1!P$1:P$65536)</f>
        <v>116068.12</v>
      </c>
      <c r="F99" s="4">
        <f>SUMIF([3]Sheet1!B$1:B$65536,A99,[3]Sheet1!J$1:J$65536)</f>
        <v>83490.240000000005</v>
      </c>
      <c r="G99" s="4">
        <f t="shared" si="10"/>
        <v>1.3901998604866868</v>
      </c>
      <c r="H99" s="10">
        <f t="shared" si="11"/>
        <v>2.0929641903268296E-2</v>
      </c>
      <c r="I99" s="12">
        <f t="shared" si="12"/>
        <v>6.4585645989952904E-4</v>
      </c>
      <c r="J99" s="12">
        <f t="shared" si="13"/>
        <v>1.3517544426609703E-5</v>
      </c>
      <c r="K99" s="12">
        <f t="shared" si="8"/>
        <v>5.909908782050996E-2</v>
      </c>
      <c r="L99" s="12">
        <f t="shared" si="14"/>
        <v>-3.637702580592728E-3</v>
      </c>
      <c r="M99" s="2">
        <f t="shared" si="15"/>
        <v>8.7303933899047527E-9</v>
      </c>
    </row>
    <row r="100" spans="1:13">
      <c r="A100" t="str">
        <f>[1]Sheet1!$A100</f>
        <v>Momentum Global Funds Harmony Portfolios Asian Growth Fund E USD</v>
      </c>
      <c r="B100" s="6">
        <f>SUMIF([2]Sheet1!$B$1:B$65536,A100,[2]Sheet1!$P$1:$P$65536)</f>
        <v>36049.040000000001</v>
      </c>
      <c r="C100" s="4">
        <f>SUMIF([2]Sheet1!$B$1:B$65536,A100,[2]Sheet1!$J$1:$J$65536)</f>
        <v>25388.44</v>
      </c>
      <c r="D100" s="4">
        <f t="shared" si="9"/>
        <v>1.4198997654050427</v>
      </c>
      <c r="E100" s="6">
        <f>SUMIF([3]Sheet1!B$1:B$65536,A100,[3]Sheet1!P$1:P$65536)</f>
        <v>36833.550000000003</v>
      </c>
      <c r="F100" s="4">
        <f>SUMIF([3]Sheet1!B$1:B$65536,A100,[3]Sheet1!J$1:J$65536)</f>
        <v>25388.44</v>
      </c>
      <c r="G100" s="4">
        <f t="shared" si="10"/>
        <v>1.4508000491562303</v>
      </c>
      <c r="H100" s="10">
        <f t="shared" si="11"/>
        <v>2.1762299356654181E-2</v>
      </c>
      <c r="I100" s="12">
        <f t="shared" si="12"/>
        <v>2.1244834659131024E-4</v>
      </c>
      <c r="J100" s="12">
        <f t="shared" si="13"/>
        <v>4.6233645163463154E-6</v>
      </c>
      <c r="K100" s="12">
        <f t="shared" si="8"/>
        <v>2.1762299356654215E-2</v>
      </c>
      <c r="L100" s="12">
        <f t="shared" si="14"/>
        <v>-3.637702580592728E-3</v>
      </c>
      <c r="M100" s="2">
        <f t="shared" si="15"/>
        <v>9.8222614718670749E-10</v>
      </c>
    </row>
    <row r="101" spans="1:13">
      <c r="A101" t="str">
        <f>[1]Sheet1!$A101</f>
        <v>Momentum Global Funds Harmony Portfolios Europe Growth Fund E EUR</v>
      </c>
      <c r="B101" s="6">
        <f>SUMIF([2]Sheet1!$B$1:B$65536,A101,[2]Sheet1!$P$1:$P$65536)</f>
        <v>9065.3700000000008</v>
      </c>
      <c r="C101" s="4">
        <f>SUMIF([2]Sheet1!$B$1:B$65536,A101,[2]Sheet1!$J$1:$J$65536)</f>
        <v>5567.64</v>
      </c>
      <c r="D101" s="4">
        <f t="shared" si="9"/>
        <v>1.6282248852296486</v>
      </c>
      <c r="E101" s="6">
        <f>SUMIF([3]Sheet1!B$1:B$65536,A101,[3]Sheet1!P$1:P$65536)</f>
        <v>9155.44</v>
      </c>
      <c r="F101" s="4">
        <f>SUMIF([3]Sheet1!B$1:B$65536,A101,[3]Sheet1!J$1:J$65536)</f>
        <v>5567.64</v>
      </c>
      <c r="G101" s="4">
        <f t="shared" si="10"/>
        <v>1.6444022961254678</v>
      </c>
      <c r="H101" s="10">
        <f t="shared" si="11"/>
        <v>9.935612115114895E-3</v>
      </c>
      <c r="I101" s="12">
        <f t="shared" si="12"/>
        <v>5.3425080605155259E-5</v>
      </c>
      <c r="J101" s="12">
        <f t="shared" si="13"/>
        <v>5.3081087811157037E-7</v>
      </c>
      <c r="K101" s="12">
        <f t="shared" si="8"/>
        <v>9.9356121151149591E-3</v>
      </c>
      <c r="L101" s="12">
        <f t="shared" si="14"/>
        <v>-3.637702580592728E-3</v>
      </c>
      <c r="M101" s="2">
        <f t="shared" si="15"/>
        <v>2.8358613949203889E-11</v>
      </c>
    </row>
    <row r="102" spans="1:13">
      <c r="A102" t="str">
        <f>[1]Sheet1!$A102</f>
        <v>Momentum Global Funds Harmony Portfolios Sterling Growth Fund E GBP</v>
      </c>
      <c r="B102" s="6">
        <f>SUMIF([2]Sheet1!$B$1:B$65536,A102,[2]Sheet1!$P$1:$P$65536)</f>
        <v>66768.820000000007</v>
      </c>
      <c r="C102" s="4">
        <f>SUMIF([2]Sheet1!$B$1:B$65536,A102,[2]Sheet1!$J$1:$J$65536)</f>
        <v>30004.07</v>
      </c>
      <c r="D102" s="4">
        <f t="shared" si="9"/>
        <v>2.2253254308498818</v>
      </c>
      <c r="E102" s="6">
        <f>SUMIF([3]Sheet1!B$1:B$65536,A102,[3]Sheet1!P$1:P$65536)</f>
        <v>68527.5</v>
      </c>
      <c r="F102" s="4">
        <f>SUMIF([3]Sheet1!B$1:B$65536,A102,[3]Sheet1!J$1:J$65536)</f>
        <v>30004.07</v>
      </c>
      <c r="G102" s="4">
        <f t="shared" si="10"/>
        <v>2.2839401454536001</v>
      </c>
      <c r="H102" s="10">
        <f t="shared" si="11"/>
        <v>2.6339839463989146E-2</v>
      </c>
      <c r="I102" s="12">
        <f t="shared" si="12"/>
        <v>3.9348968551874915E-4</v>
      </c>
      <c r="J102" s="12">
        <f t="shared" si="13"/>
        <v>1.0364455147299427E-5</v>
      </c>
      <c r="K102" s="12">
        <f t="shared" si="8"/>
        <v>2.6339839463989222E-2</v>
      </c>
      <c r="L102" s="12">
        <f t="shared" si="14"/>
        <v>-3.637702580592728E-3</v>
      </c>
      <c r="M102" s="2">
        <f t="shared" si="15"/>
        <v>4.0783061964840326E-9</v>
      </c>
    </row>
    <row r="103" spans="1:13">
      <c r="A103" t="str">
        <f>[1]Sheet1!$A103</f>
        <v>Momentum Global Funds Harmony Portfolios US Dollar Balanced Fund A USD</v>
      </c>
      <c r="B103" s="6">
        <f>SUMIF([2]Sheet1!$B$1:B$65536,A103,[2]Sheet1!$P$1:$P$65536)</f>
        <v>55896.95</v>
      </c>
      <c r="C103" s="4">
        <f>SUMIF([2]Sheet1!$B$1:B$65536,A103,[2]Sheet1!$J$1:$J$65536)</f>
        <v>39162.720000000001</v>
      </c>
      <c r="D103" s="4">
        <f t="shared" si="9"/>
        <v>1.4272999934631709</v>
      </c>
      <c r="E103" s="6">
        <f>SUMIF([3]Sheet1!B$1:B$65536,A103,[3]Sheet1!P$1:P$65536)</f>
        <v>56833.01</v>
      </c>
      <c r="F103" s="4">
        <f>SUMIF([3]Sheet1!B$1:B$65536,A103,[3]Sheet1!J$1:J$65536)</f>
        <v>39514.019999999997</v>
      </c>
      <c r="G103" s="4">
        <f t="shared" si="10"/>
        <v>1.4382998743230886</v>
      </c>
      <c r="H103" s="10">
        <f t="shared" si="11"/>
        <v>7.706775667550991E-3</v>
      </c>
      <c r="I103" s="12">
        <f t="shared" si="12"/>
        <v>3.294183314450853E-4</v>
      </c>
      <c r="J103" s="12">
        <f t="shared" si="13"/>
        <v>2.5387531812262307E-6</v>
      </c>
      <c r="K103" s="12">
        <f t="shared" si="8"/>
        <v>1.6746173091734075E-2</v>
      </c>
      <c r="L103" s="12">
        <f t="shared" si="14"/>
        <v>-3.637702580592728E-3</v>
      </c>
      <c r="M103" s="2">
        <f t="shared" si="15"/>
        <v>8.3631183691044713E-10</v>
      </c>
    </row>
    <row r="104" spans="1:13">
      <c r="A104" t="str">
        <f>[1]Sheet1!$A104</f>
        <v>Momentum Global Funds Harmony Portfolios US Dollar Balanced Fund C USD</v>
      </c>
      <c r="B104" s="6">
        <f>SUMIF([2]Sheet1!$B$1:B$65536,A104,[2]Sheet1!$P$1:$P$65536)</f>
        <v>108637.6</v>
      </c>
      <c r="C104" s="4">
        <f>SUMIF([2]Sheet1!$B$1:B$65536,A104,[2]Sheet1!$J$1:$J$65536)</f>
        <v>71637.05</v>
      </c>
      <c r="D104" s="4">
        <f t="shared" si="9"/>
        <v>1.516500190892841</v>
      </c>
      <c r="E104" s="6">
        <f>SUMIF([3]Sheet1!B$1:B$65536,A104,[3]Sheet1!P$1:P$65536)</f>
        <v>111994.55</v>
      </c>
      <c r="F104" s="4">
        <f>SUMIF([3]Sheet1!B$1:B$65536,A104,[3]Sheet1!J$1:J$65536)</f>
        <v>73338.06</v>
      </c>
      <c r="G104" s="4">
        <f t="shared" si="10"/>
        <v>1.5270999805557988</v>
      </c>
      <c r="H104" s="10">
        <f t="shared" si="11"/>
        <v>6.9896395177616675E-3</v>
      </c>
      <c r="I104" s="12">
        <f t="shared" si="12"/>
        <v>6.4023559289368387E-4</v>
      </c>
      <c r="J104" s="12">
        <f t="shared" si="13"/>
        <v>4.4750160007672636E-6</v>
      </c>
      <c r="K104" s="12">
        <f t="shared" si="8"/>
        <v>3.0900443308762314E-2</v>
      </c>
      <c r="L104" s="12">
        <f t="shared" si="14"/>
        <v>-3.637702580592728E-3</v>
      </c>
      <c r="M104" s="2">
        <f t="shared" si="15"/>
        <v>2.8650645224599511E-9</v>
      </c>
    </row>
    <row r="105" spans="1:13">
      <c r="A105" t="str">
        <f>[1]Sheet1!$A105</f>
        <v>Momentum Global Funds Harmony Portfolios US Dollar Balanced Fund E USD</v>
      </c>
      <c r="B105" s="6">
        <f>SUMIF([2]Sheet1!$B$1:B$65536,A105,[2]Sheet1!$P$1:$P$65536)</f>
        <v>36016.53</v>
      </c>
      <c r="C105" s="4">
        <f>SUMIF([2]Sheet1!$B$1:B$65536,A105,[2]Sheet1!$J$1:$J$65536)</f>
        <v>23673.279999999999</v>
      </c>
      <c r="D105" s="4">
        <f t="shared" si="9"/>
        <v>1.5214000763730249</v>
      </c>
      <c r="E105" s="6">
        <f>SUMIF([3]Sheet1!B$1:B$65536,A105,[3]Sheet1!P$1:P$65536)</f>
        <v>36302.97</v>
      </c>
      <c r="F105" s="4">
        <f>SUMIF([3]Sheet1!B$1:B$65536,A105,[3]Sheet1!J$1:J$65536)</f>
        <v>23673.279999999999</v>
      </c>
      <c r="G105" s="4">
        <f t="shared" si="10"/>
        <v>1.53349979386042</v>
      </c>
      <c r="H105" s="10">
        <f t="shared" si="11"/>
        <v>7.9530149073217624E-3</v>
      </c>
      <c r="I105" s="12">
        <f t="shared" si="12"/>
        <v>2.1225675492208177E-4</v>
      </c>
      <c r="J105" s="12">
        <f t="shared" si="13"/>
        <v>1.6880811360750581E-6</v>
      </c>
      <c r="K105" s="12">
        <f t="shared" si="8"/>
        <v>7.9530149073217867E-3</v>
      </c>
      <c r="L105" s="12">
        <f t="shared" si="14"/>
        <v>-3.637702580592728E-3</v>
      </c>
      <c r="M105" s="2">
        <f t="shared" si="15"/>
        <v>3.5830662398847297E-10</v>
      </c>
    </row>
    <row r="106" spans="1:13">
      <c r="A106" t="str">
        <f>[1]Sheet1!$A106</f>
        <v>Momentum Global Funds Harmony Portfolios US Dollar Growth Fund A USD</v>
      </c>
      <c r="B106" s="6">
        <f>SUMIF([2]Sheet1!$B$1:B$65536,A106,[2]Sheet1!$P$1:$P$65536)</f>
        <v>1513329.05</v>
      </c>
      <c r="C106" s="4">
        <f>SUMIF([2]Sheet1!$B$1:B$65536,A106,[2]Sheet1!$J$1:$J$65536)</f>
        <v>889147.5</v>
      </c>
      <c r="D106" s="4">
        <f t="shared" si="9"/>
        <v>1.702000005623364</v>
      </c>
      <c r="E106" s="6">
        <f>SUMIF([3]Sheet1!B$1:B$65536,A106,[3]Sheet1!P$1:P$65536)</f>
        <v>1528897.59</v>
      </c>
      <c r="F106" s="4">
        <f>SUMIF([3]Sheet1!B$1:B$65536,A106,[3]Sheet1!J$1:J$65536)</f>
        <v>890602.66</v>
      </c>
      <c r="G106" s="4">
        <f t="shared" si="10"/>
        <v>1.7167000040175042</v>
      </c>
      <c r="H106" s="10">
        <f t="shared" si="11"/>
        <v>8.63689679528311E-3</v>
      </c>
      <c r="I106" s="12">
        <f t="shared" si="12"/>
        <v>8.9185247241285286E-3</v>
      </c>
      <c r="J106" s="12">
        <f t="shared" si="13"/>
        <v>7.7028377608478877E-5</v>
      </c>
      <c r="K106" s="12">
        <f t="shared" si="8"/>
        <v>1.0287610615814213E-2</v>
      </c>
      <c r="L106" s="12">
        <f t="shared" si="14"/>
        <v>-3.637702580592728E-3</v>
      </c>
      <c r="M106" s="2">
        <f t="shared" si="15"/>
        <v>6.8697949016072723E-7</v>
      </c>
    </row>
    <row r="107" spans="1:13">
      <c r="A107" t="str">
        <f>[1]Sheet1!$A107</f>
        <v>Momentum Global Funds Harmony Portfolios US Dollar Growth Fund C USD</v>
      </c>
      <c r="B107" s="6">
        <f>SUMIF([2]Sheet1!$B$1:B$65536,A107,[2]Sheet1!$P$1:$P$65536)</f>
        <v>127681.7</v>
      </c>
      <c r="C107" s="4">
        <f>SUMIF([2]Sheet1!$B$1:B$65536,A107,[2]Sheet1!$J$1:$J$65536)</f>
        <v>67413.78</v>
      </c>
      <c r="D107" s="4">
        <f t="shared" si="9"/>
        <v>1.8940000100869585</v>
      </c>
      <c r="E107" s="6">
        <f>SUMIF([3]Sheet1!B$1:B$65536,A107,[3]Sheet1!P$1:P$65536)</f>
        <v>131739.51</v>
      </c>
      <c r="F107" s="4">
        <f>SUMIF([3]Sheet1!B$1:B$65536,A107,[3]Sheet1!J$1:J$65536)</f>
        <v>69009.7</v>
      </c>
      <c r="G107" s="4">
        <f t="shared" si="10"/>
        <v>1.9089998942177695</v>
      </c>
      <c r="H107" s="10">
        <f t="shared" si="11"/>
        <v>7.9196853489574733E-3</v>
      </c>
      <c r="I107" s="12">
        <f t="shared" si="12"/>
        <v>7.5246847225245649E-4</v>
      </c>
      <c r="J107" s="12">
        <f t="shared" si="13"/>
        <v>5.9593135352501927E-6</v>
      </c>
      <c r="K107" s="12">
        <f t="shared" si="8"/>
        <v>3.1780670213507591E-2</v>
      </c>
      <c r="L107" s="12">
        <f t="shared" si="14"/>
        <v>-3.637702580592728E-3</v>
      </c>
      <c r="M107" s="2">
        <f t="shared" si="15"/>
        <v>4.4841955515430981E-9</v>
      </c>
    </row>
    <row r="108" spans="1:13">
      <c r="A108" t="str">
        <f>[1]Sheet1!$A108</f>
        <v>Momentum Global Funds Harmony Portfolios US Dollar Growth Fund E USD</v>
      </c>
      <c r="B108" s="6">
        <f>SUMIF([2]Sheet1!$B$1:B$65536,A108,[2]Sheet1!$P$1:$P$65536)</f>
        <v>6541.31</v>
      </c>
      <c r="C108" s="4">
        <f>SUMIF([2]Sheet1!$B$1:B$65536,A108,[2]Sheet1!$J$1:$J$65536)</f>
        <v>3658.04</v>
      </c>
      <c r="D108" s="4">
        <f t="shared" si="9"/>
        <v>1.7882007851199004</v>
      </c>
      <c r="E108" s="6">
        <f>SUMIF([3]Sheet1!B$1:B$65536,A108,[3]Sheet1!P$1:P$65536)</f>
        <v>6599.1</v>
      </c>
      <c r="F108" s="4">
        <f>SUMIF([3]Sheet1!B$1:B$65536,A108,[3]Sheet1!J$1:J$65536)</f>
        <v>3658.04</v>
      </c>
      <c r="G108" s="4">
        <f t="shared" si="10"/>
        <v>1.8039988627789747</v>
      </c>
      <c r="H108" s="10">
        <f t="shared" si="11"/>
        <v>8.8346218112274159E-3</v>
      </c>
      <c r="I108" s="12">
        <f t="shared" si="12"/>
        <v>3.8550000056622969E-5</v>
      </c>
      <c r="J108" s="12">
        <f t="shared" si="13"/>
        <v>3.4057467132305941E-7</v>
      </c>
      <c r="K108" s="12">
        <f t="shared" si="8"/>
        <v>8.834621811227409E-3</v>
      </c>
      <c r="L108" s="12">
        <f t="shared" si="14"/>
        <v>-3.637702580592728E-3</v>
      </c>
      <c r="M108" s="2">
        <f t="shared" si="15"/>
        <v>1.3129153598788289E-11</v>
      </c>
    </row>
    <row r="109" spans="1:13">
      <c r="A109" t="str">
        <f>[1]Sheet1!$A109</f>
        <v>Morgan Stanley Investment Funds - Global Brands Fund A Acc USD</v>
      </c>
      <c r="B109" s="6">
        <f>SUMIF([2]Sheet1!$B$1:B$65536,A109,[2]Sheet1!$P$1:$P$65536)</f>
        <v>9216.7099999999991</v>
      </c>
      <c r="C109" s="4">
        <f>SUMIF([2]Sheet1!$B$1:B$65536,A109,[2]Sheet1!$J$1:$J$65536)</f>
        <v>42.765000000000001</v>
      </c>
      <c r="D109" s="4">
        <f t="shared" si="9"/>
        <v>215.51993452589733</v>
      </c>
      <c r="E109" s="6">
        <f>SUMIF([3]Sheet1!B$1:B$65536,A109,[3]Sheet1!P$1:P$65536)</f>
        <v>9117.5</v>
      </c>
      <c r="F109" s="4">
        <f>SUMIF([3]Sheet1!B$1:B$65536,A109,[3]Sheet1!J$1:J$65536)</f>
        <v>42.765000000000001</v>
      </c>
      <c r="G109" s="4">
        <f t="shared" si="10"/>
        <v>213.20004676721618</v>
      </c>
      <c r="H109" s="10">
        <f t="shared" si="11"/>
        <v>-1.0764144689373896E-2</v>
      </c>
      <c r="I109" s="12">
        <f t="shared" si="12"/>
        <v>5.431697489063772E-5</v>
      </c>
      <c r="J109" s="12">
        <f t="shared" si="13"/>
        <v>-5.8467577681191326E-7</v>
      </c>
      <c r="K109" s="12">
        <f t="shared" si="8"/>
        <v>-1.0764144689373881E-2</v>
      </c>
      <c r="L109" s="12">
        <f t="shared" si="14"/>
        <v>-3.637702580592728E-3</v>
      </c>
      <c r="M109" s="2">
        <f t="shared" si="15"/>
        <v>-3.1757819488256795E-11</v>
      </c>
    </row>
    <row r="110" spans="1:13">
      <c r="A110" t="str">
        <f>[1]Sheet1!$A110</f>
        <v>CSOP China Southern Dragon Dynamic Fund - China New Balance Opportunity Fund A USD Acc</v>
      </c>
      <c r="B110" s="6">
        <f>SUMIF([2]Sheet1!$B$1:B$65536,A110,[2]Sheet1!$P$1:$P$65536)</f>
        <v>19972.490000000002</v>
      </c>
      <c r="C110" s="4">
        <f>SUMIF([2]Sheet1!$B$1:B$65536,A110,[2]Sheet1!$J$1:$J$65536)</f>
        <v>125.55</v>
      </c>
      <c r="D110" s="4">
        <f t="shared" si="9"/>
        <v>159.07996814018321</v>
      </c>
      <c r="E110" s="6">
        <f>SUMIF([3]Sheet1!B$1:B$65536,A110,[3]Sheet1!P$1:P$65536)</f>
        <v>23128.82</v>
      </c>
      <c r="F110" s="4">
        <f>SUMIF([3]Sheet1!B$1:B$65536,A110,[3]Sheet1!J$1:J$65536)</f>
        <v>125.55</v>
      </c>
      <c r="G110" s="4">
        <f t="shared" si="10"/>
        <v>184.21999203504581</v>
      </c>
      <c r="H110" s="10">
        <f t="shared" si="11"/>
        <v>0.15803387559588206</v>
      </c>
      <c r="I110" s="12">
        <f t="shared" si="12"/>
        <v>1.1770417403102768E-4</v>
      </c>
      <c r="J110" s="12">
        <f t="shared" si="13"/>
        <v>1.8601246795935478E-5</v>
      </c>
      <c r="K110" s="12">
        <f t="shared" si="8"/>
        <v>0.15803387559588203</v>
      </c>
      <c r="L110" s="12">
        <f t="shared" si="14"/>
        <v>-3.637702580592728E-3</v>
      </c>
      <c r="M110" s="2">
        <f t="shared" si="15"/>
        <v>2.1894443900628853E-9</v>
      </c>
    </row>
    <row r="111" spans="1:13">
      <c r="A111" t="str">
        <f>[1]Sheet1!$A111</f>
        <v>Allianz Global Investors Fund - Allianz Global Artificial Intelligence Class AT Acc USD</v>
      </c>
      <c r="B111" s="6">
        <f>SUMIF([2]Sheet1!$B$1:B$65536,A111,[2]Sheet1!$P$1:$P$65536)</f>
        <v>47790.32</v>
      </c>
      <c r="C111" s="4">
        <f>SUMIF([2]Sheet1!$B$1:B$65536,A111,[2]Sheet1!$J$1:$J$65536)</f>
        <v>1778.4430000000002</v>
      </c>
      <c r="D111" s="4">
        <f t="shared" si="9"/>
        <v>26.871999833562274</v>
      </c>
      <c r="E111" s="6">
        <f>SUMIF([3]Sheet1!B$1:B$65536,A111,[3]Sheet1!P$1:P$65536)</f>
        <v>47570.86</v>
      </c>
      <c r="F111" s="4">
        <f>SUMIF([3]Sheet1!B$1:B$65536,A111,[3]Sheet1!J$1:J$65536)</f>
        <v>1778.4430000000002</v>
      </c>
      <c r="G111" s="4">
        <f t="shared" si="10"/>
        <v>26.748599758327927</v>
      </c>
      <c r="H111" s="10">
        <f t="shared" si="11"/>
        <v>-4.5921433461838653E-3</v>
      </c>
      <c r="I111" s="12">
        <f t="shared" si="12"/>
        <v>2.8164340762110797E-4</v>
      </c>
      <c r="J111" s="12">
        <f t="shared" si="13"/>
        <v>-1.293346900303821E-6</v>
      </c>
      <c r="K111" s="12">
        <f t="shared" si="8"/>
        <v>-4.5921433461838948E-3</v>
      </c>
      <c r="L111" s="12">
        <f t="shared" si="14"/>
        <v>-3.637702580592728E-3</v>
      </c>
      <c r="M111" s="2">
        <f t="shared" si="15"/>
        <v>-3.6426262823776555E-10</v>
      </c>
    </row>
    <row r="112" spans="1:13">
      <c r="A112" t="str">
        <f>[1]Sheet1!$A112</f>
        <v>Allianz Global Investors Fund - Allianz Income and Growth Class AM Dis H2 AUD</v>
      </c>
      <c r="B112" s="6">
        <f>SUMIF([2]Sheet1!$B$1:B$65536,A112,[2]Sheet1!$P$1:$P$65536)</f>
        <v>65536.69</v>
      </c>
      <c r="C112" s="4">
        <f>SUMIF([2]Sheet1!$B$1:B$65536,A112,[2]Sheet1!$J$1:$J$65536)</f>
        <v>12733.952000000001</v>
      </c>
      <c r="D112" s="4">
        <f t="shared" si="9"/>
        <v>5.146610415996542</v>
      </c>
      <c r="E112" s="6">
        <f>SUMIF([3]Sheet1!B$1:B$65536,A112,[3]Sheet1!P$1:P$65536)</f>
        <v>64928.84</v>
      </c>
      <c r="F112" s="4">
        <f>SUMIF([3]Sheet1!B$1:B$65536,A112,[3]Sheet1!J$1:J$65536)</f>
        <v>12809.728000000001</v>
      </c>
      <c r="G112" s="4">
        <f t="shared" si="10"/>
        <v>5.0687134028138612</v>
      </c>
      <c r="H112" s="10">
        <f t="shared" si="11"/>
        <v>-1.5135595447551973E-2</v>
      </c>
      <c r="I112" s="12">
        <f t="shared" si="12"/>
        <v>3.8622835536167554E-4</v>
      </c>
      <c r="J112" s="12">
        <f t="shared" si="13"/>
        <v>-5.8457961371276621E-6</v>
      </c>
      <c r="K112" s="12">
        <f t="shared" si="8"/>
        <v>-9.2749572796551952E-3</v>
      </c>
      <c r="L112" s="12">
        <f t="shared" si="14"/>
        <v>-3.637702580592728E-3</v>
      </c>
      <c r="M112" s="2">
        <f t="shared" si="15"/>
        <v>-2.2578122278224527E-9</v>
      </c>
    </row>
    <row r="113" spans="1:13">
      <c r="A113" t="str">
        <f>[1]Sheet1!$A113</f>
        <v>Allianz Global Investors Fund - Allianz Income and Growth Class AT Acc USD</v>
      </c>
      <c r="B113" s="6">
        <f>SUMIF([2]Sheet1!$B$1:B$65536,A113,[2]Sheet1!$P$1:$P$65536)</f>
        <v>99660.41</v>
      </c>
      <c r="C113" s="4">
        <f>SUMIF([2]Sheet1!$B$1:B$65536,A113,[2]Sheet1!$J$1:$J$65536)</f>
        <v>4008.0280000000002</v>
      </c>
      <c r="D113" s="4">
        <f t="shared" si="9"/>
        <v>24.865198047518628</v>
      </c>
      <c r="E113" s="6">
        <f>SUMIF([3]Sheet1!B$1:B$65536,A113,[3]Sheet1!P$1:P$65536)</f>
        <v>104803.02999999998</v>
      </c>
      <c r="F113" s="4">
        <f>SUMIF([3]Sheet1!B$1:B$65536,A113,[3]Sheet1!J$1:J$65536)</f>
        <v>4222.1490000000003</v>
      </c>
      <c r="G113" s="4">
        <f t="shared" si="10"/>
        <v>24.822200732375855</v>
      </c>
      <c r="H113" s="10">
        <f t="shared" si="11"/>
        <v>-1.7292166770843259E-3</v>
      </c>
      <c r="I113" s="12">
        <f t="shared" si="12"/>
        <v>5.8733018480137283E-4</v>
      </c>
      <c r="J113" s="12">
        <f t="shared" si="13"/>
        <v>-1.015621150513553E-6</v>
      </c>
      <c r="K113" s="12">
        <f t="shared" si="8"/>
        <v>5.16014333073683E-2</v>
      </c>
      <c r="L113" s="12">
        <f t="shared" si="14"/>
        <v>-3.637702580592728E-3</v>
      </c>
      <c r="M113" s="2">
        <f t="shared" si="15"/>
        <v>-5.9650495801930799E-10</v>
      </c>
    </row>
    <row r="114" spans="1:13">
      <c r="A114" t="str">
        <f>[1]Sheet1!$A114</f>
        <v>Allianz Global Investors Fund - Allianz Oriental Income Class AT Acc USD</v>
      </c>
      <c r="B114" s="6">
        <f>SUMIF([2]Sheet1!$B$1:B$65536,A114,[2]Sheet1!$P$1:$P$65536)</f>
        <v>7365.75</v>
      </c>
      <c r="C114" s="4">
        <f>SUMIF([2]Sheet1!$B$1:B$65536,A114,[2]Sheet1!$J$1:$J$65536)</f>
        <v>31.369</v>
      </c>
      <c r="D114" s="4">
        <f t="shared" si="9"/>
        <v>234.80984411361536</v>
      </c>
      <c r="E114" s="6">
        <f>SUMIF([3]Sheet1!B$1:B$65536,A114,[3]Sheet1!P$1:P$65536)</f>
        <v>47426.43</v>
      </c>
      <c r="F114" s="4">
        <f>SUMIF([3]Sheet1!B$1:B$65536,A114,[3]Sheet1!J$1:J$65536)</f>
        <v>199.80800000000002</v>
      </c>
      <c r="G114" s="4">
        <f t="shared" si="10"/>
        <v>237.36001561499037</v>
      </c>
      <c r="H114" s="10">
        <f t="shared" si="11"/>
        <v>1.086058172306051E-2</v>
      </c>
      <c r="I114" s="12">
        <f t="shared" si="12"/>
        <v>4.3408684639173284E-5</v>
      </c>
      <c r="J114" s="12">
        <f t="shared" si="13"/>
        <v>4.7144356701430291E-7</v>
      </c>
      <c r="K114" s="12">
        <f t="shared" si="8"/>
        <v>5.4387781285001529</v>
      </c>
      <c r="L114" s="12">
        <f t="shared" si="14"/>
        <v>-3.637702580592728E-3</v>
      </c>
      <c r="M114" s="2">
        <f t="shared" si="15"/>
        <v>2.0464745125690833E-11</v>
      </c>
    </row>
    <row r="115" spans="1:13">
      <c r="A115" t="str">
        <f>[1]Sheet1!$A115</f>
        <v>Avenue Global OFC - Avenue Fixed Income Fund A HKD</v>
      </c>
      <c r="B115" s="6">
        <f>SUMIF([2]Sheet1!$B$1:B$65536,A115,[2]Sheet1!$P$1:$P$65536)</f>
        <v>1240.2</v>
      </c>
      <c r="C115" s="4">
        <f>SUMIF([2]Sheet1!$B$1:B$65536,A115,[2]Sheet1!$J$1:$J$65536)</f>
        <v>148.80000000000001</v>
      </c>
      <c r="D115" s="4">
        <f t="shared" si="9"/>
        <v>8.3346774193548381</v>
      </c>
      <c r="E115" s="6">
        <f>SUMIF([3]Sheet1!B$1:B$65536,A115,[3]Sheet1!P$1:P$65536)</f>
        <v>1226.6600000000001</v>
      </c>
      <c r="F115" s="4">
        <f>SUMIF([3]Sheet1!B$1:B$65536,A115,[3]Sheet1!J$1:J$65536)</f>
        <v>148.80000000000001</v>
      </c>
      <c r="G115" s="4">
        <f t="shared" si="10"/>
        <v>8.2436827956989251</v>
      </c>
      <c r="H115" s="10">
        <f t="shared" si="11"/>
        <v>-1.0917593936461736E-2</v>
      </c>
      <c r="I115" s="12">
        <f t="shared" si="12"/>
        <v>7.3088892087706901E-6</v>
      </c>
      <c r="J115" s="12">
        <f t="shared" si="13"/>
        <v>-7.9795484507945505E-8</v>
      </c>
      <c r="K115" s="12">
        <f t="shared" si="8"/>
        <v>-1.0917593936461831E-2</v>
      </c>
      <c r="L115" s="12">
        <f t="shared" si="14"/>
        <v>-3.637702580592728E-3</v>
      </c>
      <c r="M115" s="2">
        <f t="shared" si="15"/>
        <v>-5.8321635562875165E-13</v>
      </c>
    </row>
    <row r="116" spans="1:13">
      <c r="A116" t="str">
        <f>[1]Sheet1!$A116</f>
        <v>BlackRock Global Funds - Global Allocation Fund A2 USD</v>
      </c>
      <c r="B116" s="6">
        <f>SUMIF([2]Sheet1!$B$1:B$65536,A116,[2]Sheet1!$P$1:$P$65536)</f>
        <v>494554.76</v>
      </c>
      <c r="C116" s="4">
        <f>SUMIF([2]Sheet1!$B$1:B$65536,A116,[2]Sheet1!$J$1:$J$65536)</f>
        <v>6446.2300000000005</v>
      </c>
      <c r="D116" s="4">
        <f t="shared" si="9"/>
        <v>76.719999131275173</v>
      </c>
      <c r="E116" s="6">
        <f>SUMIF([3]Sheet1!B$1:B$65536,A116,[3]Sheet1!P$1:P$65536)</f>
        <v>501027.41000000003</v>
      </c>
      <c r="F116" s="4">
        <f>SUMIF([3]Sheet1!B$1:B$65536,A116,[3]Sheet1!J$1:J$65536)</f>
        <v>6508.5400000000009</v>
      </c>
      <c r="G116" s="4">
        <f t="shared" si="10"/>
        <v>76.980000122915428</v>
      </c>
      <c r="H116" s="10">
        <f t="shared" si="11"/>
        <v>3.3889597834245002E-3</v>
      </c>
      <c r="I116" s="12">
        <f t="shared" si="12"/>
        <v>2.9145669638043692E-3</v>
      </c>
      <c r="J116" s="12">
        <f t="shared" si="13"/>
        <v>9.877350226430658E-6</v>
      </c>
      <c r="K116" s="12">
        <f t="shared" si="8"/>
        <v>1.3087832781146466E-2</v>
      </c>
      <c r="L116" s="12">
        <f t="shared" si="14"/>
        <v>-3.637702580592728E-3</v>
      </c>
      <c r="M116" s="2">
        <f t="shared" si="15"/>
        <v>2.8788198659880402E-8</v>
      </c>
    </row>
    <row r="117" spans="1:13">
      <c r="A117" t="str">
        <f>[1]Sheet1!$A117</f>
        <v>BlackRock Global Funds - World Financials Fund A2 USD</v>
      </c>
      <c r="B117" s="6">
        <f>SUMIF([2]Sheet1!$B$1:B$65536,A117,[2]Sheet1!$P$1:$P$65536)</f>
        <v>25494.04</v>
      </c>
      <c r="C117" s="4">
        <f>SUMIF([2]Sheet1!$B$1:B$65536,A117,[2]Sheet1!$J$1:$J$65536)</f>
        <v>556.76</v>
      </c>
      <c r="D117" s="4">
        <f t="shared" si="9"/>
        <v>45.789999281557584</v>
      </c>
      <c r="E117" s="6">
        <f>SUMIF([3]Sheet1!B$1:B$65536,A117,[3]Sheet1!P$1:P$65536)</f>
        <v>27737.75</v>
      </c>
      <c r="F117" s="4">
        <f>SUMIF([3]Sheet1!B$1:B$65536,A117,[3]Sheet1!J$1:J$65536)</f>
        <v>581.14</v>
      </c>
      <c r="G117" s="4">
        <f t="shared" si="10"/>
        <v>47.729892968991983</v>
      </c>
      <c r="H117" s="10">
        <f t="shared" si="11"/>
        <v>4.2365008033876772E-2</v>
      </c>
      <c r="I117" s="12">
        <f t="shared" si="12"/>
        <v>1.5024440722784095E-4</v>
      </c>
      <c r="J117" s="12">
        <f t="shared" si="13"/>
        <v>6.3651055192525349E-6</v>
      </c>
      <c r="K117" s="12">
        <f t="shared" si="8"/>
        <v>8.8009197443794665E-2</v>
      </c>
      <c r="L117" s="12">
        <f t="shared" si="14"/>
        <v>-3.637702580592728E-3</v>
      </c>
      <c r="M117" s="2">
        <f t="shared" si="15"/>
        <v>9.5632150568275575E-10</v>
      </c>
    </row>
    <row r="118" spans="1:13">
      <c r="A118" t="str">
        <f>[1]Sheet1!$A118</f>
        <v>BlackRock Global Funds - World Mining Fund A2 USD</v>
      </c>
      <c r="B118" s="6">
        <f>SUMIF([2]Sheet1!$B$1:B$65536,A118,[2]Sheet1!$P$1:$P$65536)</f>
        <v>31582.120000000003</v>
      </c>
      <c r="C118" s="4">
        <f>SUMIF([2]Sheet1!$B$1:B$65536,A118,[2]Sheet1!$J$1:$J$65536)</f>
        <v>520.47</v>
      </c>
      <c r="D118" s="4">
        <f t="shared" si="9"/>
        <v>60.680000768536132</v>
      </c>
      <c r="E118" s="6">
        <f>SUMIF([3]Sheet1!B$1:B$65536,A118,[3]Sheet1!P$1:P$65536)</f>
        <v>35511.660000000003</v>
      </c>
      <c r="F118" s="4">
        <f>SUMIF([3]Sheet1!B$1:B$65536,A118,[3]Sheet1!J$1:J$65536)</f>
        <v>520.47</v>
      </c>
      <c r="G118" s="4">
        <f t="shared" si="10"/>
        <v>68.229984437143358</v>
      </c>
      <c r="H118" s="10">
        <f t="shared" si="11"/>
        <v>0.12442293297600043</v>
      </c>
      <c r="I118" s="12">
        <f t="shared" si="12"/>
        <v>1.8612338014683196E-4</v>
      </c>
      <c r="J118" s="12">
        <f t="shared" si="13"/>
        <v>2.3158016853275924E-5</v>
      </c>
      <c r="K118" s="12">
        <f t="shared" si="8"/>
        <v>0.12442293297600036</v>
      </c>
      <c r="L118" s="12">
        <f t="shared" si="14"/>
        <v>-3.637702580592728E-3</v>
      </c>
      <c r="M118" s="2">
        <f t="shared" si="15"/>
        <v>4.3102483742290159E-9</v>
      </c>
    </row>
    <row r="119" spans="1:13">
      <c r="A119" t="str">
        <f>[1]Sheet1!$A119</f>
        <v>E Fund Unit Trust Fund - E Fund (HK) US Dollar Money Market Fund A USD Acc</v>
      </c>
      <c r="B119" s="6">
        <f>SUMIF([2]Sheet1!$B$1:B$65536,A119,[2]Sheet1!$P$1:$P$65536)</f>
        <v>2224.8999999999996</v>
      </c>
      <c r="C119" s="4">
        <f>SUMIF([2]Sheet1!$B$1:B$65536,A119,[2]Sheet1!$J$1:$J$65536)</f>
        <v>19.217100000000002</v>
      </c>
      <c r="D119" s="4">
        <f t="shared" si="9"/>
        <v>115.77709435867011</v>
      </c>
      <c r="E119" s="6">
        <f>SUMIF([3]Sheet1!B$1:B$65536,A119,[3]Sheet1!P$1:P$65536)</f>
        <v>2242.3100000000004</v>
      </c>
      <c r="F119" s="4">
        <f>SUMIF([3]Sheet1!B$1:B$65536,A119,[3]Sheet1!J$1:J$65536)</f>
        <v>19.217100000000002</v>
      </c>
      <c r="G119" s="4">
        <f t="shared" si="10"/>
        <v>116.68305831785234</v>
      </c>
      <c r="H119" s="10">
        <f t="shared" si="11"/>
        <v>7.8250707896987924E-3</v>
      </c>
      <c r="I119" s="12">
        <f t="shared" si="12"/>
        <v>1.3112036446213437E-5</v>
      </c>
      <c r="J119" s="12">
        <f t="shared" si="13"/>
        <v>1.0260261338873073E-7</v>
      </c>
      <c r="K119" s="12">
        <f t="shared" si="8"/>
        <v>7.8250707896987577E-3</v>
      </c>
      <c r="L119" s="12">
        <f t="shared" si="14"/>
        <v>-3.637702580592728E-3</v>
      </c>
      <c r="M119" s="2">
        <f t="shared" si="15"/>
        <v>1.3453292062297842E-12</v>
      </c>
    </row>
    <row r="120" spans="1:13">
      <c r="A120" t="str">
        <f>[1]Sheet1!$A120</f>
        <v>Eastspring Investments - Japan Dynamic Fund Class AJ JPY</v>
      </c>
      <c r="B120" s="6">
        <f>SUMIF([2]Sheet1!$B$1:B$65536,A120,[2]Sheet1!$P$1:$P$65536)</f>
        <v>186343.87</v>
      </c>
      <c r="C120" s="4">
        <f>SUMIF([2]Sheet1!$B$1:B$65536,A120,[2]Sheet1!$J$1:$J$65536)</f>
        <v>11708.984999999999</v>
      </c>
      <c r="D120" s="4">
        <f t="shared" si="9"/>
        <v>15.91460489530049</v>
      </c>
      <c r="E120" s="6">
        <f>SUMIF([3]Sheet1!B$1:B$65536,A120,[3]Sheet1!P$1:P$65536)</f>
        <v>184829.94</v>
      </c>
      <c r="F120" s="4">
        <f>SUMIF([3]Sheet1!B$1:B$65536,A120,[3]Sheet1!J$1:J$65536)</f>
        <v>11708.984999999999</v>
      </c>
      <c r="G120" s="4">
        <f t="shared" si="10"/>
        <v>15.785308461835079</v>
      </c>
      <c r="H120" s="10">
        <f t="shared" si="11"/>
        <v>-8.1243885296575502E-3</v>
      </c>
      <c r="I120" s="12">
        <f t="shared" si="12"/>
        <v>1.0981831160809291E-3</v>
      </c>
      <c r="J120" s="12">
        <f t="shared" si="13"/>
        <v>-8.9220663117514867E-6</v>
      </c>
      <c r="K120" s="12">
        <f t="shared" si="8"/>
        <v>-8.1243885296575259E-3</v>
      </c>
      <c r="L120" s="12">
        <f t="shared" si="14"/>
        <v>-3.637702580592728E-3</v>
      </c>
      <c r="M120" s="2">
        <f t="shared" si="15"/>
        <v>-9.7980625841199301E-9</v>
      </c>
    </row>
    <row r="121" spans="1:13">
      <c r="A121" t="str">
        <f>[1]Sheet1!$A121</f>
        <v>Fidelity Funds - Global Bond Fund A Acc USD</v>
      </c>
      <c r="B121" s="6">
        <f>SUMIF([2]Sheet1!$B$1:B$65536,A121,[2]Sheet1!$P$1:$P$65536)</f>
        <v>243661.64</v>
      </c>
      <c r="C121" s="4">
        <f>SUMIF([2]Sheet1!$B$1:B$65536,A121,[2]Sheet1!$J$1:$J$65536)</f>
        <v>18859.259999999998</v>
      </c>
      <c r="D121" s="4">
        <f t="shared" si="9"/>
        <v>12.920000042419481</v>
      </c>
      <c r="E121" s="6">
        <f>SUMIF([3]Sheet1!B$1:B$65536,A121,[3]Sheet1!P$1:P$65536)</f>
        <v>241398.53</v>
      </c>
      <c r="F121" s="4">
        <f>SUMIF([3]Sheet1!B$1:B$65536,A121,[3]Sheet1!J$1:J$65536)</f>
        <v>18859.259999999998</v>
      </c>
      <c r="G121" s="4">
        <f t="shared" si="10"/>
        <v>12.800000106048701</v>
      </c>
      <c r="H121" s="10">
        <f t="shared" si="11"/>
        <v>-9.28792074123771E-3</v>
      </c>
      <c r="I121" s="12">
        <f t="shared" si="12"/>
        <v>1.4359747872821874E-3</v>
      </c>
      <c r="J121" s="12">
        <f t="shared" si="13"/>
        <v>-1.3337220010692637E-5</v>
      </c>
      <c r="K121" s="12">
        <f t="shared" si="8"/>
        <v>-9.287920741237788E-3</v>
      </c>
      <c r="L121" s="12">
        <f t="shared" si="14"/>
        <v>-3.637702580592728E-3</v>
      </c>
      <c r="M121" s="2">
        <f t="shared" si="15"/>
        <v>-1.9151911667790092E-8</v>
      </c>
    </row>
    <row r="122" spans="1:13">
      <c r="A122" t="str">
        <f>[1]Sheet1!$A122</f>
        <v>Fidelity Funds - US High Yield Fund A Mdist USD</v>
      </c>
      <c r="B122" s="6">
        <f>SUMIF([2]Sheet1!$B$1:B$65536,A122,[2]Sheet1!$P$1:$P$65536)</f>
        <v>45628.01</v>
      </c>
      <c r="C122" s="4">
        <f>SUMIF([2]Sheet1!$B$1:B$65536,A122,[2]Sheet1!$J$1:$J$65536)</f>
        <v>4341.3900000000003</v>
      </c>
      <c r="D122" s="4">
        <f t="shared" si="9"/>
        <v>10.51000025337507</v>
      </c>
      <c r="E122" s="6">
        <f>SUMIF([3]Sheet1!B$1:B$65536,A122,[3]Sheet1!P$1:P$65536)</f>
        <v>45280.7</v>
      </c>
      <c r="F122" s="4">
        <f>SUMIF([3]Sheet1!B$1:B$65536,A122,[3]Sheet1!J$1:J$65536)</f>
        <v>4341.3900000000003</v>
      </c>
      <c r="G122" s="4">
        <f t="shared" si="10"/>
        <v>10.430000529784238</v>
      </c>
      <c r="H122" s="10">
        <f t="shared" si="11"/>
        <v>-7.611771804205452E-3</v>
      </c>
      <c r="I122" s="12">
        <f t="shared" si="12"/>
        <v>2.6890023375800772E-4</v>
      </c>
      <c r="J122" s="12">
        <f t="shared" si="13"/>
        <v>-2.0468072174634582E-6</v>
      </c>
      <c r="K122" s="12">
        <f t="shared" si="8"/>
        <v>-7.6117718042054633E-3</v>
      </c>
      <c r="L122" s="12">
        <f t="shared" si="14"/>
        <v>-3.637702580592728E-3</v>
      </c>
      <c r="M122" s="2">
        <f t="shared" si="15"/>
        <v>-5.5038693923350127E-10</v>
      </c>
    </row>
    <row r="123" spans="1:13">
      <c r="A123" t="str">
        <f>[1]Sheet1!$A123</f>
        <v>FTGF Clearbridge Value Fund Class A USD Acc</v>
      </c>
      <c r="B123" s="6">
        <f>SUMIF([2]Sheet1!$B$1:B$65536,A123,[2]Sheet1!$P$1:$P$65536)</f>
        <v>83299.02</v>
      </c>
      <c r="C123" s="4">
        <f>SUMIF([2]Sheet1!$B$1:B$65536,A123,[2]Sheet1!$J$1:$J$65536)</f>
        <v>422.98799999999994</v>
      </c>
      <c r="D123" s="4">
        <f t="shared" si="9"/>
        <v>196.92998382932853</v>
      </c>
      <c r="E123" s="6">
        <f>SUMIF([3]Sheet1!B$1:B$65536,A123,[3]Sheet1!P$1:P$65536)</f>
        <v>83958.88</v>
      </c>
      <c r="F123" s="4">
        <f>SUMIF([3]Sheet1!B$1:B$65536,A123,[3]Sheet1!J$1:J$65536)</f>
        <v>422.98799999999994</v>
      </c>
      <c r="G123" s="4">
        <f t="shared" si="10"/>
        <v>198.48998080323796</v>
      </c>
      <c r="H123" s="10">
        <f t="shared" si="11"/>
        <v>7.9215817905180386E-3</v>
      </c>
      <c r="I123" s="12">
        <f t="shared" si="12"/>
        <v>4.9090736040894526E-4</v>
      </c>
      <c r="J123" s="12">
        <f t="shared" si="13"/>
        <v>3.8887628070467768E-6</v>
      </c>
      <c r="K123" s="12">
        <f t="shared" si="8"/>
        <v>7.9215817905180699E-3</v>
      </c>
      <c r="L123" s="12">
        <f t="shared" si="14"/>
        <v>-3.637702580592728E-3</v>
      </c>
      <c r="M123" s="2">
        <f t="shared" si="15"/>
        <v>1.9090222848638136E-9</v>
      </c>
    </row>
    <row r="124" spans="1:13">
      <c r="A124" t="str">
        <f>[1]Sheet1!$A124</f>
        <v>Jupiter European Growth Class L USD Acc Hsc</v>
      </c>
      <c r="B124" s="6">
        <f>SUMIF([2]Sheet1!$B$1:B$65536,A124,[2]Sheet1!$P$1:$P$65536)</f>
        <v>7219.24</v>
      </c>
      <c r="C124" s="4">
        <f>SUMIF([2]Sheet1!$B$1:B$65536,A124,[2]Sheet1!$J$1:$J$65536)</f>
        <v>248.33999999999997</v>
      </c>
      <c r="D124" s="4">
        <f t="shared" si="9"/>
        <v>29.069984698397359</v>
      </c>
      <c r="E124" s="6">
        <f>SUMIF([3]Sheet1!B$1:B$65536,A124,[3]Sheet1!P$1:P$65536)</f>
        <v>6240.42</v>
      </c>
      <c r="F124" s="4">
        <f>SUMIF([3]Sheet1!B$1:B$65536,A124,[3]Sheet1!J$1:J$65536)</f>
        <v>213.64</v>
      </c>
      <c r="G124" s="4">
        <f t="shared" si="10"/>
        <v>29.209979404605882</v>
      </c>
      <c r="H124" s="10">
        <f t="shared" si="11"/>
        <v>4.8157819022257853E-3</v>
      </c>
      <c r="I124" s="12">
        <f t="shared" si="12"/>
        <v>4.254525506492962E-5</v>
      </c>
      <c r="J124" s="12">
        <f t="shared" si="13"/>
        <v>2.04888669367268E-7</v>
      </c>
      <c r="K124" s="12">
        <f t="shared" si="8"/>
        <v>-0.13558490921482036</v>
      </c>
      <c r="L124" s="12">
        <f t="shared" si="14"/>
        <v>-3.637702580592728E-3</v>
      </c>
      <c r="M124" s="2">
        <f t="shared" si="15"/>
        <v>8.7170406981444491E-12</v>
      </c>
    </row>
    <row r="125" spans="1:13">
      <c r="A125" t="str">
        <f>[1]Sheet1!$A125</f>
        <v>Jupiter Global Value L Acc USD</v>
      </c>
      <c r="B125" s="6">
        <f>SUMIF([2]Sheet1!$B$1:B$65536,A125,[2]Sheet1!$P$1:$P$65536)</f>
        <v>92796.92</v>
      </c>
      <c r="C125" s="4">
        <f>SUMIF([2]Sheet1!$B$1:B$65536,A125,[2]Sheet1!$J$1:$J$65536)</f>
        <v>3524.38</v>
      </c>
      <c r="D125" s="4">
        <f t="shared" si="9"/>
        <v>26.329998467815614</v>
      </c>
      <c r="E125" s="6">
        <f>SUMIF([3]Sheet1!B$1:B$65536,A125,[3]Sheet1!P$1:P$65536)</f>
        <v>94982.04</v>
      </c>
      <c r="F125" s="4">
        <f>SUMIF([3]Sheet1!B$1:B$65536,A125,[3]Sheet1!J$1:J$65536)</f>
        <v>3524.38</v>
      </c>
      <c r="G125" s="4">
        <f t="shared" si="10"/>
        <v>26.949999716262148</v>
      </c>
      <c r="H125" s="10">
        <f t="shared" si="11"/>
        <v>2.3547333252008775E-2</v>
      </c>
      <c r="I125" s="12">
        <f t="shared" si="12"/>
        <v>5.4688147653213757E-4</v>
      </c>
      <c r="J125" s="12">
        <f t="shared" si="13"/>
        <v>1.2877600377252859E-5</v>
      </c>
      <c r="K125" s="12">
        <f t="shared" si="8"/>
        <v>2.3547333252008744E-2</v>
      </c>
      <c r="L125" s="12">
        <f t="shared" si="14"/>
        <v>-3.637702580592728E-3</v>
      </c>
      <c r="M125" s="2">
        <f t="shared" si="15"/>
        <v>7.0425211085028552E-9</v>
      </c>
    </row>
    <row r="126" spans="1:13">
      <c r="A126" t="str">
        <f>[1]Sheet1!$A126</f>
        <v>Schroder International Selection Fund - QEP Global Active Value A Acc USD</v>
      </c>
      <c r="B126" s="6">
        <f>SUMIF([2]Sheet1!$B$1:B$65536,A126,[2]Sheet1!$P$1:$P$65536)</f>
        <v>71847.710000000006</v>
      </c>
      <c r="C126" s="4">
        <f>SUMIF([2]Sheet1!$B$1:B$65536,A126,[2]Sheet1!$J$1:$J$65536)</f>
        <v>245.36</v>
      </c>
      <c r="D126" s="4">
        <f t="shared" si="9"/>
        <v>292.82568470818393</v>
      </c>
      <c r="E126" s="6">
        <f>SUMIF([3]Sheet1!B$1:B$65536,A126,[3]Sheet1!P$1:P$65536)</f>
        <v>73325.98</v>
      </c>
      <c r="F126" s="4">
        <f>SUMIF([3]Sheet1!B$1:B$65536,A126,[3]Sheet1!J$1:J$65536)</f>
        <v>245.36</v>
      </c>
      <c r="G126" s="4">
        <f t="shared" si="10"/>
        <v>298.85058689272904</v>
      </c>
      <c r="H126" s="10">
        <f t="shared" si="11"/>
        <v>2.0575046859530925E-2</v>
      </c>
      <c r="I126" s="12">
        <f t="shared" si="12"/>
        <v>4.2342118391701822E-4</v>
      </c>
      <c r="J126" s="12">
        <f t="shared" si="13"/>
        <v>8.7119107004107117E-6</v>
      </c>
      <c r="K126" s="12">
        <f t="shared" si="8"/>
        <v>2.0575046859530936E-2</v>
      </c>
      <c r="L126" s="12">
        <f t="shared" si="14"/>
        <v>-3.637702580592728E-3</v>
      </c>
      <c r="M126" s="2">
        <f t="shared" si="15"/>
        <v>3.6888075429472429E-9</v>
      </c>
    </row>
    <row r="127" spans="1:13">
      <c r="A127" t="str">
        <f>[1]Sheet1!$A127</f>
        <v>T. Rowe Price US Smaller Companies Equity Fund A USD Acc</v>
      </c>
      <c r="B127" s="6">
        <f>SUMIF([2]Sheet1!$B$1:B$65536,A127,[2]Sheet1!$P$1:$P$65536)</f>
        <v>54196.97</v>
      </c>
      <c r="C127" s="4">
        <f>SUMIF([2]Sheet1!$B$1:B$65536,A127,[2]Sheet1!$J$1:$J$65536)</f>
        <v>657.81</v>
      </c>
      <c r="D127" s="4">
        <f t="shared" si="9"/>
        <v>82.39000623280279</v>
      </c>
      <c r="E127" s="6">
        <f>SUMIF([3]Sheet1!B$1:B$65536,A127,[3]Sheet1!P$1:P$65536)</f>
        <v>53111.58</v>
      </c>
      <c r="F127" s="4">
        <f>SUMIF([3]Sheet1!B$1:B$65536,A127,[3]Sheet1!J$1:J$65536)</f>
        <v>657.81</v>
      </c>
      <c r="G127" s="4">
        <f t="shared" si="10"/>
        <v>80.740000912117495</v>
      </c>
      <c r="H127" s="10">
        <f t="shared" si="11"/>
        <v>-2.0026765333929074E-2</v>
      </c>
      <c r="I127" s="12">
        <f t="shared" si="12"/>
        <v>3.1939981388571912E-4</v>
      </c>
      <c r="J127" s="12">
        <f t="shared" si="13"/>
        <v>-6.3965451203899179E-6</v>
      </c>
      <c r="K127" s="12">
        <f t="shared" si="8"/>
        <v>-2.0026765333929174E-2</v>
      </c>
      <c r="L127" s="12">
        <f t="shared" si="14"/>
        <v>-3.637702580592728E-3</v>
      </c>
      <c r="M127" s="2">
        <f t="shared" si="15"/>
        <v>-2.0430553209641448E-9</v>
      </c>
    </row>
    <row r="128" spans="1:13">
      <c r="A128" t="str">
        <f>[1]Sheet1!$A128</f>
        <v>Templeton Global Balanced Fund Class A Acc USD</v>
      </c>
      <c r="B128" s="6">
        <f>SUMIF([2]Sheet1!$B$1:B$65536,A128,[2]Sheet1!$P$1:$P$65536)</f>
        <v>1158.9000000000001</v>
      </c>
      <c r="C128" s="4">
        <f>SUMIF([2]Sheet1!$B$1:B$65536,A128,[2]Sheet1!$J$1:$J$65536)</f>
        <v>31.664000000000001</v>
      </c>
      <c r="D128" s="4">
        <f t="shared" si="9"/>
        <v>36.599924204143505</v>
      </c>
      <c r="E128" s="6">
        <f>SUMIF([3]Sheet1!B$1:B$65536,A128,[3]Sheet1!P$1:P$65536)</f>
        <v>1195.32</v>
      </c>
      <c r="F128" s="4">
        <f>SUMIF([3]Sheet1!B$1:B$65536,A128,[3]Sheet1!J$1:J$65536)</f>
        <v>31.664000000000001</v>
      </c>
      <c r="G128" s="4">
        <f t="shared" si="10"/>
        <v>37.750126326427484</v>
      </c>
      <c r="H128" s="10">
        <f t="shared" si="11"/>
        <v>3.1426352575718269E-2</v>
      </c>
      <c r="I128" s="12">
        <f t="shared" si="12"/>
        <v>6.8297627028256359E-6</v>
      </c>
      <c r="J128" s="12">
        <f t="shared" si="13"/>
        <v>2.1463453070748899E-7</v>
      </c>
      <c r="K128" s="12">
        <f t="shared" si="8"/>
        <v>3.1426352575718221E-2</v>
      </c>
      <c r="L128" s="12">
        <f t="shared" si="14"/>
        <v>-3.637702580592728E-3</v>
      </c>
      <c r="M128" s="2">
        <f t="shared" si="15"/>
        <v>1.4659029125644919E-12</v>
      </c>
    </row>
    <row r="129" spans="1:13">
      <c r="A129" t="str">
        <f>[1]Sheet1!$A129</f>
        <v>1020 Multi-Strategy Feeder Fund Class B Series Apr 2023</v>
      </c>
      <c r="B129" s="6">
        <f>SUMIF([2]Sheet1!$B$1:B$65536,A129,[2]Sheet1!$P$1:$P$65536)</f>
        <v>1214967.43</v>
      </c>
      <c r="C129" s="4">
        <f>SUMIF([2]Sheet1!$B$1:B$65536,A129,[2]Sheet1!$J$1:$J$65536)</f>
        <v>13003.01</v>
      </c>
      <c r="D129" s="4">
        <f t="shared" si="9"/>
        <v>93.437398725372049</v>
      </c>
      <c r="E129" s="6">
        <f>SUMIF([3]Sheet1!B$1:B$65536,A129,[3]Sheet1!P$1:P$65536)</f>
        <v>1097258.04</v>
      </c>
      <c r="F129" s="4">
        <f>SUMIF([3]Sheet1!B$1:B$65536,A129,[3]Sheet1!J$1:J$65536)</f>
        <v>11623.25</v>
      </c>
      <c r="G129" s="4">
        <f t="shared" si="10"/>
        <v>94.401999440776038</v>
      </c>
      <c r="H129" s="10">
        <f t="shared" si="11"/>
        <v>1.0323497106753904E-2</v>
      </c>
      <c r="I129" s="12">
        <f t="shared" si="12"/>
        <v>7.1601857266044653E-3</v>
      </c>
      <c r="J129" s="12">
        <f t="shared" si="13"/>
        <v>7.3918156632421788E-5</v>
      </c>
      <c r="K129" s="12">
        <f t="shared" si="8"/>
        <v>-9.6882753474304986E-2</v>
      </c>
      <c r="L129" s="12">
        <f t="shared" si="14"/>
        <v>-3.637702580592728E-3</v>
      </c>
      <c r="M129" s="2">
        <f t="shared" si="15"/>
        <v>5.2926773005637968E-7</v>
      </c>
    </row>
    <row r="130" spans="1:13">
      <c r="A130" t="str">
        <f>[1]Sheet1!$A130</f>
        <v>1020 Multi-Strategy Feeder Fund Class B Series Aug 2023</v>
      </c>
      <c r="B130" s="6">
        <f>SUMIF([2]Sheet1!$B$1:B$65536,A130,[2]Sheet1!$P$1:$P$65536)</f>
        <v>111868.98</v>
      </c>
      <c r="C130" s="4">
        <f>SUMIF([2]Sheet1!$B$1:B$65536,A130,[2]Sheet1!$J$1:$J$65536)</f>
        <v>1185.8742999999999</v>
      </c>
      <c r="D130" s="4">
        <f t="shared" si="9"/>
        <v>94.334601905109167</v>
      </c>
      <c r="E130" s="6">
        <f>SUMIF([3]Sheet1!B$1:B$65536,A130,[3]Sheet1!P$1:P$65536)</f>
        <v>113023.78</v>
      </c>
      <c r="F130" s="4">
        <f>SUMIF([3]Sheet1!B$1:B$65536,A130,[3]Sheet1!J$1:J$65536)</f>
        <v>1185.8742999999999</v>
      </c>
      <c r="G130" s="4">
        <f t="shared" si="10"/>
        <v>95.308398200382626</v>
      </c>
      <c r="H130" s="10">
        <f t="shared" si="11"/>
        <v>1.0322790106783906E-2</v>
      </c>
      <c r="I130" s="12">
        <f t="shared" si="12"/>
        <v>6.592791329770877E-4</v>
      </c>
      <c r="J130" s="12">
        <f t="shared" si="13"/>
        <v>6.8056001115049525E-6</v>
      </c>
      <c r="K130" s="12">
        <f t="shared" ref="K130:K193" si="16">IF(B130&lt;&gt;0,(E130-B130)/B130,"none")</f>
        <v>1.0322790106783874E-2</v>
      </c>
      <c r="L130" s="12">
        <f t="shared" si="14"/>
        <v>-3.637702580592728E-3</v>
      </c>
      <c r="M130" s="2">
        <f t="shared" si="15"/>
        <v>4.4867901409017561E-9</v>
      </c>
    </row>
    <row r="131" spans="1:13">
      <c r="A131" t="str">
        <f>[1]Sheet1!$A131</f>
        <v>1020 Multi-Strategy Feeder Fund Class B Series June 2023</v>
      </c>
      <c r="B131" s="6">
        <f>SUMIF([2]Sheet1!$B$1:B$65536,A131,[2]Sheet1!$P$1:$P$65536)</f>
        <v>12847.86</v>
      </c>
      <c r="C131" s="4">
        <f>SUMIF([2]Sheet1!$B$1:B$65536,A131,[2]Sheet1!$J$1:$J$65536)</f>
        <v>138</v>
      </c>
      <c r="D131" s="4">
        <f t="shared" ref="D131:D194" si="17">IF(C131*C131&lt;&gt;0,B131/C131,"none")</f>
        <v>93.100434782608701</v>
      </c>
      <c r="E131" s="6">
        <f>SUMIF([3]Sheet1!B$1:B$65536,A131,[3]Sheet1!P$1:P$65536)</f>
        <v>12980.47</v>
      </c>
      <c r="F131" s="4">
        <f>SUMIF([3]Sheet1!B$1:B$65536,A131,[3]Sheet1!J$1:J$65536)</f>
        <v>138</v>
      </c>
      <c r="G131" s="4">
        <f t="shared" ref="G131:G194" si="18">IF(E131*F131&lt;&gt;0,E131/F131,"none")</f>
        <v>94.061376811594201</v>
      </c>
      <c r="H131" s="10">
        <f t="shared" ref="H131:H194" si="19">IF(ISNUMBER(G131-D131),(G131-D131)/D131,"none")</f>
        <v>1.0321563279799042E-2</v>
      </c>
      <c r="I131" s="12">
        <f t="shared" ref="I131:I194" si="20">IF(ISNUMBER(B131),B131/$T$4,"none")</f>
        <v>7.5716485494111105E-5</v>
      </c>
      <c r="J131" s="12">
        <f t="shared" ref="J131:J194" si="21">IF(ISNUMBER(H131*I131),H131*I131,"none")</f>
        <v>7.8151249635145405E-7</v>
      </c>
      <c r="K131" s="12">
        <f t="shared" si="16"/>
        <v>1.032156327979903E-2</v>
      </c>
      <c r="L131" s="12">
        <f t="shared" ref="L131:L194" si="22">($T$5-$T$4)/$T$4</f>
        <v>-3.637702580592728E-3</v>
      </c>
      <c r="M131" s="2">
        <f t="shared" ref="M131:M194" si="23">IF(ISNUMBER(I131*J131),I131*J131,"none")</f>
        <v>5.9173379593461422E-11</v>
      </c>
    </row>
    <row r="132" spans="1:13">
      <c r="A132" t="str">
        <f>[1]Sheet1!$A132</f>
        <v>1020 Multi-Strategy Feeder Fund Class B Series Mar 2024</v>
      </c>
      <c r="B132" s="6">
        <f>SUMIF([2]Sheet1!$B$1:B$65536,A132,[2]Sheet1!$P$1:$P$65536)</f>
        <v>133286</v>
      </c>
      <c r="C132" s="4">
        <f>SUMIF([2]Sheet1!$B$1:B$65536,A132,[2]Sheet1!$J$1:$J$65536)</f>
        <v>1332.86</v>
      </c>
      <c r="D132" s="4">
        <f t="shared" si="17"/>
        <v>100.00000000000001</v>
      </c>
      <c r="E132" s="6">
        <f>SUMIF([3]Sheet1!B$1:B$65536,A132,[3]Sheet1!P$1:P$65536)</f>
        <v>134386.67000000001</v>
      </c>
      <c r="F132" s="4">
        <f>SUMIF([3]Sheet1!B$1:B$65536,A132,[3]Sheet1!J$1:J$65536)</f>
        <v>1332.86</v>
      </c>
      <c r="G132" s="4">
        <f t="shared" si="18"/>
        <v>100.82579565745841</v>
      </c>
      <c r="H132" s="10">
        <f t="shared" si="19"/>
        <v>8.2579565745839988E-3</v>
      </c>
      <c r="I132" s="12">
        <f t="shared" si="20"/>
        <v>7.8549637726190141E-4</v>
      </c>
      <c r="J132" s="12">
        <f t="shared" si="21"/>
        <v>6.4865949729218317E-6</v>
      </c>
      <c r="K132" s="12">
        <f t="shared" si="16"/>
        <v>8.2579565745840734E-3</v>
      </c>
      <c r="L132" s="12">
        <f t="shared" si="22"/>
        <v>-3.637702580592728E-3</v>
      </c>
      <c r="M132" s="2">
        <f t="shared" si="23"/>
        <v>5.09519685199536E-9</v>
      </c>
    </row>
    <row r="133" spans="1:13">
      <c r="A133" t="str">
        <f>[1]Sheet1!$A133</f>
        <v>1020 Multi-Strategy Feeder Fund Class B Series May 2023</v>
      </c>
      <c r="B133" s="6">
        <f>SUMIF([2]Sheet1!$B$1:B$65536,A133,[2]Sheet1!$P$1:$P$65536)</f>
        <v>3025778.63</v>
      </c>
      <c r="C133" s="4">
        <f>SUMIF([2]Sheet1!$B$1:B$65536,A133,[2]Sheet1!$J$1:$J$65536)</f>
        <v>32515.290499999999</v>
      </c>
      <c r="D133" s="4">
        <f t="shared" si="17"/>
        <v>93.05709970513719</v>
      </c>
      <c r="E133" s="6">
        <f>SUMIF([3]Sheet1!B$1:B$65536,A133,[3]Sheet1!P$1:P$65536)</f>
        <v>2924641.72</v>
      </c>
      <c r="F133" s="4">
        <f>SUMIF([3]Sheet1!B$1:B$65536,A133,[3]Sheet1!J$1:J$65536)</f>
        <v>31107.352399999996</v>
      </c>
      <c r="G133" s="4">
        <f t="shared" si="18"/>
        <v>94.017699815558728</v>
      </c>
      <c r="H133" s="10">
        <f t="shared" si="19"/>
        <v>1.0322695565038209E-2</v>
      </c>
      <c r="I133" s="12">
        <f t="shared" si="20"/>
        <v>1.783186645455246E-2</v>
      </c>
      <c r="J133" s="12">
        <f t="shared" si="21"/>
        <v>1.8407292876676228E-4</v>
      </c>
      <c r="K133" s="12">
        <f t="shared" si="16"/>
        <v>-3.3425085694388582E-2</v>
      </c>
      <c r="L133" s="12">
        <f t="shared" si="22"/>
        <v>-3.637702580592728E-3</v>
      </c>
      <c r="M133" s="2">
        <f t="shared" si="23"/>
        <v>3.2823638836672528E-6</v>
      </c>
    </row>
    <row r="134" spans="1:13">
      <c r="A134" t="str">
        <f>[1]Sheet1!$A134</f>
        <v>AB SICAV I - Sustainable Global Thematic Portfolio Class A USD</v>
      </c>
      <c r="B134" s="6">
        <f>SUMIF([2]Sheet1!$B$1:B$65536,A134,[2]Sheet1!$P$1:$P$65536)</f>
        <v>104853.57</v>
      </c>
      <c r="C134" s="4">
        <f>SUMIF([2]Sheet1!$B$1:B$65536,A134,[2]Sheet1!$J$1:$J$65536)</f>
        <v>2524.1590000000001</v>
      </c>
      <c r="D134" s="4">
        <f t="shared" si="17"/>
        <v>41.540002036321802</v>
      </c>
      <c r="E134" s="6">
        <f>SUMIF([3]Sheet1!B$1:B$65536,A134,[3]Sheet1!P$1:P$65536)</f>
        <v>73875.899999999994</v>
      </c>
      <c r="F134" s="4">
        <f>SUMIF([3]Sheet1!B$1:B$65536,A134,[3]Sheet1!J$1:J$65536)</f>
        <v>1768.2120000000002</v>
      </c>
      <c r="G134" s="4">
        <f t="shared" si="18"/>
        <v>41.78000149303363</v>
      </c>
      <c r="H134" s="10">
        <f t="shared" si="19"/>
        <v>5.777550432038433E-3</v>
      </c>
      <c r="I134" s="12">
        <f t="shared" si="20"/>
        <v>6.1793511229969538E-4</v>
      </c>
      <c r="J134" s="12">
        <f t="shared" si="21"/>
        <v>3.5701512750388226E-6</v>
      </c>
      <c r="K134" s="12">
        <f t="shared" si="16"/>
        <v>-0.29543743718025062</v>
      </c>
      <c r="L134" s="12">
        <f t="shared" si="22"/>
        <v>-3.637702580592728E-3</v>
      </c>
      <c r="M134" s="2">
        <f t="shared" si="23"/>
        <v>2.2061218290680155E-9</v>
      </c>
    </row>
    <row r="135" spans="1:13">
      <c r="A135" t="str">
        <f>[1]Sheet1!$A135</f>
        <v>abrdn SICAV I - Diversified Growth Fund A Acc Hedged USD</v>
      </c>
      <c r="B135" s="6">
        <f>SUMIF([2]Sheet1!$B$1:B$65536,A135,[2]Sheet1!$P$1:$P$65536)</f>
        <v>73672.98</v>
      </c>
      <c r="C135" s="4">
        <f>SUMIF([2]Sheet1!$B$1:B$65536,A135,[2]Sheet1!$J$1:$J$65536)</f>
        <v>5953.6130000000003</v>
      </c>
      <c r="D135" s="4">
        <f t="shared" si="17"/>
        <v>12.374499316633445</v>
      </c>
      <c r="E135" s="6">
        <f>SUMIF([3]Sheet1!B$1:B$65536,A135,[3]Sheet1!P$1:P$65536)</f>
        <v>74920.86</v>
      </c>
      <c r="F135" s="4">
        <f>SUMIF([3]Sheet1!B$1:B$65536,A135,[3]Sheet1!J$1:J$65536)</f>
        <v>5953.6130000000003</v>
      </c>
      <c r="G135" s="4">
        <f t="shared" si="18"/>
        <v>12.584099772692648</v>
      </c>
      <c r="H135" s="10">
        <f t="shared" si="19"/>
        <v>1.6938095893501239E-2</v>
      </c>
      <c r="I135" s="12">
        <f t="shared" si="20"/>
        <v>4.3417807490725598E-4</v>
      </c>
      <c r="J135" s="12">
        <f t="shared" si="21"/>
        <v>7.3541498676348658E-6</v>
      </c>
      <c r="K135" s="12">
        <f t="shared" si="16"/>
        <v>1.6938095893501318E-2</v>
      </c>
      <c r="L135" s="12">
        <f t="shared" si="22"/>
        <v>-3.637702580592728E-3</v>
      </c>
      <c r="M135" s="2">
        <f t="shared" si="23"/>
        <v>3.1930106321091576E-9</v>
      </c>
    </row>
    <row r="136" spans="1:13">
      <c r="A136" t="str">
        <f>[1]Sheet1!$A136</f>
        <v>abrdn SICAV I - Diversified Income Fund Class A Acc USD</v>
      </c>
      <c r="B136" s="6">
        <f>SUMIF([2]Sheet1!$B$1:B$65536,A136,[2]Sheet1!$P$1:$P$65536)</f>
        <v>41403.199999999997</v>
      </c>
      <c r="C136" s="4">
        <f>SUMIF([2]Sheet1!$B$1:B$65536,A136,[2]Sheet1!$J$1:$J$65536)</f>
        <v>3190.973</v>
      </c>
      <c r="D136" s="4">
        <f t="shared" si="17"/>
        <v>12.975101951661765</v>
      </c>
      <c r="E136" s="6">
        <f>SUMIF([3]Sheet1!B$1:B$65536,A136,[3]Sheet1!P$1:P$65536)</f>
        <v>43758.12</v>
      </c>
      <c r="F136" s="4">
        <f>SUMIF([3]Sheet1!B$1:B$65536,A136,[3]Sheet1!J$1:J$65536)</f>
        <v>3314.6319999999996</v>
      </c>
      <c r="G136" s="4">
        <f t="shared" si="18"/>
        <v>13.201501705166669</v>
      </c>
      <c r="H136" s="10">
        <f t="shared" si="19"/>
        <v>1.7448784167426741E-2</v>
      </c>
      <c r="I136" s="12">
        <f t="shared" si="20"/>
        <v>2.440020977975928E-4</v>
      </c>
      <c r="J136" s="12">
        <f t="shared" si="21"/>
        <v>4.2575399408695487E-6</v>
      </c>
      <c r="K136" s="12">
        <f t="shared" si="16"/>
        <v>5.6877729257642062E-2</v>
      </c>
      <c r="L136" s="12">
        <f t="shared" si="22"/>
        <v>-3.637702580592728E-3</v>
      </c>
      <c r="M136" s="2">
        <f t="shared" si="23"/>
        <v>1.0388486770292091E-9</v>
      </c>
    </row>
    <row r="137" spans="1:13">
      <c r="A137" t="str">
        <f>[1]Sheet1!$A137</f>
        <v>abrdn SICAV I - Diversified Income Fund Class A MInc USD</v>
      </c>
      <c r="B137" s="6">
        <f>SUMIF([2]Sheet1!$B$1:B$65536,A137,[2]Sheet1!$P$1:$P$65536)</f>
        <v>0.15</v>
      </c>
      <c r="C137" s="4">
        <f>SUMIF([2]Sheet1!$B$1:B$65536,A137,[2]Sheet1!$J$1:$J$65536)</f>
        <v>1.6E-2</v>
      </c>
      <c r="D137" s="4">
        <f t="shared" si="17"/>
        <v>9.375</v>
      </c>
      <c r="E137" s="6">
        <f>SUMIF([3]Sheet1!B$1:B$65536,A137,[3]Sheet1!P$1:P$65536)</f>
        <v>0.15</v>
      </c>
      <c r="F137" s="4">
        <f>SUMIF([3]Sheet1!B$1:B$65536,A137,[3]Sheet1!J$1:J$65536)</f>
        <v>1.6E-2</v>
      </c>
      <c r="G137" s="4">
        <f t="shared" si="18"/>
        <v>9.375</v>
      </c>
      <c r="H137" s="10">
        <f t="shared" si="19"/>
        <v>0</v>
      </c>
      <c r="I137" s="12">
        <f t="shared" si="20"/>
        <v>8.8399724344106065E-10</v>
      </c>
      <c r="J137" s="12">
        <f t="shared" si="21"/>
        <v>0</v>
      </c>
      <c r="K137" s="12">
        <f t="shared" si="16"/>
        <v>0</v>
      </c>
      <c r="L137" s="12">
        <f t="shared" si="22"/>
        <v>-3.637702580592728E-3</v>
      </c>
      <c r="M137" s="2">
        <f t="shared" si="23"/>
        <v>0</v>
      </c>
    </row>
    <row r="138" spans="1:13">
      <c r="A138" t="str">
        <f>[1]Sheet1!$A138</f>
        <v>abrdn SICAV I - Global Sustainable Equity Fund A Acc USD</v>
      </c>
      <c r="B138" s="6">
        <f>SUMIF([2]Sheet1!$B$1:B$65536,A138,[2]Sheet1!$P$1:$P$65536)</f>
        <v>62025.409999999996</v>
      </c>
      <c r="C138" s="4">
        <f>SUMIF([2]Sheet1!$B$1:B$65536,A138,[2]Sheet1!$J$1:$J$65536)</f>
        <v>2305.34</v>
      </c>
      <c r="D138" s="4">
        <f t="shared" si="17"/>
        <v>26.905102934924997</v>
      </c>
      <c r="E138" s="6">
        <f>SUMIF([3]Sheet1!B$1:B$65536,A138,[3]Sheet1!P$1:P$65536)</f>
        <v>61323.06</v>
      </c>
      <c r="F138" s="4">
        <f>SUMIF([3]Sheet1!B$1:B$65536,A138,[3]Sheet1!J$1:J$65536)</f>
        <v>2276.4859999999999</v>
      </c>
      <c r="G138" s="4">
        <f t="shared" si="18"/>
        <v>26.937595926353161</v>
      </c>
      <c r="H138" s="10">
        <f t="shared" si="19"/>
        <v>1.2076887981716453E-3</v>
      </c>
      <c r="I138" s="12">
        <f t="shared" si="20"/>
        <v>3.6553527642201066E-4</v>
      </c>
      <c r="J138" s="12">
        <f t="shared" si="21"/>
        <v>4.4145285867143822E-7</v>
      </c>
      <c r="K138" s="12">
        <f t="shared" si="16"/>
        <v>-1.1323584963001431E-2</v>
      </c>
      <c r="L138" s="12">
        <f t="shared" si="22"/>
        <v>-3.637702580592728E-3</v>
      </c>
      <c r="M138" s="2">
        <f t="shared" si="23"/>
        <v>1.6136659272175097E-10</v>
      </c>
    </row>
    <row r="139" spans="1:13">
      <c r="A139" t="str">
        <f>[1]Sheet1!$A139</f>
        <v>Allianz Global Investors Fund - Allianz China Equity Class A Dis USD</v>
      </c>
      <c r="B139" s="6">
        <f>SUMIF([2]Sheet1!$B$1:B$65536,A139,[2]Sheet1!$P$1:$P$65536)</f>
        <v>12108.7</v>
      </c>
      <c r="C139" s="4">
        <f>SUMIF([2]Sheet1!$B$1:B$65536,A139,[2]Sheet1!$J$1:$J$65536)</f>
        <v>264.57099999999997</v>
      </c>
      <c r="D139" s="4">
        <f t="shared" si="17"/>
        <v>45.767298759123271</v>
      </c>
      <c r="E139" s="6">
        <f>SUMIF([3]Sheet1!B$1:B$65536,A139,[3]Sheet1!P$1:P$65536)</f>
        <v>0</v>
      </c>
      <c r="F139" s="4">
        <f>SUMIF([3]Sheet1!B$1:B$65536,A139,[3]Sheet1!J$1:J$65536)</f>
        <v>0</v>
      </c>
      <c r="G139" s="4" t="str">
        <f t="shared" si="18"/>
        <v>none</v>
      </c>
      <c r="H139" s="10" t="str">
        <f t="shared" si="19"/>
        <v>none</v>
      </c>
      <c r="I139" s="12">
        <f t="shared" si="20"/>
        <v>7.136038281103181E-5</v>
      </c>
      <c r="J139" s="12" t="str">
        <f t="shared" si="21"/>
        <v>none</v>
      </c>
      <c r="K139" s="12">
        <f t="shared" si="16"/>
        <v>-1</v>
      </c>
      <c r="L139" s="12">
        <f t="shared" si="22"/>
        <v>-3.637702580592728E-3</v>
      </c>
      <c r="M139" s="2" t="str">
        <f t="shared" si="23"/>
        <v>none</v>
      </c>
    </row>
    <row r="140" spans="1:13">
      <c r="A140" t="str">
        <f>[1]Sheet1!$A140</f>
        <v>Allianz Global Investors Fund - Allianz Euroland Equity Growth Class AT Acc EUR</v>
      </c>
      <c r="B140" s="6">
        <f>SUMIF([2]Sheet1!$B$1:B$65536,A140,[2]Sheet1!$P$1:$P$65536)</f>
        <v>7272.19</v>
      </c>
      <c r="C140" s="4">
        <f>SUMIF([2]Sheet1!$B$1:B$65536,A140,[2]Sheet1!$J$1:$J$65536)</f>
        <v>22.293000000000003</v>
      </c>
      <c r="D140" s="4">
        <f t="shared" si="17"/>
        <v>326.20957251155068</v>
      </c>
      <c r="E140" s="6">
        <f>SUMIF([3]Sheet1!B$1:B$65536,A140,[3]Sheet1!P$1:P$65536)</f>
        <v>7100.57</v>
      </c>
      <c r="F140" s="4">
        <f>SUMIF([3]Sheet1!B$1:B$65536,A140,[3]Sheet1!J$1:J$65536)</f>
        <v>22.293000000000003</v>
      </c>
      <c r="G140" s="4">
        <f t="shared" si="18"/>
        <v>318.51119185394515</v>
      </c>
      <c r="H140" s="10">
        <f t="shared" si="19"/>
        <v>-2.3599493412575855E-2</v>
      </c>
      <c r="I140" s="12">
        <f t="shared" si="20"/>
        <v>4.2857306091864311E-5</v>
      </c>
      <c r="J140" s="12">
        <f t="shared" si="21"/>
        <v>-1.0114107127956988E-6</v>
      </c>
      <c r="K140" s="12">
        <f t="shared" si="16"/>
        <v>-2.3599493412575841E-2</v>
      </c>
      <c r="L140" s="12">
        <f t="shared" si="22"/>
        <v>-3.637702580592728E-3</v>
      </c>
      <c r="M140" s="2">
        <f t="shared" si="23"/>
        <v>-4.3346338502875926E-11</v>
      </c>
    </row>
    <row r="141" spans="1:13">
      <c r="A141" t="str">
        <f>[1]Sheet1!$A141</f>
        <v>Allianz Global Investors Fund - Allianz Europe Equity Growth Class AT Acc EUR</v>
      </c>
      <c r="B141" s="6">
        <f>SUMIF([2]Sheet1!$B$1:B$65536,A141,[2]Sheet1!$P$1:$P$65536)</f>
        <v>6126.72</v>
      </c>
      <c r="C141" s="4">
        <f>SUMIF([2]Sheet1!$B$1:B$65536,A141,[2]Sheet1!$J$1:$J$65536)</f>
        <v>13.94</v>
      </c>
      <c r="D141" s="4">
        <f t="shared" si="17"/>
        <v>439.50645624103305</v>
      </c>
      <c r="E141" s="6">
        <f>SUMIF([3]Sheet1!B$1:B$65536,A141,[3]Sheet1!P$1:P$65536)</f>
        <v>6053.16</v>
      </c>
      <c r="F141" s="4">
        <f>SUMIF([3]Sheet1!B$1:B$65536,A141,[3]Sheet1!J$1:J$65536)</f>
        <v>13.94</v>
      </c>
      <c r="G141" s="4">
        <f t="shared" si="18"/>
        <v>434.22955523672886</v>
      </c>
      <c r="H141" s="10">
        <f t="shared" si="19"/>
        <v>-1.200642431839556E-2</v>
      </c>
      <c r="I141" s="12">
        <f t="shared" si="20"/>
        <v>3.6106690608901435E-5</v>
      </c>
      <c r="J141" s="12">
        <f t="shared" si="21"/>
        <v>-4.3351224818349875E-7</v>
      </c>
      <c r="K141" s="12">
        <f t="shared" si="16"/>
        <v>-1.2006424318395553E-2</v>
      </c>
      <c r="L141" s="12">
        <f t="shared" si="22"/>
        <v>-3.637702580592728E-3</v>
      </c>
      <c r="M141" s="2">
        <f t="shared" si="23"/>
        <v>-1.5652692620330884E-11</v>
      </c>
    </row>
    <row r="142" spans="1:13">
      <c r="A142" t="str">
        <f>[1]Sheet1!$A142</f>
        <v>Alquity SICAV - Alquity Future World Fund Class A USD</v>
      </c>
      <c r="B142" s="6">
        <f>SUMIF([2]Sheet1!$B$1:B$65536,A142,[2]Sheet1!$P$1:$P$65536)</f>
        <v>284090.81</v>
      </c>
      <c r="C142" s="4">
        <f>SUMIF([2]Sheet1!$B$1:B$65536,A142,[2]Sheet1!$J$1:$J$65536)</f>
        <v>3087.6080000000011</v>
      </c>
      <c r="D142" s="4">
        <f t="shared" si="17"/>
        <v>92.009999326339326</v>
      </c>
      <c r="E142" s="6">
        <f>SUMIF([3]Sheet1!B$1:B$65536,A142,[3]Sheet1!P$1:P$65536)</f>
        <v>282638.92</v>
      </c>
      <c r="F142" s="4">
        <f>SUMIF([3]Sheet1!B$1:B$65536,A142,[3]Sheet1!J$1:J$65536)</f>
        <v>2843.1640000000002</v>
      </c>
      <c r="G142" s="4">
        <f t="shared" si="18"/>
        <v>99.40999534321621</v>
      </c>
      <c r="H142" s="10">
        <f t="shared" si="19"/>
        <v>8.0425997946491856E-2</v>
      </c>
      <c r="I142" s="12">
        <f t="shared" si="20"/>
        <v>1.6742366195129207E-3</v>
      </c>
      <c r="J142" s="12">
        <f t="shared" si="21"/>
        <v>1.3465215092288763E-4</v>
      </c>
      <c r="K142" s="12">
        <f t="shared" si="16"/>
        <v>-5.1106545825963679E-3</v>
      </c>
      <c r="L142" s="12">
        <f t="shared" si="22"/>
        <v>-3.637702580592728E-3</v>
      </c>
      <c r="M142" s="2">
        <f t="shared" si="23"/>
        <v>2.25439561971279E-7</v>
      </c>
    </row>
    <row r="143" spans="1:13">
      <c r="A143" t="str">
        <f>[1]Sheet1!$A143</f>
        <v>Alquity SICAV - Alquity Future World Fund Class M USD</v>
      </c>
      <c r="B143" s="6">
        <f>SUMIF([2]Sheet1!$B$1:B$65536,A143,[2]Sheet1!$P$1:$P$65536)</f>
        <v>1925.76</v>
      </c>
      <c r="C143" s="4">
        <f>SUMIF([2]Sheet1!$B$1:B$65536,A143,[2]Sheet1!$J$1:$J$65536)</f>
        <v>24.056999999999999</v>
      </c>
      <c r="D143" s="4">
        <f t="shared" si="17"/>
        <v>80.049881531363013</v>
      </c>
      <c r="E143" s="6">
        <f>SUMIF([3]Sheet1!B$1:B$65536,A143,[3]Sheet1!P$1:P$65536)</f>
        <v>2080.69</v>
      </c>
      <c r="F143" s="4">
        <f>SUMIF([3]Sheet1!B$1:B$65536,A143,[3]Sheet1!J$1:J$65536)</f>
        <v>24.056999999999999</v>
      </c>
      <c r="G143" s="4">
        <f t="shared" si="18"/>
        <v>86.490002909756001</v>
      </c>
      <c r="H143" s="10">
        <f t="shared" si="19"/>
        <v>8.0451354270521816E-2</v>
      </c>
      <c r="I143" s="12">
        <f t="shared" si="20"/>
        <v>1.1349110210193713E-5</v>
      </c>
      <c r="J143" s="12">
        <f t="shared" si="21"/>
        <v>9.1305128617549071E-7</v>
      </c>
      <c r="K143" s="12">
        <f t="shared" si="16"/>
        <v>8.0451354270521802E-2</v>
      </c>
      <c r="L143" s="12">
        <f t="shared" si="22"/>
        <v>-3.637702580592728E-3</v>
      </c>
      <c r="M143" s="2">
        <f t="shared" si="23"/>
        <v>1.0362319674364763E-11</v>
      </c>
    </row>
    <row r="144" spans="1:13">
      <c r="A144" t="str">
        <f>[1]Sheet1!$A144</f>
        <v>Ascalon Active Alpha Fund Class D</v>
      </c>
      <c r="B144" s="6">
        <f>SUMIF([2]Sheet1!$B$1:B$65536,A144,[2]Sheet1!$P$1:$P$65536)</f>
        <v>39354380.990000002</v>
      </c>
      <c r="C144" s="4">
        <f>SUMIF([2]Sheet1!$B$1:B$65536,A144,[2]Sheet1!$J$1:$J$65536)</f>
        <v>35433.82015</v>
      </c>
      <c r="D144" s="4">
        <f t="shared" si="17"/>
        <v>1110.6445995211161</v>
      </c>
      <c r="E144" s="6">
        <f>SUMIF([3]Sheet1!B$1:B$65536,A144,[3]Sheet1!P$1:P$65536)</f>
        <v>39442153.43</v>
      </c>
      <c r="F144" s="4">
        <f>SUMIF([3]Sheet1!B$1:B$65536,A144,[3]Sheet1!J$1:J$65536)</f>
        <v>35594.73618</v>
      </c>
      <c r="G144" s="4">
        <f t="shared" si="18"/>
        <v>1108.0895003840988</v>
      </c>
      <c r="H144" s="10">
        <f t="shared" si="19"/>
        <v>-2.3005551353862878E-3</v>
      </c>
      <c r="I144" s="12">
        <f t="shared" si="20"/>
        <v>0.23192776208326188</v>
      </c>
      <c r="J144" s="12">
        <f t="shared" si="21"/>
        <v>-5.3356260409929729E-4</v>
      </c>
      <c r="K144" s="12">
        <f t="shared" si="16"/>
        <v>2.2303092512699083E-3</v>
      </c>
      <c r="L144" s="12">
        <f t="shared" si="22"/>
        <v>-3.637702580592728E-3</v>
      </c>
      <c r="M144" s="2">
        <f t="shared" si="23"/>
        <v>-1.2374798070006747E-4</v>
      </c>
    </row>
    <row r="145" spans="1:13">
      <c r="A145" t="str">
        <f>[1]Sheet1!$A145</f>
        <v>AVM Global Opportunity Fund Class D</v>
      </c>
      <c r="B145" s="6">
        <f>SUMIF([2]Sheet1!$B$1:B$65536,A145,[2]Sheet1!$P$1:$P$65536)</f>
        <v>623027.11</v>
      </c>
      <c r="C145" s="4">
        <f>SUMIF([2]Sheet1!$B$1:B$65536,A145,[2]Sheet1!$J$1:$J$65536)</f>
        <v>5637.9333000000006</v>
      </c>
      <c r="D145" s="4">
        <f t="shared" si="17"/>
        <v>110.5062931482357</v>
      </c>
      <c r="E145" s="6">
        <f>SUMIF([3]Sheet1!B$1:B$65536,A145,[3]Sheet1!P$1:P$65536)</f>
        <v>0</v>
      </c>
      <c r="F145" s="4">
        <f>SUMIF([3]Sheet1!B$1:B$65536,A145,[3]Sheet1!J$1:J$65536)</f>
        <v>0</v>
      </c>
      <c r="G145" s="4" t="str">
        <f t="shared" si="18"/>
        <v>none</v>
      </c>
      <c r="H145" s="10" t="str">
        <f t="shared" si="19"/>
        <v>none</v>
      </c>
      <c r="I145" s="12">
        <f t="shared" si="20"/>
        <v>3.6716949855270034E-3</v>
      </c>
      <c r="J145" s="12" t="str">
        <f t="shared" si="21"/>
        <v>none</v>
      </c>
      <c r="K145" s="12">
        <f t="shared" si="16"/>
        <v>-1</v>
      </c>
      <c r="L145" s="12">
        <f t="shared" si="22"/>
        <v>-3.637702580592728E-3</v>
      </c>
      <c r="M145" s="2" t="str">
        <f t="shared" si="23"/>
        <v>none</v>
      </c>
    </row>
    <row r="146" spans="1:13">
      <c r="A146" t="str">
        <f>[1]Sheet1!$A146</f>
        <v>Barings ASEAN Frontiers Fund Class A USD Inc</v>
      </c>
      <c r="B146" s="6">
        <f>SUMIF([2]Sheet1!$B$1:B$65536,A146,[2]Sheet1!$P$1:$P$65536)</f>
        <v>51598.53</v>
      </c>
      <c r="C146" s="4">
        <f>SUMIF([2]Sheet1!$B$1:B$65536,A146,[2]Sheet1!$J$1:$J$65536)</f>
        <v>219.774</v>
      </c>
      <c r="D146" s="4">
        <f t="shared" si="17"/>
        <v>234.77995577274837</v>
      </c>
      <c r="E146" s="6">
        <f>SUMIF([3]Sheet1!B$1:B$65536,A146,[3]Sheet1!P$1:P$65536)</f>
        <v>51446.89</v>
      </c>
      <c r="F146" s="4">
        <f>SUMIF([3]Sheet1!B$1:B$65536,A146,[3]Sheet1!J$1:J$65536)</f>
        <v>219.774</v>
      </c>
      <c r="G146" s="4">
        <f t="shared" si="18"/>
        <v>234.08997424627117</v>
      </c>
      <c r="H146" s="10">
        <f t="shared" si="19"/>
        <v>-2.9388434127871391E-3</v>
      </c>
      <c r="I146" s="12">
        <f t="shared" si="20"/>
        <v>3.0408638857073913E-4</v>
      </c>
      <c r="J146" s="12">
        <f t="shared" si="21"/>
        <v>-8.9366227996934713E-7</v>
      </c>
      <c r="K146" s="12">
        <f t="shared" si="16"/>
        <v>-2.9388434127871361E-3</v>
      </c>
      <c r="L146" s="12">
        <f t="shared" si="22"/>
        <v>-3.637702580592728E-3</v>
      </c>
      <c r="M146" s="2">
        <f t="shared" si="23"/>
        <v>-2.7175053531777154E-10</v>
      </c>
    </row>
    <row r="147" spans="1:13">
      <c r="A147" t="str">
        <f>[1]Sheet1!$A147</f>
        <v>BlackRock Global Funds - Asian Tiger Bond Fund A3 USD</v>
      </c>
      <c r="B147" s="6">
        <f>SUMIF([2]Sheet1!$B$1:B$65536,A147,[2]Sheet1!$P$1:$P$65536)</f>
        <v>10162.550000000001</v>
      </c>
      <c r="C147" s="4">
        <f>SUMIF([2]Sheet1!$B$1:B$65536,A147,[2]Sheet1!$J$1:$J$65536)</f>
        <v>1024.45</v>
      </c>
      <c r="D147" s="4">
        <f t="shared" si="17"/>
        <v>9.9200058568012111</v>
      </c>
      <c r="E147" s="6">
        <f>SUMIF([3]Sheet1!B$1:B$65536,A147,[3]Sheet1!P$1:P$65536)</f>
        <v>9864.36</v>
      </c>
      <c r="F147" s="4">
        <f>SUMIF([3]Sheet1!B$1:B$65536,A147,[3]Sheet1!J$1:J$65536)</f>
        <v>996.4</v>
      </c>
      <c r="G147" s="4">
        <f t="shared" si="18"/>
        <v>9.9</v>
      </c>
      <c r="H147" s="10">
        <f t="shared" si="19"/>
        <v>-2.0167182449287134E-3</v>
      </c>
      <c r="I147" s="12">
        <f t="shared" si="20"/>
        <v>5.989110790887968E-5</v>
      </c>
      <c r="J147" s="12">
        <f t="shared" si="21"/>
        <v>-1.20783490028832E-7</v>
      </c>
      <c r="K147" s="12">
        <f t="shared" si="16"/>
        <v>-2.9342045057588941E-2</v>
      </c>
      <c r="L147" s="12">
        <f t="shared" si="22"/>
        <v>-3.637702580592728E-3</v>
      </c>
      <c r="M147" s="2">
        <f t="shared" si="23"/>
        <v>-7.2338570349278701E-12</v>
      </c>
    </row>
    <row r="148" spans="1:13">
      <c r="A148" t="str">
        <f>[1]Sheet1!$A148</f>
        <v>BlackRock Global Funds - Natural Resources Growth &amp; Income A2 USD</v>
      </c>
      <c r="B148" s="6">
        <f>SUMIF([2]Sheet1!$B$1:B$65536,A148,[2]Sheet1!$P$1:$P$65536)</f>
        <v>193392.99</v>
      </c>
      <c r="C148" s="4">
        <f>SUMIF([2]Sheet1!$B$1:B$65536,A148,[2]Sheet1!$J$1:$J$65536)</f>
        <v>14796.710000000001</v>
      </c>
      <c r="D148" s="4">
        <f t="shared" si="17"/>
        <v>13.069999344448865</v>
      </c>
      <c r="E148" s="6">
        <f>SUMIF([3]Sheet1!B$1:B$65536,A148,[3]Sheet1!P$1:P$65536)</f>
        <v>182782.30000000002</v>
      </c>
      <c r="F148" s="4">
        <f>SUMIF([3]Sheet1!B$1:B$65536,A148,[3]Sheet1!J$1:J$65536)</f>
        <v>13273.95</v>
      </c>
      <c r="G148" s="4">
        <f t="shared" si="18"/>
        <v>13.770000640351968</v>
      </c>
      <c r="H148" s="10">
        <f t="shared" si="19"/>
        <v>5.3557867713314784E-2</v>
      </c>
      <c r="I148" s="12">
        <f t="shared" si="20"/>
        <v>1.1397258004054974E-3</v>
      </c>
      <c r="J148" s="12">
        <f t="shared" si="21"/>
        <v>6.1041283647569436E-5</v>
      </c>
      <c r="K148" s="12">
        <f t="shared" si="16"/>
        <v>-5.4865949381102043E-2</v>
      </c>
      <c r="L148" s="12">
        <f t="shared" si="22"/>
        <v>-3.637702580592728E-3</v>
      </c>
      <c r="M148" s="2">
        <f t="shared" si="23"/>
        <v>6.9570325863005072E-8</v>
      </c>
    </row>
    <row r="149" spans="1:13">
      <c r="A149" t="str">
        <f>[1]Sheet1!$A149</f>
        <v>BlackRock Global Funds - US Dollar Short Duration Bond Fund A3 USD</v>
      </c>
      <c r="B149" s="6">
        <f>SUMIF([2]Sheet1!$B$1:B$65536,A149,[2]Sheet1!$P$1:$P$65536)</f>
        <v>1660366.95</v>
      </c>
      <c r="C149" s="4">
        <f>SUMIF([2]Sheet1!$B$1:B$65536,A149,[2]Sheet1!$J$1:$J$65536)</f>
        <v>206515.87</v>
      </c>
      <c r="D149" s="4">
        <f t="shared" si="17"/>
        <v>8.0399000328643027</v>
      </c>
      <c r="E149" s="6">
        <f>SUMIF([3]Sheet1!B$1:B$65536,A149,[3]Sheet1!P$1:P$65536)</f>
        <v>2482875.65</v>
      </c>
      <c r="F149" s="4">
        <f>SUMIF([3]Sheet1!B$1:B$65536,A149,[3]Sheet1!J$1:J$65536)</f>
        <v>308819.21999999997</v>
      </c>
      <c r="G149" s="4">
        <f t="shared" si="18"/>
        <v>8.0399000101094753</v>
      </c>
      <c r="H149" s="10">
        <f t="shared" si="19"/>
        <v>-2.8302375978163768E-9</v>
      </c>
      <c r="I149" s="12">
        <f t="shared" si="20"/>
        <v>9.785065379337609E-3</v>
      </c>
      <c r="J149" s="12">
        <f t="shared" si="21"/>
        <v>-2.7694059933692667E-11</v>
      </c>
      <c r="K149" s="12">
        <f t="shared" si="16"/>
        <v>0.4953776633532726</v>
      </c>
      <c r="L149" s="12">
        <f t="shared" si="22"/>
        <v>-3.637702580592728E-3</v>
      </c>
      <c r="M149" s="2">
        <f t="shared" si="23"/>
        <v>-2.7098818707047693E-13</v>
      </c>
    </row>
    <row r="150" spans="1:13">
      <c r="A150" t="str">
        <f>[1]Sheet1!$A150</f>
        <v>BNP Paribas Funds - USD Short Duration Bond Classic USD Acc</v>
      </c>
      <c r="B150" s="6">
        <f>SUMIF([2]Sheet1!$B$1:B$65536,A150,[2]Sheet1!$P$1:$P$65536)</f>
        <v>214925</v>
      </c>
      <c r="C150" s="4">
        <f>SUMIF([2]Sheet1!$B$1:B$65536,A150,[2]Sheet1!$J$1:$J$65536)</f>
        <v>440.91699999999997</v>
      </c>
      <c r="D150" s="4">
        <f t="shared" si="17"/>
        <v>487.45001893780466</v>
      </c>
      <c r="E150" s="6">
        <f>SUMIF([3]Sheet1!B$1:B$65536,A150,[3]Sheet1!P$1:P$65536)</f>
        <v>390446.65</v>
      </c>
      <c r="F150" s="4">
        <f>SUMIF([3]Sheet1!B$1:B$65536,A150,[3]Sheet1!J$1:J$65536)</f>
        <v>799.60399999999993</v>
      </c>
      <c r="G150" s="4">
        <f t="shared" si="18"/>
        <v>488.3000210104002</v>
      </c>
      <c r="H150" s="10">
        <f t="shared" si="19"/>
        <v>1.7437727758176542E-3</v>
      </c>
      <c r="I150" s="12">
        <f t="shared" si="20"/>
        <v>1.2666207169771332E-3</v>
      </c>
      <c r="J150" s="12">
        <f t="shared" si="21"/>
        <v>2.2086987235513632E-6</v>
      </c>
      <c r="K150" s="12">
        <f t="shared" si="16"/>
        <v>0.81666465045946268</v>
      </c>
      <c r="L150" s="12">
        <f t="shared" si="22"/>
        <v>-3.637702580592728E-3</v>
      </c>
      <c r="M150" s="2">
        <f t="shared" si="23"/>
        <v>2.7975835608111067E-9</v>
      </c>
    </row>
    <row r="151" spans="1:13">
      <c r="A151" t="str">
        <f>[1]Sheet1!$A151</f>
        <v>BNY Mellon Global Bond Fund A USD Acc</v>
      </c>
      <c r="B151" s="6">
        <f>SUMIF([2]Sheet1!$B$1:B$65536,A151,[2]Sheet1!$P$1:$P$65536)</f>
        <v>68761.45</v>
      </c>
      <c r="C151" s="4">
        <f>SUMIF([2]Sheet1!$B$1:B$65536,A151,[2]Sheet1!$J$1:$J$65536)</f>
        <v>34900.744000000006</v>
      </c>
      <c r="D151" s="4">
        <f t="shared" si="17"/>
        <v>1.9702001195160763</v>
      </c>
      <c r="E151" s="6">
        <f>SUMIF([3]Sheet1!B$1:B$65536,A151,[3]Sheet1!P$1:P$65536)</f>
        <v>67976.179999999993</v>
      </c>
      <c r="F151" s="4">
        <f>SUMIF([3]Sheet1!B$1:B$65536,A151,[3]Sheet1!J$1:J$65536)</f>
        <v>34900.744000000006</v>
      </c>
      <c r="G151" s="4">
        <f t="shared" si="18"/>
        <v>1.9477000261083255</v>
      </c>
      <c r="H151" s="10">
        <f t="shared" si="19"/>
        <v>-1.1420207107325392E-2</v>
      </c>
      <c r="I151" s="12">
        <f t="shared" si="20"/>
        <v>4.052328817000688E-4</v>
      </c>
      <c r="J151" s="12">
        <f t="shared" si="21"/>
        <v>-4.6278434357130756E-6</v>
      </c>
      <c r="K151" s="12">
        <f t="shared" si="16"/>
        <v>-1.1420207107325457E-2</v>
      </c>
      <c r="L151" s="12">
        <f t="shared" si="22"/>
        <v>-3.637702580592728E-3</v>
      </c>
      <c r="M151" s="2">
        <f t="shared" si="23"/>
        <v>-1.8753543315107567E-9</v>
      </c>
    </row>
    <row r="152" spans="1:13">
      <c r="A152" t="str">
        <f>[1]Sheet1!$A152</f>
        <v>BNY Mellon Global Leaders Fund B USD Acc</v>
      </c>
      <c r="B152" s="6">
        <f>SUMIF([2]Sheet1!$B$1:B$65536,A152,[2]Sheet1!$P$1:$P$65536)</f>
        <v>832357.92</v>
      </c>
      <c r="C152" s="4">
        <f>SUMIF([2]Sheet1!$B$1:B$65536,A152,[2]Sheet1!$J$1:$J$65536)</f>
        <v>492636.11599999992</v>
      </c>
      <c r="D152" s="4">
        <f t="shared" si="17"/>
        <v>1.6895998749714083</v>
      </c>
      <c r="E152" s="6">
        <f>SUMIF([3]Sheet1!B$1:B$65536,A152,[3]Sheet1!P$1:P$65536)</f>
        <v>813568.1</v>
      </c>
      <c r="F152" s="4">
        <f>SUMIF([3]Sheet1!B$1:B$65536,A152,[3]Sheet1!J$1:J$65536)</f>
        <v>480292.87299999996</v>
      </c>
      <c r="G152" s="4">
        <f t="shared" si="18"/>
        <v>1.6939000050496273</v>
      </c>
      <c r="H152" s="10">
        <f t="shared" si="19"/>
        <v>2.5450582365199471E-3</v>
      </c>
      <c r="I152" s="12">
        <f t="shared" si="20"/>
        <v>4.9053473789088999E-3</v>
      </c>
      <c r="J152" s="12">
        <f t="shared" si="21"/>
        <v>1.2484394749683629E-5</v>
      </c>
      <c r="K152" s="12">
        <f t="shared" si="16"/>
        <v>-2.2574207019019011E-2</v>
      </c>
      <c r="L152" s="12">
        <f t="shared" si="22"/>
        <v>-3.637702580592728E-3</v>
      </c>
      <c r="M152" s="2">
        <f t="shared" si="23"/>
        <v>6.1240293062624615E-8</v>
      </c>
    </row>
    <row r="153" spans="1:13">
      <c r="A153" t="str">
        <f>[1]Sheet1!$A153</f>
        <v>BNY Mellon Global Short-Dated High Yield Bond Fund A Acc</v>
      </c>
      <c r="B153" s="6">
        <f>SUMIF([2]Sheet1!$B$1:B$65536,A153,[2]Sheet1!$P$1:$P$65536)</f>
        <v>621919.14</v>
      </c>
      <c r="C153" s="4">
        <f>SUMIF([2]Sheet1!$B$1:B$65536,A153,[2]Sheet1!$J$1:$J$65536)</f>
        <v>469975.91299999988</v>
      </c>
      <c r="D153" s="4">
        <f t="shared" si="17"/>
        <v>1.3233000304847542</v>
      </c>
      <c r="E153" s="6">
        <f>SUMIF([3]Sheet1!B$1:B$65536,A153,[3]Sheet1!P$1:P$65536)</f>
        <v>628498.81000000006</v>
      </c>
      <c r="F153" s="4">
        <f>SUMIF([3]Sheet1!B$1:B$65536,A153,[3]Sheet1!J$1:J$65536)</f>
        <v>469975.91299999988</v>
      </c>
      <c r="G153" s="4">
        <f t="shared" si="18"/>
        <v>1.3373000458429882</v>
      </c>
      <c r="H153" s="10">
        <f t="shared" si="19"/>
        <v>1.0579622939406653E-2</v>
      </c>
      <c r="I153" s="12">
        <f t="shared" si="20"/>
        <v>3.665165369354901E-3</v>
      </c>
      <c r="J153" s="12">
        <f t="shared" si="21"/>
        <v>3.877606761834597E-5</v>
      </c>
      <c r="K153" s="12">
        <f t="shared" si="16"/>
        <v>1.0579622939406627E-2</v>
      </c>
      <c r="L153" s="12">
        <f t="shared" si="22"/>
        <v>-3.637702580592728E-3</v>
      </c>
      <c r="M153" s="2">
        <f t="shared" si="23"/>
        <v>1.4212070019452562E-7</v>
      </c>
    </row>
    <row r="154" spans="1:13">
      <c r="A154" t="str">
        <f>[1]Sheet1!$A154</f>
        <v>BNY Mellon Long-Term Global Equity Fund A Acc USD</v>
      </c>
      <c r="B154" s="6">
        <f>SUMIF([2]Sheet1!$B$1:B$65536,A154,[2]Sheet1!$P$1:$P$65536)</f>
        <v>143172.97</v>
      </c>
      <c r="C154" s="4">
        <f>SUMIF([2]Sheet1!$B$1:B$65536,A154,[2]Sheet1!$J$1:$J$65536)</f>
        <v>51109.474000000002</v>
      </c>
      <c r="D154" s="4">
        <f t="shared" si="17"/>
        <v>2.8013000094659555</v>
      </c>
      <c r="E154" s="6">
        <f>SUMIF([3]Sheet1!B$1:B$65536,A154,[3]Sheet1!P$1:P$65536)</f>
        <v>142866.31</v>
      </c>
      <c r="F154" s="4">
        <f>SUMIF([3]Sheet1!B$1:B$65536,A154,[3]Sheet1!J$1:J$65536)</f>
        <v>51109.474000000002</v>
      </c>
      <c r="G154" s="4">
        <f t="shared" si="18"/>
        <v>2.7952999477161513</v>
      </c>
      <c r="H154" s="10">
        <f t="shared" si="19"/>
        <v>-2.1418847426299143E-3</v>
      </c>
      <c r="I154" s="12">
        <f t="shared" si="20"/>
        <v>8.4376340543513119E-4</v>
      </c>
      <c r="J154" s="12">
        <f t="shared" si="21"/>
        <v>-1.807243964490966E-6</v>
      </c>
      <c r="K154" s="12">
        <f t="shared" si="16"/>
        <v>-2.1418847426298657E-3</v>
      </c>
      <c r="L154" s="12">
        <f t="shared" si="22"/>
        <v>-3.637702580592728E-3</v>
      </c>
      <c r="M154" s="2">
        <f t="shared" si="23"/>
        <v>-1.5248863219309847E-9</v>
      </c>
    </row>
    <row r="155" spans="1:13">
      <c r="A155" t="str">
        <f>[1]Sheet1!$A155</f>
        <v>Celsius Investment Funds SICAV - Shiller US Sector Index Fund Class A USD</v>
      </c>
      <c r="B155" s="6">
        <f>SUMIF([2]Sheet1!$B$1:B$65536,A155,[2]Sheet1!$P$1:$P$65536)</f>
        <v>1700876.06</v>
      </c>
      <c r="C155" s="4">
        <f>SUMIF([2]Sheet1!$B$1:B$65536,A155,[2]Sheet1!$J$1:$J$65536)</f>
        <v>11585.56</v>
      </c>
      <c r="D155" s="4">
        <f t="shared" si="17"/>
        <v>146.80999968926838</v>
      </c>
      <c r="E155" s="6">
        <f>SUMIF([3]Sheet1!B$1:B$65536,A155,[3]Sheet1!P$1:P$65536)</f>
        <v>1660330.08</v>
      </c>
      <c r="F155" s="4">
        <f>SUMIF([3]Sheet1!B$1:B$65536,A155,[3]Sheet1!J$1:J$65536)</f>
        <v>11309.38</v>
      </c>
      <c r="G155" s="4">
        <f t="shared" si="18"/>
        <v>146.81000019452881</v>
      </c>
      <c r="H155" s="10">
        <f t="shared" si="19"/>
        <v>3.4415941141404524E-9</v>
      </c>
      <c r="I155" s="12">
        <f t="shared" si="20"/>
        <v>1.0023798323165948E-2</v>
      </c>
      <c r="J155" s="12">
        <f t="shared" si="21"/>
        <v>3.4497845310338863E-11</v>
      </c>
      <c r="K155" s="12">
        <f t="shared" si="16"/>
        <v>-2.3838291897647135E-2</v>
      </c>
      <c r="L155" s="12">
        <f t="shared" si="22"/>
        <v>-3.637702580592728E-3</v>
      </c>
      <c r="M155" s="2">
        <f t="shared" si="23"/>
        <v>3.4579944397461294E-13</v>
      </c>
    </row>
    <row r="156" spans="1:13">
      <c r="A156" t="str">
        <f>[1]Sheet1!$A156</f>
        <v>CSOP US Dollar Money Market ETF A</v>
      </c>
      <c r="B156" s="6">
        <f>SUMIF([2]Sheet1!$B$1:B$65536,A156,[2]Sheet1!$P$1:$P$65536)</f>
        <v>371570.09</v>
      </c>
      <c r="C156" s="4">
        <f>SUMIF([2]Sheet1!$B$1:B$65536,A156,[2]Sheet1!$J$1:$J$65536)</f>
        <v>332709.60960000003</v>
      </c>
      <c r="D156" s="4">
        <f t="shared" si="17"/>
        <v>1.1167999939849047</v>
      </c>
      <c r="E156" s="6">
        <f>SUMIF([3]Sheet1!B$1:B$65536,A156,[3]Sheet1!P$1:P$65536)</f>
        <v>305792.78999999998</v>
      </c>
      <c r="F156" s="4">
        <f>SUMIF([3]Sheet1!B$1:B$65536,A156,[3]Sheet1!J$1:J$65536)</f>
        <v>271719.20659999998</v>
      </c>
      <c r="G156" s="4">
        <f t="shared" si="18"/>
        <v>1.1253999812025066</v>
      </c>
      <c r="H156" s="10">
        <f t="shared" si="19"/>
        <v>7.7005616618208489E-3</v>
      </c>
      <c r="I156" s="12">
        <f t="shared" si="20"/>
        <v>2.1897795687009789E-3</v>
      </c>
      <c r="J156" s="12">
        <f t="shared" si="21"/>
        <v>1.6862532594577353E-5</v>
      </c>
      <c r="K156" s="12">
        <f t="shared" si="16"/>
        <v>-0.17702528209415361</v>
      </c>
      <c r="L156" s="12">
        <f t="shared" si="22"/>
        <v>-3.637702580592728E-3</v>
      </c>
      <c r="M156" s="2">
        <f t="shared" si="23"/>
        <v>3.6925229352159796E-8</v>
      </c>
    </row>
    <row r="157" spans="1:13">
      <c r="A157" t="str">
        <f>[1]Sheet1!$A157</f>
        <v>Dimensional Funds Plc - Global Core Equity Fund USD Acc</v>
      </c>
      <c r="B157" s="6">
        <f>SUMIF([2]Sheet1!$B$1:B$65536,A157,[2]Sheet1!$P$1:$P$65536)</f>
        <v>327663.42</v>
      </c>
      <c r="C157" s="4">
        <f>SUMIF([2]Sheet1!$B$1:B$65536,A157,[2]Sheet1!$J$1:$J$65536)</f>
        <v>9807.375</v>
      </c>
      <c r="D157" s="4">
        <f t="shared" si="17"/>
        <v>33.409900202653617</v>
      </c>
      <c r="E157" s="6">
        <f>SUMIF([3]Sheet1!B$1:B$65536,A157,[3]Sheet1!P$1:P$65536)</f>
        <v>321300.81</v>
      </c>
      <c r="F157" s="4">
        <f>SUMIF([3]Sheet1!B$1:B$65536,A157,[3]Sheet1!J$1:J$65536)</f>
        <v>9534.1489999999976</v>
      </c>
      <c r="G157" s="4">
        <f t="shared" si="18"/>
        <v>33.699998814786731</v>
      </c>
      <c r="H157" s="10">
        <f t="shared" si="19"/>
        <v>8.6830134293568763E-3</v>
      </c>
      <c r="I157" s="12">
        <f t="shared" si="20"/>
        <v>1.9310237337098034E-3</v>
      </c>
      <c r="J157" s="12">
        <f t="shared" si="21"/>
        <v>1.676710501220908E-5</v>
      </c>
      <c r="K157" s="12">
        <f t="shared" si="16"/>
        <v>-1.9418127296602063E-2</v>
      </c>
      <c r="L157" s="12">
        <f t="shared" si="22"/>
        <v>-3.637702580592728E-3</v>
      </c>
      <c r="M157" s="2">
        <f t="shared" si="23"/>
        <v>3.2377677724180334E-8</v>
      </c>
    </row>
    <row r="158" spans="1:13">
      <c r="A158" t="str">
        <f>[1]Sheet1!$A158</f>
        <v>Fidelity Funds - Asia Pacific Dividend Fund A USD</v>
      </c>
      <c r="B158" s="6">
        <f>SUMIF([2]Sheet1!$B$1:B$65536,A158,[2]Sheet1!$P$1:$P$65536)</f>
        <v>30403.58</v>
      </c>
      <c r="C158" s="4">
        <f>SUMIF([2]Sheet1!$B$1:B$65536,A158,[2]Sheet1!$J$1:$J$65536)</f>
        <v>1101.18</v>
      </c>
      <c r="D158" s="4">
        <f t="shared" si="17"/>
        <v>27.610000181623349</v>
      </c>
      <c r="E158" s="6">
        <f>SUMIF([3]Sheet1!B$1:B$65536,A158,[3]Sheet1!P$1:P$65536)</f>
        <v>33578.39</v>
      </c>
      <c r="F158" s="4">
        <f>SUMIF([3]Sheet1!B$1:B$65536,A158,[3]Sheet1!J$1:J$65536)</f>
        <v>1146.02</v>
      </c>
      <c r="G158" s="4">
        <f t="shared" si="18"/>
        <v>29.300003490340483</v>
      </c>
      <c r="H158" s="10">
        <f t="shared" si="19"/>
        <v>6.1209826063020674E-2</v>
      </c>
      <c r="I158" s="12">
        <f t="shared" si="20"/>
        <v>1.791778727382651E-4</v>
      </c>
      <c r="J158" s="12">
        <f t="shared" si="21"/>
        <v>1.0967446424651261E-5</v>
      </c>
      <c r="K158" s="12">
        <f t="shared" si="16"/>
        <v>0.10442224238066693</v>
      </c>
      <c r="L158" s="12">
        <f t="shared" si="22"/>
        <v>-3.637702580592728E-3</v>
      </c>
      <c r="M158" s="2">
        <f t="shared" si="23"/>
        <v>1.9651237197399042E-9</v>
      </c>
    </row>
    <row r="159" spans="1:13">
      <c r="A159" t="str">
        <f>[1]Sheet1!$A159</f>
        <v>Fidelity Funds - Global Dividend Fund A Mincome(G) USD</v>
      </c>
      <c r="B159" s="6">
        <f>SUMIF([2]Sheet1!$B$1:B$65536,A159,[2]Sheet1!$P$1:$P$65536)</f>
        <v>162167.82</v>
      </c>
      <c r="C159" s="4">
        <f>SUMIF([2]Sheet1!$B$1:B$65536,A159,[2]Sheet1!$J$1:$J$65536)</f>
        <v>8723.39</v>
      </c>
      <c r="D159" s="4">
        <f t="shared" si="17"/>
        <v>18.589999988536569</v>
      </c>
      <c r="E159" s="6">
        <f>SUMIF([3]Sheet1!B$1:B$65536,A159,[3]Sheet1!P$1:P$65536)</f>
        <v>171235.75</v>
      </c>
      <c r="F159" s="4">
        <f>SUMIF([3]Sheet1!B$1:B$65536,A159,[3]Sheet1!J$1:J$65536)</f>
        <v>8998.2000000000007</v>
      </c>
      <c r="G159" s="4">
        <f t="shared" si="18"/>
        <v>19.03000044453335</v>
      </c>
      <c r="H159" s="10">
        <f t="shared" si="19"/>
        <v>2.3668663596993291E-2</v>
      </c>
      <c r="I159" s="12">
        <f t="shared" si="20"/>
        <v>9.5570603903230751E-4</v>
      </c>
      <c r="J159" s="12">
        <f t="shared" si="21"/>
        <v>2.2620284735470625E-5</v>
      </c>
      <c r="K159" s="12">
        <f t="shared" si="16"/>
        <v>5.591695072425585E-2</v>
      </c>
      <c r="L159" s="12">
        <f t="shared" si="22"/>
        <v>-3.637702580592728E-3</v>
      </c>
      <c r="M159" s="2">
        <f t="shared" si="23"/>
        <v>2.1618342726319597E-8</v>
      </c>
    </row>
    <row r="160" spans="1:13">
      <c r="A160" t="str">
        <f>[1]Sheet1!$A160</f>
        <v>Fidelity Funds - Global Financial Services Fund A EUR</v>
      </c>
      <c r="B160" s="6">
        <f>SUMIF([2]Sheet1!$B$1:B$65536,A160,[2]Sheet1!$P$1:$P$65536)</f>
        <v>5006.41</v>
      </c>
      <c r="C160" s="4">
        <f>SUMIF([2]Sheet1!$B$1:B$65536,A160,[2]Sheet1!$J$1:$J$65536)</f>
        <v>81.849999999999994</v>
      </c>
      <c r="D160" s="4">
        <f t="shared" si="17"/>
        <v>61.165668906536347</v>
      </c>
      <c r="E160" s="6">
        <f>SUMIF([3]Sheet1!B$1:B$65536,A160,[3]Sheet1!P$1:P$65536)</f>
        <v>5089.95</v>
      </c>
      <c r="F160" s="4">
        <f>SUMIF([3]Sheet1!B$1:B$65536,A160,[3]Sheet1!J$1:J$65536)</f>
        <v>81.849999999999994</v>
      </c>
      <c r="G160" s="4">
        <f t="shared" si="18"/>
        <v>62.186316432498472</v>
      </c>
      <c r="H160" s="10">
        <f t="shared" si="19"/>
        <v>1.6686607768840345E-2</v>
      </c>
      <c r="I160" s="12">
        <f t="shared" si="20"/>
        <v>2.9504350930238405E-5</v>
      </c>
      <c r="J160" s="12">
        <f t="shared" si="21"/>
        <v>4.9232753144710799E-7</v>
      </c>
      <c r="K160" s="12">
        <f t="shared" si="16"/>
        <v>1.6686607768840341E-2</v>
      </c>
      <c r="L160" s="12">
        <f t="shared" si="22"/>
        <v>-3.637702580592728E-3</v>
      </c>
      <c r="M160" s="2">
        <f t="shared" si="23"/>
        <v>1.4525804260433459E-11</v>
      </c>
    </row>
    <row r="161" spans="1:13">
      <c r="A161" t="str">
        <f>[1]Sheet1!$A161</f>
        <v>Fidelity Funds - Global Financial Services Fund A USD</v>
      </c>
      <c r="B161" s="6">
        <f>SUMIF([2]Sheet1!$B$1:B$65536,A161,[2]Sheet1!$P$1:$P$65536)</f>
        <v>20056.330000000002</v>
      </c>
      <c r="C161" s="4">
        <f>SUMIF([2]Sheet1!$B$1:B$65536,A161,[2]Sheet1!$J$1:$J$65536)</f>
        <v>996.34</v>
      </c>
      <c r="D161" s="4">
        <f t="shared" si="17"/>
        <v>20.130005821305982</v>
      </c>
      <c r="E161" s="6">
        <f>SUMIF([3]Sheet1!B$1:B$65536,A161,[3]Sheet1!P$1:P$65536)</f>
        <v>20524.61</v>
      </c>
      <c r="F161" s="4">
        <f>SUMIF([3]Sheet1!B$1:B$65536,A161,[3]Sheet1!J$1:J$65536)</f>
        <v>996.34</v>
      </c>
      <c r="G161" s="4">
        <f t="shared" si="18"/>
        <v>20.60000602204067</v>
      </c>
      <c r="H161" s="10">
        <f t="shared" si="19"/>
        <v>2.3348239682932977E-2</v>
      </c>
      <c r="I161" s="12">
        <f t="shared" si="20"/>
        <v>1.1819826955696167E-4</v>
      </c>
      <c r="J161" s="12">
        <f t="shared" si="21"/>
        <v>2.7597215277238611E-6</v>
      </c>
      <c r="K161" s="12">
        <f t="shared" si="16"/>
        <v>2.334823968293296E-2</v>
      </c>
      <c r="L161" s="12">
        <f t="shared" si="22"/>
        <v>-3.637702580592728E-3</v>
      </c>
      <c r="M161" s="2">
        <f t="shared" si="23"/>
        <v>3.2619430903605501E-10</v>
      </c>
    </row>
    <row r="162" spans="1:13">
      <c r="A162" t="str">
        <f>[1]Sheet1!$A162</f>
        <v>Fidelity Funds - Global Technology Fund A EUR</v>
      </c>
      <c r="B162" s="6">
        <f>SUMIF([2]Sheet1!$B$1:B$65536,A162,[2]Sheet1!$P$1:$P$65536)</f>
        <v>19449.240000000002</v>
      </c>
      <c r="C162" s="4">
        <f>SUMIF([2]Sheet1!$B$1:B$65536,A162,[2]Sheet1!$J$1:$J$65536)</f>
        <v>278.64999999999998</v>
      </c>
      <c r="D162" s="4">
        <f t="shared" si="17"/>
        <v>69.798097972366776</v>
      </c>
      <c r="E162" s="6">
        <f>SUMIF([3]Sheet1!B$1:B$65536,A162,[3]Sheet1!P$1:P$65536)</f>
        <v>23382.86</v>
      </c>
      <c r="F162" s="4">
        <f>SUMIF([3]Sheet1!B$1:B$65536,A162,[3]Sheet1!J$1:J$65536)</f>
        <v>326.97000000000003</v>
      </c>
      <c r="G162" s="4">
        <f t="shared" si="18"/>
        <v>71.513778022448534</v>
      </c>
      <c r="H162" s="10">
        <f t="shared" si="19"/>
        <v>2.458061322474718E-2</v>
      </c>
      <c r="I162" s="12">
        <f t="shared" si="20"/>
        <v>1.1462049698015745E-4</v>
      </c>
      <c r="J162" s="12">
        <f t="shared" si="21"/>
        <v>2.8174421038975524E-6</v>
      </c>
      <c r="K162" s="12">
        <f t="shared" si="16"/>
        <v>0.20225057637213581</v>
      </c>
      <c r="L162" s="12">
        <f t="shared" si="22"/>
        <v>-3.637702580592728E-3</v>
      </c>
      <c r="M162" s="2">
        <f t="shared" si="23"/>
        <v>3.2293661416155788E-10</v>
      </c>
    </row>
    <row r="163" spans="1:13">
      <c r="A163" t="str">
        <f>[1]Sheet1!$A163</f>
        <v>Fidelity Funds - Sustainable Eurozone Equity Fund A Acc EUR</v>
      </c>
      <c r="B163" s="6">
        <f>SUMIF([2]Sheet1!$B$1:B$65536,A163,[2]Sheet1!$P$1:$P$65536)</f>
        <v>11282.72</v>
      </c>
      <c r="C163" s="4">
        <f>SUMIF([2]Sheet1!$B$1:B$65536,A163,[2]Sheet1!$J$1:$J$65536)</f>
        <v>408.28</v>
      </c>
      <c r="D163" s="4">
        <f t="shared" si="17"/>
        <v>27.634760458508868</v>
      </c>
      <c r="E163" s="6">
        <f>SUMIF([3]Sheet1!B$1:B$65536,A163,[3]Sheet1!P$1:P$65536)</f>
        <v>0</v>
      </c>
      <c r="F163" s="4">
        <f>SUMIF([3]Sheet1!B$1:B$65536,A163,[3]Sheet1!J$1:J$65536)</f>
        <v>0</v>
      </c>
      <c r="G163" s="4" t="str">
        <f t="shared" si="18"/>
        <v>none</v>
      </c>
      <c r="H163" s="10" t="str">
        <f t="shared" si="19"/>
        <v>none</v>
      </c>
      <c r="I163" s="12">
        <f t="shared" si="20"/>
        <v>6.6492622523448819E-5</v>
      </c>
      <c r="J163" s="12" t="str">
        <f t="shared" si="21"/>
        <v>none</v>
      </c>
      <c r="K163" s="12">
        <f t="shared" si="16"/>
        <v>-1</v>
      </c>
      <c r="L163" s="12">
        <f t="shared" si="22"/>
        <v>-3.637702580592728E-3</v>
      </c>
      <c r="M163" s="2" t="str">
        <f t="shared" si="23"/>
        <v>none</v>
      </c>
    </row>
    <row r="164" spans="1:13">
      <c r="A164" t="str">
        <f>[1]Sheet1!$A164</f>
        <v>Fidelity Funds - Sustainable Global Dividend Plus Fund A-MCDIST(G)-USD</v>
      </c>
      <c r="B164" s="6">
        <f>SUMIF([2]Sheet1!$B$1:B$65536,A164,[2]Sheet1!$P$1:$P$65536)</f>
        <v>43779.61</v>
      </c>
      <c r="C164" s="4">
        <f>SUMIF([2]Sheet1!$B$1:B$65536,A164,[2]Sheet1!$J$1:$J$65536)</f>
        <v>4842.34</v>
      </c>
      <c r="D164" s="4">
        <f t="shared" si="17"/>
        <v>9.041002903554892</v>
      </c>
      <c r="E164" s="6">
        <f>SUMIF([3]Sheet1!B$1:B$65536,A164,[3]Sheet1!P$1:P$65536)</f>
        <v>47313.93</v>
      </c>
      <c r="F164" s="4">
        <f>SUMIF([3]Sheet1!B$1:B$65536,A164,[3]Sheet1!J$1:J$65536)</f>
        <v>5107.84</v>
      </c>
      <c r="G164" s="4">
        <f t="shared" si="18"/>
        <v>9.2630015818819693</v>
      </c>
      <c r="H164" s="10">
        <f t="shared" si="19"/>
        <v>2.4554651811890049E-2</v>
      </c>
      <c r="I164" s="12">
        <f t="shared" si="20"/>
        <v>2.580070303928313E-4</v>
      </c>
      <c r="J164" s="12">
        <f t="shared" si="21"/>
        <v>6.3352727963157063E-6</v>
      </c>
      <c r="K164" s="12">
        <f t="shared" si="16"/>
        <v>8.0729819201221742E-2</v>
      </c>
      <c r="L164" s="12">
        <f t="shared" si="22"/>
        <v>-3.637702580592728E-3</v>
      </c>
      <c r="M164" s="2">
        <f t="shared" si="23"/>
        <v>1.6345449209059038E-9</v>
      </c>
    </row>
    <row r="165" spans="1:13">
      <c r="A165" t="str">
        <f>[1]Sheet1!$A165</f>
        <v>FSSA Asia Opportunities Fund Class I Acc USD</v>
      </c>
      <c r="B165" s="6">
        <f>SUMIF([2]Sheet1!$B$1:B$65536,A165,[2]Sheet1!$P$1:$P$65536)</f>
        <v>26539.61</v>
      </c>
      <c r="C165" s="4">
        <f>SUMIF([2]Sheet1!$B$1:B$65536,A165,[2]Sheet1!$J$1:$J$65536)</f>
        <v>529.84800000000007</v>
      </c>
      <c r="D165" s="4">
        <f t="shared" si="17"/>
        <v>50.089101025199675</v>
      </c>
      <c r="E165" s="6">
        <f>SUMIF([3]Sheet1!B$1:B$65536,A165,[3]Sheet1!P$1:P$65536)</f>
        <v>0</v>
      </c>
      <c r="F165" s="4">
        <f>SUMIF([3]Sheet1!B$1:B$65536,A165,[3]Sheet1!J$1:J$65536)</f>
        <v>0</v>
      </c>
      <c r="G165" s="4" t="str">
        <f t="shared" si="18"/>
        <v>none</v>
      </c>
      <c r="H165" s="10" t="str">
        <f t="shared" si="19"/>
        <v>none</v>
      </c>
      <c r="I165" s="12">
        <f t="shared" si="20"/>
        <v>1.5640628054667207E-4</v>
      </c>
      <c r="J165" s="12" t="str">
        <f t="shared" si="21"/>
        <v>none</v>
      </c>
      <c r="K165" s="12">
        <f t="shared" si="16"/>
        <v>-1</v>
      </c>
      <c r="L165" s="12">
        <f t="shared" si="22"/>
        <v>-3.637702580592728E-3</v>
      </c>
      <c r="M165" s="2" t="str">
        <f t="shared" si="23"/>
        <v>none</v>
      </c>
    </row>
    <row r="166" spans="1:13">
      <c r="A166" t="str">
        <f>[1]Sheet1!$A166</f>
        <v>FSSA China Focus Fund Class I Acc USD</v>
      </c>
      <c r="B166" s="6">
        <f>SUMIF([2]Sheet1!$B$1:B$65536,A166,[2]Sheet1!$P$1:$P$65536)</f>
        <v>10477.39</v>
      </c>
      <c r="C166" s="4">
        <f>SUMIF([2]Sheet1!$B$1:B$65536,A166,[2]Sheet1!$J$1:$J$65536)</f>
        <v>899.78699999999992</v>
      </c>
      <c r="D166" s="4">
        <f t="shared" si="17"/>
        <v>11.644300262173159</v>
      </c>
      <c r="E166" s="6">
        <f>SUMIF([3]Sheet1!B$1:B$65536,A166,[3]Sheet1!P$1:P$65536)</f>
        <v>0</v>
      </c>
      <c r="F166" s="4">
        <f>SUMIF([3]Sheet1!B$1:B$65536,A166,[3]Sheet1!J$1:J$65536)</f>
        <v>0</v>
      </c>
      <c r="G166" s="4" t="str">
        <f t="shared" si="18"/>
        <v>none</v>
      </c>
      <c r="H166" s="10" t="str">
        <f t="shared" si="19"/>
        <v>none</v>
      </c>
      <c r="I166" s="12">
        <f t="shared" si="20"/>
        <v>6.17465591897129E-5</v>
      </c>
      <c r="J166" s="12" t="str">
        <f t="shared" si="21"/>
        <v>none</v>
      </c>
      <c r="K166" s="12">
        <f t="shared" si="16"/>
        <v>-1</v>
      </c>
      <c r="L166" s="12">
        <f t="shared" si="22"/>
        <v>-3.637702580592728E-3</v>
      </c>
      <c r="M166" s="2" t="str">
        <f t="shared" si="23"/>
        <v>none</v>
      </c>
    </row>
    <row r="167" spans="1:13">
      <c r="A167" t="str">
        <f>[1]Sheet1!$A167</f>
        <v>FSSA Greater China Growth Fund Class I Acc USD</v>
      </c>
      <c r="B167" s="6">
        <f>SUMIF([2]Sheet1!$B$1:B$65536,A167,[2]Sheet1!$P$1:$P$65536)</f>
        <v>21394.91</v>
      </c>
      <c r="C167" s="4">
        <f>SUMIF([2]Sheet1!$B$1:B$65536,A167,[2]Sheet1!$J$1:$J$65536)</f>
        <v>192.99400000000003</v>
      </c>
      <c r="D167" s="4">
        <f t="shared" si="17"/>
        <v>110.85790231820677</v>
      </c>
      <c r="E167" s="6">
        <f>SUMIF([3]Sheet1!B$1:B$65536,A167,[3]Sheet1!P$1:P$65536)</f>
        <v>24610.93</v>
      </c>
      <c r="F167" s="4">
        <f>SUMIF([3]Sheet1!B$1:B$65536,A167,[3]Sheet1!J$1:J$65536)</f>
        <v>200.72399999999999</v>
      </c>
      <c r="G167" s="4">
        <f t="shared" si="18"/>
        <v>122.61079890795321</v>
      </c>
      <c r="H167" s="10">
        <f t="shared" si="19"/>
        <v>0.10601767076568797</v>
      </c>
      <c r="I167" s="12">
        <f t="shared" si="20"/>
        <v>1.2608694309113055E-4</v>
      </c>
      <c r="J167" s="12">
        <f t="shared" si="21"/>
        <v>1.3367444020487513E-5</v>
      </c>
      <c r="K167" s="12">
        <f t="shared" si="16"/>
        <v>0.15031706139450929</v>
      </c>
      <c r="L167" s="12">
        <f t="shared" si="22"/>
        <v>-3.637702580592728E-3</v>
      </c>
      <c r="M167" s="2">
        <f t="shared" si="23"/>
        <v>1.6854601534850825E-9</v>
      </c>
    </row>
    <row r="168" spans="1:13">
      <c r="A168" t="str">
        <f>[1]Sheet1!$A168</f>
        <v>FSSA Japan Equity Fund Class I USD Acc</v>
      </c>
      <c r="B168" s="6">
        <f>SUMIF([2]Sheet1!$B$1:B$65536,A168,[2]Sheet1!$P$1:$P$65536)</f>
        <v>194251.25</v>
      </c>
      <c r="C168" s="4">
        <f>SUMIF([2]Sheet1!$B$1:B$65536,A168,[2]Sheet1!$J$1:$J$65536)</f>
        <v>13588.564999999997</v>
      </c>
      <c r="D168" s="4">
        <f t="shared" si="17"/>
        <v>14.295199677081431</v>
      </c>
      <c r="E168" s="6">
        <f>SUMIF([3]Sheet1!B$1:B$65536,A168,[3]Sheet1!P$1:P$65536)</f>
        <v>190513.3</v>
      </c>
      <c r="F168" s="4">
        <f>SUMIF([3]Sheet1!B$1:B$65536,A168,[3]Sheet1!J$1:J$65536)</f>
        <v>14331.852000000003</v>
      </c>
      <c r="G168" s="4">
        <f t="shared" si="18"/>
        <v>13.292999397426094</v>
      </c>
      <c r="H168" s="10">
        <f t="shared" si="19"/>
        <v>-7.0107469800656241E-2</v>
      </c>
      <c r="I168" s="12">
        <f t="shared" si="20"/>
        <v>1.1447837968998689E-3</v>
      </c>
      <c r="J168" s="12">
        <f t="shared" si="21"/>
        <v>-8.0257895469438144E-5</v>
      </c>
      <c r="K168" s="12">
        <f t="shared" si="16"/>
        <v>-1.924286201504501E-2</v>
      </c>
      <c r="L168" s="12">
        <f t="shared" si="22"/>
        <v>-3.637702580592728E-3</v>
      </c>
      <c r="M168" s="2">
        <f t="shared" si="23"/>
        <v>-9.1877938306696188E-8</v>
      </c>
    </row>
    <row r="169" spans="1:13">
      <c r="A169" t="str">
        <f>[1]Sheet1!$A169</f>
        <v>FTGF Western Asset Global High Yield Fund Class A USD Dis M Plus</v>
      </c>
      <c r="B169" s="6">
        <f>SUMIF([2]Sheet1!$B$1:B$65536,A169,[2]Sheet1!$P$1:$P$65536)</f>
        <v>12756.54</v>
      </c>
      <c r="C169" s="4">
        <f>SUMIF([2]Sheet1!$B$1:B$65536,A169,[2]Sheet1!$J$1:$J$65536)</f>
        <v>204.268</v>
      </c>
      <c r="D169" s="4">
        <f t="shared" si="17"/>
        <v>62.450016644799973</v>
      </c>
      <c r="E169" s="6">
        <f>SUMIF([3]Sheet1!B$1:B$65536,A169,[3]Sheet1!P$1:P$65536)</f>
        <v>15389.22</v>
      </c>
      <c r="F169" s="4">
        <f>SUMIF([3]Sheet1!B$1:B$65536,A169,[3]Sheet1!J$1:J$65536)</f>
        <v>249.58199999999999</v>
      </c>
      <c r="G169" s="4">
        <f t="shared" si="18"/>
        <v>61.659975479000892</v>
      </c>
      <c r="H169" s="10">
        <f t="shared" si="19"/>
        <v>-1.265077590439467E-2</v>
      </c>
      <c r="I169" s="12">
        <f t="shared" si="20"/>
        <v>7.5178307972304198E-5</v>
      </c>
      <c r="J169" s="12">
        <f t="shared" si="21"/>
        <v>-9.510639270291877E-7</v>
      </c>
      <c r="K169" s="12">
        <f t="shared" si="16"/>
        <v>0.20637884567445391</v>
      </c>
      <c r="L169" s="12">
        <f t="shared" si="22"/>
        <v>-3.637702580592728E-3</v>
      </c>
      <c r="M169" s="2">
        <f t="shared" si="23"/>
        <v>-7.1499376807549316E-11</v>
      </c>
    </row>
    <row r="170" spans="1:13">
      <c r="A170" t="str">
        <f>[1]Sheet1!$A170</f>
        <v>Greenwoods Balanced Fund B</v>
      </c>
      <c r="B170" s="6">
        <f>SUMIF([2]Sheet1!$B$1:B$65536,A170,[2]Sheet1!$P$1:$P$65536)</f>
        <v>610993.23</v>
      </c>
      <c r="C170" s="4">
        <f>SUMIF([2]Sheet1!$B$1:B$65536,A170,[2]Sheet1!$J$1:$J$65536)</f>
        <v>182.10499999999999</v>
      </c>
      <c r="D170" s="4">
        <f t="shared" si="17"/>
        <v>3355.1699843496885</v>
      </c>
      <c r="E170" s="6">
        <f>SUMIF([3]Sheet1!B$1:B$65536,A170,[3]Sheet1!P$1:P$65536)</f>
        <v>698926.27</v>
      </c>
      <c r="F170" s="4">
        <f>SUMIF([3]Sheet1!B$1:B$65536,A170,[3]Sheet1!J$1:J$65536)</f>
        <v>182.10499999999999</v>
      </c>
      <c r="G170" s="4">
        <f t="shared" si="18"/>
        <v>3838.039976936383</v>
      </c>
      <c r="H170" s="10">
        <f t="shared" si="19"/>
        <v>0.14391819038649575</v>
      </c>
      <c r="I170" s="12">
        <f t="shared" si="20"/>
        <v>3.6007755405410001E-3</v>
      </c>
      <c r="J170" s="12">
        <f t="shared" si="21"/>
        <v>5.1821709978261681E-4</v>
      </c>
      <c r="K170" s="12">
        <f t="shared" si="16"/>
        <v>0.14391819038649584</v>
      </c>
      <c r="L170" s="12">
        <f t="shared" si="22"/>
        <v>-3.637702580592728E-3</v>
      </c>
      <c r="M170" s="2">
        <f t="shared" si="23"/>
        <v>1.8659834575873414E-6</v>
      </c>
    </row>
    <row r="171" spans="1:13">
      <c r="A171" t="str">
        <f>[1]Sheet1!$A171</f>
        <v>Income Partners Strategy Fund - Income Partners Managed Volatility High Yield Bond Fund Class 2G Acc USD Hedged</v>
      </c>
      <c r="B171" s="6">
        <f>SUMIF([2]Sheet1!$B$1:B$65536,A171,[2]Sheet1!$P$1:$P$65536)</f>
        <v>30037.279999999999</v>
      </c>
      <c r="C171" s="4">
        <f>SUMIF([2]Sheet1!$B$1:B$65536,A171,[2]Sheet1!$J$1:$J$65536)</f>
        <v>352.63300000000004</v>
      </c>
      <c r="D171" s="4">
        <f t="shared" si="17"/>
        <v>85.180003005958028</v>
      </c>
      <c r="E171" s="6">
        <f>SUMIF([3]Sheet1!B$1:B$65536,A171,[3]Sheet1!P$1:P$65536)</f>
        <v>37532.480000000003</v>
      </c>
      <c r="F171" s="4">
        <f>SUMIF([3]Sheet1!B$1:B$65536,A171,[3]Sheet1!J$1:J$65536)</f>
        <v>431.16</v>
      </c>
      <c r="G171" s="4">
        <f t="shared" si="18"/>
        <v>87.050004638649227</v>
      </c>
      <c r="H171" s="10">
        <f t="shared" si="19"/>
        <v>2.1953528606478208E-2</v>
      </c>
      <c r="I171" s="12">
        <f t="shared" si="20"/>
        <v>1.7701915146978202E-4</v>
      </c>
      <c r="J171" s="12">
        <f t="shared" si="21"/>
        <v>3.8861950056863581E-6</v>
      </c>
      <c r="K171" s="12">
        <f t="shared" si="16"/>
        <v>0.24952991748920025</v>
      </c>
      <c r="L171" s="12">
        <f t="shared" si="22"/>
        <v>-3.637702580592728E-3</v>
      </c>
      <c r="M171" s="2">
        <f t="shared" si="23"/>
        <v>6.8793094235270388E-10</v>
      </c>
    </row>
    <row r="172" spans="1:13">
      <c r="A172" t="str">
        <f>[1]Sheet1!$A172</f>
        <v>Invesco Funds SICAV - Asia Opportunities Equity Fund A USD Acc</v>
      </c>
      <c r="B172" s="6">
        <f>SUMIF([2]Sheet1!$B$1:B$65536,A172,[2]Sheet1!$P$1:$P$65536)</f>
        <v>14277.23</v>
      </c>
      <c r="C172" s="4">
        <f>SUMIF([2]Sheet1!$B$1:B$65536,A172,[2]Sheet1!$J$1:$J$65536)</f>
        <v>109.67299999999999</v>
      </c>
      <c r="D172" s="4">
        <f t="shared" si="17"/>
        <v>130.17998960546353</v>
      </c>
      <c r="E172" s="6">
        <f>SUMIF([3]Sheet1!B$1:B$65536,A172,[3]Sheet1!P$1:P$65536)</f>
        <v>0</v>
      </c>
      <c r="F172" s="4">
        <f>SUMIF([3]Sheet1!B$1:B$65536,A172,[3]Sheet1!J$1:J$65536)</f>
        <v>0</v>
      </c>
      <c r="G172" s="4" t="str">
        <f t="shared" si="18"/>
        <v>none</v>
      </c>
      <c r="H172" s="10" t="str">
        <f t="shared" si="19"/>
        <v>none</v>
      </c>
      <c r="I172" s="12">
        <f t="shared" si="20"/>
        <v>8.4140213093160092E-5</v>
      </c>
      <c r="J172" s="12" t="str">
        <f t="shared" si="21"/>
        <v>none</v>
      </c>
      <c r="K172" s="12">
        <f t="shared" si="16"/>
        <v>-1</v>
      </c>
      <c r="L172" s="12">
        <f t="shared" si="22"/>
        <v>-3.637702580592728E-3</v>
      </c>
      <c r="M172" s="2" t="str">
        <f t="shared" si="23"/>
        <v>none</v>
      </c>
    </row>
    <row r="173" spans="1:13">
      <c r="A173" t="str">
        <f>[1]Sheet1!$A173</f>
        <v>Janus Henderson Horizon Fund - Euroland Fund A2 HUSD</v>
      </c>
      <c r="B173" s="6">
        <f>SUMIF([2]Sheet1!$B$1:B$65536,A173,[2]Sheet1!$P$1:$P$65536)</f>
        <v>47060.93</v>
      </c>
      <c r="C173" s="4">
        <f>SUMIF([2]Sheet1!$B$1:B$65536,A173,[2]Sheet1!$J$1:$J$65536)</f>
        <v>2202.1959999999999</v>
      </c>
      <c r="D173" s="4">
        <f t="shared" si="17"/>
        <v>21.370000672056438</v>
      </c>
      <c r="E173" s="6">
        <f>SUMIF([3]Sheet1!B$1:B$65536,A173,[3]Sheet1!P$1:P$65536)</f>
        <v>48976.62</v>
      </c>
      <c r="F173" s="4">
        <f>SUMIF([3]Sheet1!B$1:B$65536,A173,[3]Sheet1!J$1:J$65536)</f>
        <v>2202.1959999999999</v>
      </c>
      <c r="G173" s="4">
        <f t="shared" si="18"/>
        <v>22.239900535647148</v>
      </c>
      <c r="H173" s="10">
        <f t="shared" si="19"/>
        <v>4.0706590371248672E-2</v>
      </c>
      <c r="I173" s="12">
        <f t="shared" si="20"/>
        <v>2.7734488262515147E-4</v>
      </c>
      <c r="J173" s="12">
        <f t="shared" si="21"/>
        <v>1.1289764528584083E-5</v>
      </c>
      <c r="K173" s="12">
        <f t="shared" si="16"/>
        <v>4.0706590371248554E-2</v>
      </c>
      <c r="L173" s="12">
        <f t="shared" si="22"/>
        <v>-3.637702580592728E-3</v>
      </c>
      <c r="M173" s="2">
        <f t="shared" si="23"/>
        <v>3.1311584180457512E-9</v>
      </c>
    </row>
    <row r="174" spans="1:13">
      <c r="A174" t="str">
        <f>[1]Sheet1!$A174</f>
        <v>Jupiter Dynamic Bond Class L USD Acc Hsc</v>
      </c>
      <c r="B174" s="6">
        <f>SUMIF([2]Sheet1!$B$1:B$65536,A174,[2]Sheet1!$P$1:$P$65536)</f>
        <v>613797.55000000005</v>
      </c>
      <c r="C174" s="4">
        <f>SUMIF([2]Sheet1!$B$1:B$65536,A174,[2]Sheet1!$J$1:$J$65536)</f>
        <v>46324.34</v>
      </c>
      <c r="D174" s="4">
        <f t="shared" si="17"/>
        <v>13.250000971411575</v>
      </c>
      <c r="E174" s="6">
        <f>SUMIF([3]Sheet1!B$1:B$65536,A174,[3]Sheet1!P$1:P$65536)</f>
        <v>613142.98</v>
      </c>
      <c r="F174" s="4">
        <f>SUMIF([3]Sheet1!B$1:B$65536,A174,[3]Sheet1!J$1:J$65536)</f>
        <v>46520.71</v>
      </c>
      <c r="G174" s="4">
        <f t="shared" si="18"/>
        <v>13.180000477206818</v>
      </c>
      <c r="H174" s="10">
        <f t="shared" si="19"/>
        <v>-5.2830557790744049E-3</v>
      </c>
      <c r="I174" s="12">
        <f t="shared" si="20"/>
        <v>3.617302281539178E-3</v>
      </c>
      <c r="J174" s="12">
        <f t="shared" si="21"/>
        <v>-1.9110409723144584E-5</v>
      </c>
      <c r="K174" s="12">
        <f t="shared" si="16"/>
        <v>-1.0664265440617434E-3</v>
      </c>
      <c r="L174" s="12">
        <f t="shared" si="22"/>
        <v>-3.637702580592728E-3</v>
      </c>
      <c r="M174" s="2">
        <f t="shared" si="23"/>
        <v>-6.91281286926794E-8</v>
      </c>
    </row>
    <row r="175" spans="1:13">
      <c r="A175" t="str">
        <f>[1]Sheet1!$A175</f>
        <v>Jupiter Dynamic Bond Class L USD M Inc Hsc</v>
      </c>
      <c r="B175" s="6">
        <f>SUMIF([2]Sheet1!$B$1:B$65536,A175,[2]Sheet1!$P$1:$P$65536)</f>
        <v>80761.25</v>
      </c>
      <c r="C175" s="4">
        <f>SUMIF([2]Sheet1!$B$1:B$65536,A175,[2]Sheet1!$J$1:$J$65536)</f>
        <v>9479.02</v>
      </c>
      <c r="D175" s="4">
        <f t="shared" si="17"/>
        <v>8.5199999578015451</v>
      </c>
      <c r="E175" s="6">
        <f>SUMIF([3]Sheet1!B$1:B$65536,A175,[3]Sheet1!P$1:P$65536)</f>
        <v>79908.14</v>
      </c>
      <c r="F175" s="4">
        <f>SUMIF([3]Sheet1!B$1:B$65536,A175,[3]Sheet1!J$1:J$65536)</f>
        <v>9479.02</v>
      </c>
      <c r="G175" s="4">
        <f t="shared" si="18"/>
        <v>8.4300001476945923</v>
      </c>
      <c r="H175" s="10">
        <f t="shared" si="19"/>
        <v>-1.0563358046092744E-2</v>
      </c>
      <c r="I175" s="12">
        <f t="shared" si="20"/>
        <v>4.7595148251236243E-4</v>
      </c>
      <c r="J175" s="12">
        <f t="shared" si="21"/>
        <v>-5.0276459223467341E-6</v>
      </c>
      <c r="K175" s="12">
        <f t="shared" si="16"/>
        <v>-1.0563358046092658E-2</v>
      </c>
      <c r="L175" s="12">
        <f t="shared" si="22"/>
        <v>-3.637702580592728E-3</v>
      </c>
      <c r="M175" s="2">
        <f t="shared" si="23"/>
        <v>-2.3929155302881618E-9</v>
      </c>
    </row>
    <row r="176" spans="1:13">
      <c r="A176" t="str">
        <f>[1]Sheet1!$A176</f>
        <v>Jupiter Dynamic Bond Class L USD Q Inc Hsc</v>
      </c>
      <c r="B176" s="6">
        <f>SUMIF([2]Sheet1!$B$1:B$65536,A176,[2]Sheet1!$P$1:$P$65536)</f>
        <v>56962.59</v>
      </c>
      <c r="C176" s="4">
        <f>SUMIF([2]Sheet1!$B$1:B$65536,A176,[2]Sheet1!$J$1:$J$65536)</f>
        <v>6072.77</v>
      </c>
      <c r="D176" s="4">
        <f t="shared" si="17"/>
        <v>9.3800012185543</v>
      </c>
      <c r="E176" s="6">
        <f>SUMIF([3]Sheet1!B$1:B$65536,A176,[3]Sheet1!P$1:P$65536)</f>
        <v>57426.15</v>
      </c>
      <c r="F176" s="4">
        <f>SUMIF([3]Sheet1!B$1:B$65536,A176,[3]Sheet1!J$1:J$65536)</f>
        <v>6155</v>
      </c>
      <c r="G176" s="4">
        <f t="shared" si="18"/>
        <v>9.33</v>
      </c>
      <c r="H176" s="10">
        <f t="shared" si="19"/>
        <v>-5.3306196224574085E-3</v>
      </c>
      <c r="I176" s="12">
        <f t="shared" si="20"/>
        <v>3.3569848359508883E-4</v>
      </c>
      <c r="J176" s="12">
        <f t="shared" si="21"/>
        <v>-1.789480923881177E-6</v>
      </c>
      <c r="K176" s="12">
        <f t="shared" si="16"/>
        <v>8.137972658897796E-3</v>
      </c>
      <c r="L176" s="12">
        <f t="shared" si="22"/>
        <v>-3.637702580592728E-3</v>
      </c>
      <c r="M176" s="2">
        <f t="shared" si="23"/>
        <v>-6.0072603256924971E-10</v>
      </c>
    </row>
    <row r="177" spans="1:13">
      <c r="A177" t="str">
        <f>[1]Sheet1!$A177</f>
        <v>Jupiter Global Ecology Growth Class L USD Acc</v>
      </c>
      <c r="B177" s="6">
        <f>SUMIF([2]Sheet1!$B$1:B$65536,A177,[2]Sheet1!$P$1:$P$65536)</f>
        <v>4940.6499999999996</v>
      </c>
      <c r="C177" s="4">
        <f>SUMIF([2]Sheet1!$B$1:B$65536,A177,[2]Sheet1!$J$1:$J$65536)</f>
        <v>295.67</v>
      </c>
      <c r="D177" s="4">
        <f t="shared" si="17"/>
        <v>16.710014543240774</v>
      </c>
      <c r="E177" s="6">
        <f>SUMIF([3]Sheet1!B$1:B$65536,A177,[3]Sheet1!P$1:P$65536)</f>
        <v>5067.78</v>
      </c>
      <c r="F177" s="4">
        <f>SUMIF([3]Sheet1!B$1:B$65536,A177,[3]Sheet1!J$1:J$65536)</f>
        <v>295.67</v>
      </c>
      <c r="G177" s="4">
        <f t="shared" si="18"/>
        <v>17.139987147833732</v>
      </c>
      <c r="H177" s="10">
        <f t="shared" si="19"/>
        <v>2.5731432099015301E-2</v>
      </c>
      <c r="I177" s="12">
        <f t="shared" si="20"/>
        <v>2.9116806538713841E-5</v>
      </c>
      <c r="J177" s="12">
        <f t="shared" si="21"/>
        <v>7.4921713039107993E-7</v>
      </c>
      <c r="K177" s="12">
        <f t="shared" si="16"/>
        <v>2.5731432099015336E-2</v>
      </c>
      <c r="L177" s="12">
        <f t="shared" si="22"/>
        <v>-3.637702580592728E-3</v>
      </c>
      <c r="M177" s="2">
        <f t="shared" si="23"/>
        <v>2.1814810241087416E-11</v>
      </c>
    </row>
    <row r="178" spans="1:13">
      <c r="A178" t="str">
        <f>[1]Sheet1!$A178</f>
        <v>KLI Investment Fund Limited Founders A Shares US Dollar Series August 2023</v>
      </c>
      <c r="B178" s="6">
        <f>SUMIF([2]Sheet1!$B$1:B$65536,A178,[2]Sheet1!$P$1:$P$65536)</f>
        <v>136860.82999999999</v>
      </c>
      <c r="C178" s="4">
        <f>SUMIF([2]Sheet1!$B$1:B$65536,A178,[2]Sheet1!$J$1:$J$65536)</f>
        <v>150</v>
      </c>
      <c r="D178" s="4">
        <f t="shared" si="17"/>
        <v>912.40553333333321</v>
      </c>
      <c r="E178" s="6">
        <f>SUMIF([3]Sheet1!B$1:B$65536,A178,[3]Sheet1!P$1:P$65536)</f>
        <v>165953.51999999999</v>
      </c>
      <c r="F178" s="4">
        <f>SUMIF([3]Sheet1!B$1:B$65536,A178,[3]Sheet1!J$1:J$65536)</f>
        <v>150</v>
      </c>
      <c r="G178" s="4">
        <f t="shared" si="18"/>
        <v>1106.3568</v>
      </c>
      <c r="H178" s="10">
        <f t="shared" si="19"/>
        <v>0.21257133980555301</v>
      </c>
      <c r="I178" s="12">
        <f t="shared" si="20"/>
        <v>8.065639763670374E-4</v>
      </c>
      <c r="J178" s="12">
        <f t="shared" si="21"/>
        <v>1.7145238509523554E-4</v>
      </c>
      <c r="K178" s="12">
        <f t="shared" si="16"/>
        <v>0.21257133980555287</v>
      </c>
      <c r="L178" s="12">
        <f t="shared" si="22"/>
        <v>-3.637702580592728E-3</v>
      </c>
      <c r="M178" s="2">
        <f t="shared" si="23"/>
        <v>1.3828731748002576E-7</v>
      </c>
    </row>
    <row r="179" spans="1:13">
      <c r="A179" t="str">
        <f>[1]Sheet1!$A179</f>
        <v>KLI Investment Fund Limited Founders A Shares US Dollar Series September 2023</v>
      </c>
      <c r="B179" s="6">
        <f>SUMIF([2]Sheet1!$B$1:B$65536,A179,[2]Sheet1!$P$1:$P$65536)</f>
        <v>373449.65</v>
      </c>
      <c r="C179" s="4">
        <f>SUMIF([2]Sheet1!$B$1:B$65536,A179,[2]Sheet1!$J$1:$J$65536)</f>
        <v>405</v>
      </c>
      <c r="D179" s="4">
        <f t="shared" si="17"/>
        <v>922.09790123456798</v>
      </c>
      <c r="E179" s="6">
        <f>SUMIF([3]Sheet1!B$1:B$65536,A179,[3]Sheet1!P$1:P$65536)</f>
        <v>452103</v>
      </c>
      <c r="F179" s="4">
        <f>SUMIF([3]Sheet1!B$1:B$65536,A179,[3]Sheet1!J$1:J$65536)</f>
        <v>405</v>
      </c>
      <c r="G179" s="4">
        <f t="shared" si="18"/>
        <v>1116.3037037037036</v>
      </c>
      <c r="H179" s="10">
        <f t="shared" si="19"/>
        <v>0.21061299695956315</v>
      </c>
      <c r="I179" s="12">
        <f t="shared" si="20"/>
        <v>2.200856407760193E-3</v>
      </c>
      <c r="J179" s="12">
        <f t="shared" si="21"/>
        <v>4.635289639160326E-4</v>
      </c>
      <c r="K179" s="12">
        <f t="shared" si="16"/>
        <v>0.21061299695956329</v>
      </c>
      <c r="L179" s="12">
        <f t="shared" si="22"/>
        <v>-3.637702580592728E-3</v>
      </c>
      <c r="M179" s="2">
        <f t="shared" si="23"/>
        <v>1.0201606904170436E-6</v>
      </c>
    </row>
    <row r="180" spans="1:13">
      <c r="A180" t="str">
        <f>[1]Sheet1!$A180</f>
        <v>Mudrick Stressed Credit Fund Ltd Class Series AA InitialR</v>
      </c>
      <c r="B180" s="6">
        <f>SUMIF([2]Sheet1!$B$1:B$65536,A180,[2]Sheet1!$P$1:$P$65536)</f>
        <v>8185.22</v>
      </c>
      <c r="C180" s="4">
        <f>SUMIF([2]Sheet1!$B$1:B$65536,A180,[2]Sheet1!$J$1:$J$65536)</f>
        <v>3.0306000000000002</v>
      </c>
      <c r="D180" s="4">
        <f t="shared" si="17"/>
        <v>2700.8579159242395</v>
      </c>
      <c r="E180" s="6">
        <f>SUMIF([3]Sheet1!B$1:B$65536,A180,[3]Sheet1!P$1:P$65536)</f>
        <v>8185.22</v>
      </c>
      <c r="F180" s="4">
        <f>SUMIF([3]Sheet1!B$1:B$65536,A180,[3]Sheet1!J$1:J$65536)</f>
        <v>3.0306000000000002</v>
      </c>
      <c r="G180" s="4">
        <f t="shared" si="18"/>
        <v>2700.8579159242395</v>
      </c>
      <c r="H180" s="10">
        <f t="shared" si="19"/>
        <v>0</v>
      </c>
      <c r="I180" s="12">
        <f t="shared" si="20"/>
        <v>4.8238079446390928E-5</v>
      </c>
      <c r="J180" s="12">
        <f t="shared" si="21"/>
        <v>0</v>
      </c>
      <c r="K180" s="12">
        <f t="shared" si="16"/>
        <v>0</v>
      </c>
      <c r="L180" s="12">
        <f t="shared" si="22"/>
        <v>-3.637702580592728E-3</v>
      </c>
      <c r="M180" s="2">
        <f t="shared" si="23"/>
        <v>0</v>
      </c>
    </row>
    <row r="181" spans="1:13">
      <c r="A181" t="str">
        <f>[1]Sheet1!$A181</f>
        <v>Nanjia Capital SAC Limited - ATAF Sub Fund Class J USD</v>
      </c>
      <c r="B181" s="6">
        <f>SUMIF([2]Sheet1!$B$1:B$65536,A181,[2]Sheet1!$P$1:$P$65536)</f>
        <v>91008.73</v>
      </c>
      <c r="C181" s="4">
        <f>SUMIF([2]Sheet1!$B$1:B$65536,A181,[2]Sheet1!$J$1:$J$65536)</f>
        <v>913.40019299999994</v>
      </c>
      <c r="D181" s="4">
        <f t="shared" si="17"/>
        <v>99.637301040071051</v>
      </c>
      <c r="E181" s="6">
        <f>SUMIF([3]Sheet1!B$1:B$65536,A181,[3]Sheet1!P$1:P$65536)</f>
        <v>91008.639999999999</v>
      </c>
      <c r="F181" s="4">
        <f>SUMIF([3]Sheet1!B$1:B$65536,A181,[3]Sheet1!J$1:J$65536)</f>
        <v>913.40019299999994</v>
      </c>
      <c r="G181" s="4">
        <f t="shared" si="18"/>
        <v>99.637202507138085</v>
      </c>
      <c r="H181" s="10">
        <f t="shared" si="19"/>
        <v>-9.8891611814084039E-7</v>
      </c>
      <c r="I181" s="12">
        <f t="shared" si="20"/>
        <v>5.363431096604784E-4</v>
      </c>
      <c r="J181" s="12">
        <f t="shared" si="21"/>
        <v>-5.3039834599702738E-10</v>
      </c>
      <c r="K181" s="12">
        <f t="shared" si="16"/>
        <v>-9.8891611822852101E-7</v>
      </c>
      <c r="L181" s="12">
        <f t="shared" si="22"/>
        <v>-3.637702580592728E-3</v>
      </c>
      <c r="M181" s="2">
        <f t="shared" si="23"/>
        <v>-2.8447549825082001E-13</v>
      </c>
    </row>
    <row r="182" spans="1:13">
      <c r="A182" t="str">
        <f>[1]Sheet1!$A182</f>
        <v>Neuberger Berman High Yield Bond Fund USD A Monthly Distributing Class</v>
      </c>
      <c r="B182" s="6">
        <f>SUMIF([2]Sheet1!$B$1:B$65536,A182,[2]Sheet1!$P$1:$P$65536)</f>
        <v>51131.76</v>
      </c>
      <c r="C182" s="4">
        <f>SUMIF([2]Sheet1!$B$1:B$65536,A182,[2]Sheet1!$J$1:$J$65536)</f>
        <v>7232.2150000000001</v>
      </c>
      <c r="D182" s="4">
        <f t="shared" si="17"/>
        <v>7.0699999930864887</v>
      </c>
      <c r="E182" s="6">
        <f>SUMIF([3]Sheet1!B$1:B$65536,A182,[3]Sheet1!P$1:P$65536)</f>
        <v>51391.42</v>
      </c>
      <c r="F182" s="4">
        <f>SUMIF([3]Sheet1!B$1:B$65536,A182,[3]Sheet1!J$1:J$65536)</f>
        <v>7341.6319999999996</v>
      </c>
      <c r="G182" s="4">
        <f t="shared" si="18"/>
        <v>6.9999994551620128</v>
      </c>
      <c r="H182" s="10">
        <f t="shared" si="19"/>
        <v>-9.90106619419053E-3</v>
      </c>
      <c r="I182" s="12">
        <f t="shared" si="20"/>
        <v>3.0133556594859931E-4</v>
      </c>
      <c r="J182" s="12">
        <f t="shared" si="21"/>
        <v>-2.9835433851209475E-6</v>
      </c>
      <c r="K182" s="12">
        <f t="shared" si="16"/>
        <v>5.0782527337215888E-3</v>
      </c>
      <c r="L182" s="12">
        <f t="shared" si="22"/>
        <v>-3.637702580592728E-3</v>
      </c>
      <c r="M182" s="2">
        <f t="shared" si="23"/>
        <v>-8.990477344876205E-10</v>
      </c>
    </row>
    <row r="183" spans="1:13">
      <c r="A183" t="str">
        <f>[1]Sheet1!$A183</f>
        <v>Neuberger Berman US Multi Cap Opportunities Fund USD1 A Accumulating Class</v>
      </c>
      <c r="B183" s="6">
        <f>SUMIF([2]Sheet1!$B$1:B$65536,A183,[2]Sheet1!$P$1:$P$65536)</f>
        <v>836717.94</v>
      </c>
      <c r="C183" s="4">
        <f>SUMIF([2]Sheet1!$B$1:B$65536,A183,[2]Sheet1!$J$1:$J$65536)</f>
        <v>22306.529999999995</v>
      </c>
      <c r="D183" s="4">
        <f t="shared" si="17"/>
        <v>37.50999998655103</v>
      </c>
      <c r="E183" s="6">
        <f>SUMIF([3]Sheet1!B$1:B$65536,A183,[3]Sheet1!P$1:P$65536)</f>
        <v>860720.33</v>
      </c>
      <c r="F183" s="4">
        <f>SUMIF([3]Sheet1!B$1:B$65536,A183,[3]Sheet1!J$1:J$65536)</f>
        <v>22746.309000000005</v>
      </c>
      <c r="G183" s="4">
        <f t="shared" si="18"/>
        <v>37.839999887454255</v>
      </c>
      <c r="H183" s="10">
        <f t="shared" si="19"/>
        <v>8.7976513202224528E-3</v>
      </c>
      <c r="I183" s="12">
        <f t="shared" si="20"/>
        <v>4.9310423499845518E-3</v>
      </c>
      <c r="J183" s="12">
        <f t="shared" si="21"/>
        <v>4.3381591240414419E-5</v>
      </c>
      <c r="K183" s="12">
        <f t="shared" si="16"/>
        <v>2.8686357555570058E-2</v>
      </c>
      <c r="L183" s="12">
        <f t="shared" si="22"/>
        <v>-3.637702580592728E-3</v>
      </c>
      <c r="M183" s="2">
        <f t="shared" si="23"/>
        <v>2.1391646361620237E-7</v>
      </c>
    </row>
    <row r="184" spans="1:13">
      <c r="A184" t="str">
        <f>[1]Sheet1!$A184</f>
        <v>New Capital China Equity Fund USD O Acc</v>
      </c>
      <c r="B184" s="6">
        <f>SUMIF([2]Sheet1!$B$1:B$65536,A184,[2]Sheet1!$P$1:$P$65536)</f>
        <v>13467.46</v>
      </c>
      <c r="C184" s="4">
        <f>SUMIF([2]Sheet1!$B$1:B$65536,A184,[2]Sheet1!$J$1:$J$65536)</f>
        <v>116.43</v>
      </c>
      <c r="D184" s="4">
        <f t="shared" si="17"/>
        <v>115.67001631881816</v>
      </c>
      <c r="E184" s="6">
        <f>SUMIF([3]Sheet1!B$1:B$65536,A184,[3]Sheet1!P$1:P$65536)</f>
        <v>15237.19</v>
      </c>
      <c r="F184" s="4">
        <f>SUMIF([3]Sheet1!B$1:B$65536,A184,[3]Sheet1!J$1:J$65536)</f>
        <v>116.43</v>
      </c>
      <c r="G184" s="4">
        <f t="shared" si="18"/>
        <v>130.86996478570813</v>
      </c>
      <c r="H184" s="10">
        <f t="shared" si="19"/>
        <v>0.13140785270570698</v>
      </c>
      <c r="I184" s="12">
        <f t="shared" si="20"/>
        <v>7.9367983441018305E-5</v>
      </c>
      <c r="J184" s="12">
        <f t="shared" si="21"/>
        <v>1.0429576277566324E-5</v>
      </c>
      <c r="K184" s="12">
        <f t="shared" si="16"/>
        <v>0.13140785270570704</v>
      </c>
      <c r="L184" s="12">
        <f t="shared" si="22"/>
        <v>-3.637702580592728E-3</v>
      </c>
      <c r="M184" s="2">
        <f t="shared" si="23"/>
        <v>8.2777443729472137E-10</v>
      </c>
    </row>
    <row r="185" spans="1:13">
      <c r="A185" t="str">
        <f>[1]Sheet1!$A185</f>
        <v>New Capital US Growth Fund USD O Acc</v>
      </c>
      <c r="B185" s="6">
        <f>SUMIF([2]Sheet1!$B$1:B$65536,A185,[2]Sheet1!$P$1:$P$65536)</f>
        <v>736694.06</v>
      </c>
      <c r="C185" s="4">
        <f>SUMIF([2]Sheet1!$B$1:B$65536,A185,[2]Sheet1!$J$1:$J$65536)</f>
        <v>1173.3600000000001</v>
      </c>
      <c r="D185" s="4">
        <f t="shared" si="17"/>
        <v>627.8499863639463</v>
      </c>
      <c r="E185" s="6">
        <f>SUMIF([3]Sheet1!B$1:B$65536,A185,[3]Sheet1!P$1:P$65536)</f>
        <v>749154.64</v>
      </c>
      <c r="F185" s="4">
        <f>SUMIF([3]Sheet1!B$1:B$65536,A185,[3]Sheet1!J$1:J$65536)</f>
        <v>1167.7080000000001</v>
      </c>
      <c r="G185" s="4">
        <f t="shared" si="18"/>
        <v>641.55991052557658</v>
      </c>
      <c r="H185" s="10">
        <f t="shared" si="19"/>
        <v>2.1836305581574133E-2</v>
      </c>
      <c r="I185" s="12">
        <f t="shared" si="20"/>
        <v>4.341570121996023E-3</v>
      </c>
      <c r="J185" s="12">
        <f t="shared" si="21"/>
        <v>9.4803851887737252E-5</v>
      </c>
      <c r="K185" s="12">
        <f t="shared" si="16"/>
        <v>1.6914185516848007E-2</v>
      </c>
      <c r="L185" s="12">
        <f t="shared" si="22"/>
        <v>-3.637702580592728E-3</v>
      </c>
      <c r="M185" s="2">
        <f t="shared" si="23"/>
        <v>4.1159757080593632E-7</v>
      </c>
    </row>
    <row r="186" spans="1:13">
      <c r="A186" t="str">
        <f>[1]Sheet1!$A186</f>
        <v>Ninety One Global Strategy Fund - Global Gold Fund A Acc USD</v>
      </c>
      <c r="B186" s="6">
        <f>SUMIF([2]Sheet1!$B$1:B$65536,A186,[2]Sheet1!$P$1:$P$65536)</f>
        <v>36862.15</v>
      </c>
      <c r="C186" s="4">
        <f>SUMIF([2]Sheet1!$B$1:B$65536,A186,[2]Sheet1!$J$1:$J$65536)</f>
        <v>1945.2320000000002</v>
      </c>
      <c r="D186" s="4">
        <f t="shared" si="17"/>
        <v>18.950001850678991</v>
      </c>
      <c r="E186" s="6">
        <f>SUMIF([3]Sheet1!B$1:B$65536,A186,[3]Sheet1!P$1:P$65536)</f>
        <v>0</v>
      </c>
      <c r="F186" s="4">
        <f>SUMIF([3]Sheet1!B$1:B$65536,A186,[3]Sheet1!J$1:J$65536)</f>
        <v>0</v>
      </c>
      <c r="G186" s="4" t="str">
        <f t="shared" si="18"/>
        <v>none</v>
      </c>
      <c r="H186" s="10" t="str">
        <f t="shared" si="19"/>
        <v>none</v>
      </c>
      <c r="I186" s="12">
        <f t="shared" si="20"/>
        <v>2.1724025991540598E-4</v>
      </c>
      <c r="J186" s="12" t="str">
        <f t="shared" si="21"/>
        <v>none</v>
      </c>
      <c r="K186" s="12">
        <f t="shared" si="16"/>
        <v>-1</v>
      </c>
      <c r="L186" s="12">
        <f t="shared" si="22"/>
        <v>-3.637702580592728E-3</v>
      </c>
      <c r="M186" s="2" t="str">
        <f t="shared" si="23"/>
        <v>none</v>
      </c>
    </row>
    <row r="187" spans="1:13">
      <c r="A187" t="str">
        <f>[1]Sheet1!$A187</f>
        <v>Ninety One Global Strategy Fund - Global Natural Resources Fund A Acc USD</v>
      </c>
      <c r="B187" s="6">
        <f>SUMIF([2]Sheet1!$B$1:B$65536,A187,[2]Sheet1!$P$1:$P$65536)</f>
        <v>8799.2000000000007</v>
      </c>
      <c r="C187" s="4">
        <f>SUMIF([2]Sheet1!$B$1:B$65536,A187,[2]Sheet1!$J$1:$J$65536)</f>
        <v>536.86400000000003</v>
      </c>
      <c r="D187" s="4">
        <f t="shared" si="17"/>
        <v>16.389998211837636</v>
      </c>
      <c r="E187" s="6">
        <f>SUMIF([3]Sheet1!B$1:B$65536,A187,[3]Sheet1!P$1:P$65536)</f>
        <v>82698.34</v>
      </c>
      <c r="F187" s="4">
        <f>SUMIF([3]Sheet1!B$1:B$65536,A187,[3]Sheet1!J$1:J$65536)</f>
        <v>4725.6190000000006</v>
      </c>
      <c r="G187" s="4">
        <f t="shared" si="18"/>
        <v>17.500001587093667</v>
      </c>
      <c r="H187" s="10">
        <f t="shared" si="19"/>
        <v>6.7724435409293349E-2</v>
      </c>
      <c r="I187" s="12">
        <f t="shared" si="20"/>
        <v>5.1856456963243882E-5</v>
      </c>
      <c r="J187" s="12">
        <f t="shared" si="21"/>
        <v>3.5119492701620107E-6</v>
      </c>
      <c r="K187" s="12">
        <f t="shared" si="16"/>
        <v>8.3983930357305194</v>
      </c>
      <c r="L187" s="12">
        <f t="shared" si="22"/>
        <v>-3.637702580592728E-3</v>
      </c>
      <c r="M187" s="2">
        <f t="shared" si="23"/>
        <v>1.8211724618525207E-10</v>
      </c>
    </row>
    <row r="188" spans="1:13">
      <c r="A188" t="str">
        <f>[1]Sheet1!$A188</f>
        <v>OAM Protected Income Fund Class 2024118U</v>
      </c>
      <c r="B188" s="6">
        <f>SUMIF([2]Sheet1!$B$1:B$65536,A188,[2]Sheet1!$P$1:$P$65536)</f>
        <v>4162541.3</v>
      </c>
      <c r="C188" s="4">
        <f>SUMIF([2]Sheet1!$B$1:B$65536,A188,[2]Sheet1!$J$1:$J$65536)</f>
        <v>4162.5412999999999</v>
      </c>
      <c r="D188" s="4">
        <f t="shared" si="17"/>
        <v>1000</v>
      </c>
      <c r="E188" s="6">
        <f>SUMIF([3]Sheet1!B$1:B$65536,A188,[3]Sheet1!P$1:P$65536)</f>
        <v>4162541.3</v>
      </c>
      <c r="F188" s="4">
        <f>SUMIF([3]Sheet1!B$1:B$65536,A188,[3]Sheet1!J$1:J$65536)</f>
        <v>4162.5412999999999</v>
      </c>
      <c r="G188" s="4">
        <f t="shared" si="18"/>
        <v>1000</v>
      </c>
      <c r="H188" s="10">
        <f t="shared" si="19"/>
        <v>0</v>
      </c>
      <c r="I188" s="12">
        <f t="shared" si="20"/>
        <v>2.4531166899397126E-2</v>
      </c>
      <c r="J188" s="12">
        <f t="shared" si="21"/>
        <v>0</v>
      </c>
      <c r="K188" s="12">
        <f t="shared" si="16"/>
        <v>0</v>
      </c>
      <c r="L188" s="12">
        <f t="shared" si="22"/>
        <v>-3.637702580592728E-3</v>
      </c>
      <c r="M188" s="2">
        <f t="shared" si="23"/>
        <v>0</v>
      </c>
    </row>
    <row r="189" spans="1:13">
      <c r="A189" t="str">
        <f>[1]Sheet1!$A189</f>
        <v>OAM Protected Income Fund Class 2025028U</v>
      </c>
      <c r="B189" s="6">
        <f>SUMIF([2]Sheet1!$B$1:B$65536,A189,[2]Sheet1!$P$1:$P$65536)</f>
        <v>7087872.1699999999</v>
      </c>
      <c r="C189" s="4">
        <f>SUMIF([2]Sheet1!$B$1:B$65536,A189,[2]Sheet1!$J$1:$J$65536)</f>
        <v>7087.8721699999996</v>
      </c>
      <c r="D189" s="4">
        <f t="shared" si="17"/>
        <v>1000</v>
      </c>
      <c r="E189" s="6">
        <f>SUMIF([3]Sheet1!B$1:B$65536,A189,[3]Sheet1!P$1:P$65536)</f>
        <v>7087872.1699999999</v>
      </c>
      <c r="F189" s="4">
        <f>SUMIF([3]Sheet1!B$1:B$65536,A189,[3]Sheet1!J$1:J$65536)</f>
        <v>7087.8721699999996</v>
      </c>
      <c r="G189" s="4">
        <f t="shared" si="18"/>
        <v>1000</v>
      </c>
      <c r="H189" s="10">
        <f t="shared" si="19"/>
        <v>0</v>
      </c>
      <c r="I189" s="12">
        <f t="shared" si="20"/>
        <v>4.1771063067617395E-2</v>
      </c>
      <c r="J189" s="12">
        <f t="shared" si="21"/>
        <v>0</v>
      </c>
      <c r="K189" s="12">
        <f t="shared" si="16"/>
        <v>0</v>
      </c>
      <c r="L189" s="12">
        <f t="shared" si="22"/>
        <v>-3.637702580592728E-3</v>
      </c>
      <c r="M189" s="2">
        <f t="shared" si="23"/>
        <v>0</v>
      </c>
    </row>
    <row r="190" spans="1:13">
      <c r="A190" t="str">
        <f>[1]Sheet1!$A190</f>
        <v>OAM Protected Income Fund Class 2025089AP</v>
      </c>
      <c r="B190" s="6">
        <f>SUMIF([2]Sheet1!$B$1:B$65536,A190,[2]Sheet1!$P$1:$P$65536)</f>
        <v>253503.73</v>
      </c>
      <c r="C190" s="4">
        <f>SUMIF([2]Sheet1!$B$1:B$65536,A190,[2]Sheet1!$J$1:$J$65536)</f>
        <v>380.10705000000002</v>
      </c>
      <c r="D190" s="4">
        <f t="shared" si="17"/>
        <v>666.92719853525477</v>
      </c>
      <c r="E190" s="6">
        <f>SUMIF([3]Sheet1!B$1:B$65536,A190,[3]Sheet1!P$1:P$65536)</f>
        <v>253503.73</v>
      </c>
      <c r="F190" s="4">
        <f>SUMIF([3]Sheet1!B$1:B$65536,A190,[3]Sheet1!J$1:J$65536)</f>
        <v>380.10705000000002</v>
      </c>
      <c r="G190" s="4">
        <f t="shared" si="18"/>
        <v>666.92719853525477</v>
      </c>
      <c r="H190" s="10">
        <f t="shared" si="19"/>
        <v>0</v>
      </c>
      <c r="I190" s="12">
        <f t="shared" si="20"/>
        <v>1.4939773234801796E-3</v>
      </c>
      <c r="J190" s="12">
        <f t="shared" si="21"/>
        <v>0</v>
      </c>
      <c r="K190" s="12">
        <f t="shared" si="16"/>
        <v>0</v>
      </c>
      <c r="L190" s="12">
        <f t="shared" si="22"/>
        <v>-3.637702580592728E-3</v>
      </c>
      <c r="M190" s="2">
        <f t="shared" si="23"/>
        <v>0</v>
      </c>
    </row>
    <row r="191" spans="1:13">
      <c r="A191" t="str">
        <f>[1]Sheet1!$A191</f>
        <v>OAM Protected Income Fund Class 202611935U3</v>
      </c>
      <c r="B191" s="6">
        <f>SUMIF([2]Sheet1!$B$1:B$65536,A191,[2]Sheet1!$P$1:$P$65536)</f>
        <v>7050400.5</v>
      </c>
      <c r="C191" s="4">
        <f>SUMIF([2]Sheet1!$B$1:B$65536,A191,[2]Sheet1!$J$1:$J$65536)</f>
        <v>7050.4005000000006</v>
      </c>
      <c r="D191" s="4">
        <f t="shared" si="17"/>
        <v>999.99999999999989</v>
      </c>
      <c r="E191" s="6">
        <f>SUMIF([3]Sheet1!B$1:B$65536,A191,[3]Sheet1!P$1:P$65536)</f>
        <v>7050400.5</v>
      </c>
      <c r="F191" s="4">
        <f>SUMIF([3]Sheet1!B$1:B$65536,A191,[3]Sheet1!J$1:J$65536)</f>
        <v>7050.4005000000006</v>
      </c>
      <c r="G191" s="4">
        <f t="shared" si="18"/>
        <v>999.99999999999989</v>
      </c>
      <c r="H191" s="10">
        <f t="shared" si="19"/>
        <v>0</v>
      </c>
      <c r="I191" s="12">
        <f t="shared" si="20"/>
        <v>4.1550230714369842E-2</v>
      </c>
      <c r="J191" s="12">
        <f t="shared" si="21"/>
        <v>0</v>
      </c>
      <c r="K191" s="12">
        <f t="shared" si="16"/>
        <v>0</v>
      </c>
      <c r="L191" s="12">
        <f t="shared" si="22"/>
        <v>-3.637702580592728E-3</v>
      </c>
      <c r="M191" s="2">
        <f t="shared" si="23"/>
        <v>0</v>
      </c>
    </row>
    <row r="192" spans="1:13">
      <c r="A192" t="str">
        <f>[1]Sheet1!$A192</f>
        <v>OAM Protected Income Fund Class 202702935U3P</v>
      </c>
      <c r="B192" s="6">
        <f>SUMIF([2]Sheet1!$B$1:B$65536,A192,[2]Sheet1!$P$1:$P$65536)</f>
        <v>372301.05</v>
      </c>
      <c r="C192" s="4">
        <f>SUMIF([2]Sheet1!$B$1:B$65536,A192,[2]Sheet1!$J$1:$J$65536)</f>
        <v>372.30104999999998</v>
      </c>
      <c r="D192" s="4">
        <f t="shared" si="17"/>
        <v>1000</v>
      </c>
      <c r="E192" s="6">
        <f>SUMIF([3]Sheet1!B$1:B$65536,A192,[3]Sheet1!P$1:P$65536)</f>
        <v>372301.05</v>
      </c>
      <c r="F192" s="4">
        <f>SUMIF([3]Sheet1!B$1:B$65536,A192,[3]Sheet1!J$1:J$65536)</f>
        <v>372.30104999999998</v>
      </c>
      <c r="G192" s="4">
        <f t="shared" si="18"/>
        <v>1000</v>
      </c>
      <c r="H192" s="10">
        <f t="shared" si="19"/>
        <v>0</v>
      </c>
      <c r="I192" s="12">
        <f t="shared" si="20"/>
        <v>2.1940873462014169E-3</v>
      </c>
      <c r="J192" s="12">
        <f t="shared" si="21"/>
        <v>0</v>
      </c>
      <c r="K192" s="12">
        <f t="shared" si="16"/>
        <v>0</v>
      </c>
      <c r="L192" s="12">
        <f t="shared" si="22"/>
        <v>-3.637702580592728E-3</v>
      </c>
      <c r="M192" s="2">
        <f t="shared" si="23"/>
        <v>0</v>
      </c>
    </row>
    <row r="193" spans="1:13">
      <c r="A193" t="str">
        <f>[1]Sheet1!$A193</f>
        <v>OAM Select Income Fund A 28 Feb 2023</v>
      </c>
      <c r="B193" s="6">
        <f>SUMIF([2]Sheet1!$B$1:B$65536,A193,[2]Sheet1!$P$1:$P$65536)</f>
        <v>36996.06</v>
      </c>
      <c r="C193" s="4">
        <f>SUMIF([2]Sheet1!$B$1:B$65536,A193,[2]Sheet1!$J$1:$J$65536)</f>
        <v>55472.41</v>
      </c>
      <c r="D193" s="4">
        <f t="shared" si="17"/>
        <v>0.66692721661092413</v>
      </c>
      <c r="E193" s="6">
        <f>SUMIF([3]Sheet1!B$1:B$65536,A193,[3]Sheet1!P$1:P$65536)</f>
        <v>36996.06</v>
      </c>
      <c r="F193" s="4">
        <f>SUMIF([3]Sheet1!B$1:B$65536,A193,[3]Sheet1!J$1:J$65536)</f>
        <v>55472.41</v>
      </c>
      <c r="G193" s="4">
        <f t="shared" si="18"/>
        <v>0.66692721661092413</v>
      </c>
      <c r="H193" s="10">
        <f t="shared" si="19"/>
        <v>0</v>
      </c>
      <c r="I193" s="12">
        <f t="shared" si="20"/>
        <v>2.1802943372120057E-4</v>
      </c>
      <c r="J193" s="12">
        <f t="shared" si="21"/>
        <v>0</v>
      </c>
      <c r="K193" s="12">
        <f t="shared" si="16"/>
        <v>0</v>
      </c>
      <c r="L193" s="12">
        <f t="shared" si="22"/>
        <v>-3.637702580592728E-3</v>
      </c>
      <c r="M193" s="2">
        <f t="shared" si="23"/>
        <v>0</v>
      </c>
    </row>
    <row r="194" spans="1:13">
      <c r="A194" t="str">
        <f>[1]Sheet1!$A194</f>
        <v>OAM Select Income Fund A 30 Apr 2023</v>
      </c>
      <c r="B194" s="6">
        <f>SUMIF([2]Sheet1!$B$1:B$65536,A194,[2]Sheet1!$P$1:$P$65536)</f>
        <v>108966.13</v>
      </c>
      <c r="C194" s="4">
        <f>SUMIF([2]Sheet1!$B$1:B$65536,A194,[2]Sheet1!$J$1:$J$65536)</f>
        <v>163385.34</v>
      </c>
      <c r="D194" s="4">
        <f t="shared" si="17"/>
        <v>0.6669272163585791</v>
      </c>
      <c r="E194" s="6">
        <f>SUMIF([3]Sheet1!B$1:B$65536,A194,[3]Sheet1!P$1:P$65536)</f>
        <v>108966.13</v>
      </c>
      <c r="F194" s="4">
        <f>SUMIF([3]Sheet1!B$1:B$65536,A194,[3]Sheet1!J$1:J$65536)</f>
        <v>163385.34</v>
      </c>
      <c r="G194" s="4">
        <f t="shared" si="18"/>
        <v>0.6669272163585791</v>
      </c>
      <c r="H194" s="10">
        <f t="shared" si="19"/>
        <v>0</v>
      </c>
      <c r="I194" s="12">
        <f t="shared" si="20"/>
        <v>6.4217172365626846E-4</v>
      </c>
      <c r="J194" s="12">
        <f t="shared" si="21"/>
        <v>0</v>
      </c>
      <c r="K194" s="12">
        <f t="shared" ref="K194:K257" si="24">IF(B194&lt;&gt;0,(E194-B194)/B194,"none")</f>
        <v>0</v>
      </c>
      <c r="L194" s="12">
        <f t="shared" si="22"/>
        <v>-3.637702580592728E-3</v>
      </c>
      <c r="M194" s="2">
        <f t="shared" si="23"/>
        <v>0</v>
      </c>
    </row>
    <row r="195" spans="1:13">
      <c r="A195" t="str">
        <f>[1]Sheet1!$A195</f>
        <v>OAM Select Income Fund A 30 Sep 2022</v>
      </c>
      <c r="B195" s="6">
        <f>SUMIF([2]Sheet1!$B$1:B$65536,A195,[2]Sheet1!$P$1:$P$65536)</f>
        <v>8104.07</v>
      </c>
      <c r="C195" s="4">
        <f>SUMIF([2]Sheet1!$B$1:B$65536,A195,[2]Sheet1!$J$1:$J$65536)</f>
        <v>12151.35</v>
      </c>
      <c r="D195" s="4">
        <f t="shared" ref="D195:D258" si="25">IF(C195*C195&lt;&gt;0,B195/C195,"none")</f>
        <v>0.6669275430301983</v>
      </c>
      <c r="E195" s="6">
        <f>SUMIF([3]Sheet1!B$1:B$65536,A195,[3]Sheet1!P$1:P$65536)</f>
        <v>0</v>
      </c>
      <c r="F195" s="4">
        <f>SUMIF([3]Sheet1!B$1:B$65536,A195,[3]Sheet1!J$1:J$65536)</f>
        <v>0</v>
      </c>
      <c r="G195" s="4" t="str">
        <f t="shared" ref="G195:G258" si="26">IF(E195*F195&lt;&gt;0,E195/F195,"none")</f>
        <v>none</v>
      </c>
      <c r="H195" s="10" t="str">
        <f t="shared" ref="H195:H258" si="27">IF(ISNUMBER(G195-D195),(G195-D195)/D195,"none")</f>
        <v>none</v>
      </c>
      <c r="I195" s="12">
        <f t="shared" ref="I195:I258" si="28">IF(ISNUMBER(B195),B195/$T$4,"none")</f>
        <v>4.7759836937689313E-5</v>
      </c>
      <c r="J195" s="12" t="str">
        <f t="shared" ref="J195:J258" si="29">IF(ISNUMBER(H195*I195),H195*I195,"none")</f>
        <v>none</v>
      </c>
      <c r="K195" s="12">
        <f t="shared" si="24"/>
        <v>-1</v>
      </c>
      <c r="L195" s="12">
        <f t="shared" ref="L195:L258" si="30">($T$5-$T$4)/$T$4</f>
        <v>-3.637702580592728E-3</v>
      </c>
      <c r="M195" s="2" t="str">
        <f t="shared" ref="M195:M258" si="31">IF(ISNUMBER(I195*J195),I195*J195,"none")</f>
        <v>none</v>
      </c>
    </row>
    <row r="196" spans="1:13">
      <c r="A196" t="str">
        <f>[1]Sheet1!$A196</f>
        <v>OAM Select Income Fund A 30 Sep 2023</v>
      </c>
      <c r="B196" s="6">
        <f>SUMIF([2]Sheet1!$B$1:B$65536,A196,[2]Sheet1!$P$1:$P$65536)</f>
        <v>3407.87</v>
      </c>
      <c r="C196" s="4">
        <f>SUMIF([2]Sheet1!$B$1:B$65536,A196,[2]Sheet1!$J$1:$J$65536)</f>
        <v>5109.8100000000004</v>
      </c>
      <c r="D196" s="4">
        <f t="shared" si="25"/>
        <v>0.666926950317135</v>
      </c>
      <c r="E196" s="6">
        <f>SUMIF([3]Sheet1!B$1:B$65536,A196,[3]Sheet1!P$1:P$65536)</f>
        <v>3407.87</v>
      </c>
      <c r="F196" s="4">
        <f>SUMIF([3]Sheet1!B$1:B$65536,A196,[3]Sheet1!J$1:J$65536)</f>
        <v>5109.8100000000004</v>
      </c>
      <c r="G196" s="4">
        <f t="shared" si="26"/>
        <v>0.666926950317135</v>
      </c>
      <c r="H196" s="10">
        <f t="shared" si="27"/>
        <v>0</v>
      </c>
      <c r="I196" s="12">
        <f t="shared" si="28"/>
        <v>2.0083651240036582E-5</v>
      </c>
      <c r="J196" s="12">
        <f t="shared" si="29"/>
        <v>0</v>
      </c>
      <c r="K196" s="12">
        <f t="shared" si="24"/>
        <v>0</v>
      </c>
      <c r="L196" s="12">
        <f t="shared" si="30"/>
        <v>-3.637702580592728E-3</v>
      </c>
      <c r="M196" s="2">
        <f t="shared" si="31"/>
        <v>0</v>
      </c>
    </row>
    <row r="197" spans="1:13">
      <c r="A197" t="str">
        <f>[1]Sheet1!$A197</f>
        <v>OAM Select Income Fund A 31 Mar 2023</v>
      </c>
      <c r="B197" s="6">
        <f>SUMIF([2]Sheet1!$B$1:B$65536,A197,[2]Sheet1!$P$1:$P$65536)</f>
        <v>626863.43999999994</v>
      </c>
      <c r="C197" s="4">
        <f>SUMIF([2]Sheet1!$B$1:B$65536,A197,[2]Sheet1!$J$1:$J$65536)</f>
        <v>939927.84</v>
      </c>
      <c r="D197" s="4">
        <f t="shared" si="25"/>
        <v>0.6669271973048484</v>
      </c>
      <c r="E197" s="6">
        <f>SUMIF([3]Sheet1!B$1:B$65536,A197,[3]Sheet1!P$1:P$65536)</f>
        <v>626863.43999999994</v>
      </c>
      <c r="F197" s="4">
        <f>SUMIF([3]Sheet1!B$1:B$65536,A197,[3]Sheet1!J$1:J$65536)</f>
        <v>939927.84</v>
      </c>
      <c r="G197" s="4">
        <f t="shared" si="26"/>
        <v>0.6669271973048484</v>
      </c>
      <c r="H197" s="10">
        <f t="shared" si="27"/>
        <v>0</v>
      </c>
      <c r="I197" s="12">
        <f t="shared" si="28"/>
        <v>3.6943036864932046E-3</v>
      </c>
      <c r="J197" s="12">
        <f t="shared" si="29"/>
        <v>0</v>
      </c>
      <c r="K197" s="12">
        <f t="shared" si="24"/>
        <v>0</v>
      </c>
      <c r="L197" s="12">
        <f t="shared" si="30"/>
        <v>-3.637702580592728E-3</v>
      </c>
      <c r="M197" s="2">
        <f t="shared" si="31"/>
        <v>0</v>
      </c>
    </row>
    <row r="198" spans="1:13">
      <c r="A198" t="str">
        <f>[1]Sheet1!$A198</f>
        <v>OAM Select Income Fund A 31 May 2023</v>
      </c>
      <c r="B198" s="6">
        <f>SUMIF([2]Sheet1!$B$1:B$65536,A198,[2]Sheet1!$P$1:$P$65536)</f>
        <v>345198.73</v>
      </c>
      <c r="C198" s="4">
        <f>SUMIF([2]Sheet1!$B$1:B$65536,A198,[2]Sheet1!$J$1:$J$65536)</f>
        <v>517595.83</v>
      </c>
      <c r="D198" s="4">
        <f t="shared" si="25"/>
        <v>0.66692718525185946</v>
      </c>
      <c r="E198" s="6">
        <f>SUMIF([3]Sheet1!B$1:B$65536,A198,[3]Sheet1!P$1:P$65536)</f>
        <v>345198.73</v>
      </c>
      <c r="F198" s="4">
        <f>SUMIF([3]Sheet1!B$1:B$65536,A198,[3]Sheet1!J$1:J$65536)</f>
        <v>517595.83</v>
      </c>
      <c r="G198" s="4">
        <f t="shared" si="26"/>
        <v>0.66692718525185946</v>
      </c>
      <c r="H198" s="10">
        <f t="shared" si="27"/>
        <v>0</v>
      </c>
      <c r="I198" s="12">
        <f t="shared" si="28"/>
        <v>2.0343648383957E-3</v>
      </c>
      <c r="J198" s="12">
        <f t="shared" si="29"/>
        <v>0</v>
      </c>
      <c r="K198" s="12">
        <f t="shared" si="24"/>
        <v>0</v>
      </c>
      <c r="L198" s="12">
        <f t="shared" si="30"/>
        <v>-3.637702580592728E-3</v>
      </c>
      <c r="M198" s="2">
        <f t="shared" si="31"/>
        <v>0</v>
      </c>
    </row>
    <row r="199" spans="1:13">
      <c r="A199" t="str">
        <f>[1]Sheet1!$A199</f>
        <v>OAM Select Income Fund B 30 Apr 2023</v>
      </c>
      <c r="B199" s="6">
        <f>SUMIF([2]Sheet1!$B$1:B$65536,A199,[2]Sheet1!$P$1:$P$65536)</f>
        <v>63933.19</v>
      </c>
      <c r="C199" s="4">
        <f>SUMIF([2]Sheet1!$B$1:B$65536,A199,[2]Sheet1!$J$1:$J$65536)</f>
        <v>95862.33</v>
      </c>
      <c r="D199" s="4">
        <f t="shared" si="25"/>
        <v>0.6669271443746464</v>
      </c>
      <c r="E199" s="6">
        <f>SUMIF([3]Sheet1!B$1:B$65536,A199,[3]Sheet1!P$1:P$65536)</f>
        <v>63933.19</v>
      </c>
      <c r="F199" s="4">
        <f>SUMIF([3]Sheet1!B$1:B$65536,A199,[3]Sheet1!J$1:J$65536)</f>
        <v>95862.33</v>
      </c>
      <c r="G199" s="4">
        <f t="shared" si="26"/>
        <v>0.6669271443746464</v>
      </c>
      <c r="H199" s="10">
        <f t="shared" si="27"/>
        <v>0</v>
      </c>
      <c r="I199" s="12">
        <f t="shared" si="28"/>
        <v>3.7677842482929059E-4</v>
      </c>
      <c r="J199" s="12">
        <f t="shared" si="29"/>
        <v>0</v>
      </c>
      <c r="K199" s="12">
        <f t="shared" si="24"/>
        <v>0</v>
      </c>
      <c r="L199" s="12">
        <f t="shared" si="30"/>
        <v>-3.637702580592728E-3</v>
      </c>
      <c r="M199" s="2">
        <f t="shared" si="31"/>
        <v>0</v>
      </c>
    </row>
    <row r="200" spans="1:13">
      <c r="A200" t="str">
        <f>[1]Sheet1!$A200</f>
        <v>OAM Select Income Fund B 30 Jun 2023</v>
      </c>
      <c r="B200" s="6">
        <f>SUMIF([2]Sheet1!$B$1:B$65536,A200,[2]Sheet1!$P$1:$P$65536)</f>
        <v>181507.6</v>
      </c>
      <c r="C200" s="4">
        <f>SUMIF([2]Sheet1!$B$1:B$65536,A200,[2]Sheet1!$J$1:$J$65536)</f>
        <v>272155.05</v>
      </c>
      <c r="D200" s="4">
        <f t="shared" si="25"/>
        <v>0.66692717992923523</v>
      </c>
      <c r="E200" s="6">
        <f>SUMIF([3]Sheet1!B$1:B$65536,A200,[3]Sheet1!P$1:P$65536)</f>
        <v>181507.6</v>
      </c>
      <c r="F200" s="4">
        <f>SUMIF([3]Sheet1!B$1:B$65536,A200,[3]Sheet1!J$1:J$65536)</f>
        <v>272155.05</v>
      </c>
      <c r="G200" s="4">
        <f t="shared" si="26"/>
        <v>0.66692717992923523</v>
      </c>
      <c r="H200" s="10">
        <f t="shared" si="27"/>
        <v>0</v>
      </c>
      <c r="I200" s="12">
        <f t="shared" si="28"/>
        <v>1.0696814537573512E-3</v>
      </c>
      <c r="J200" s="12">
        <f t="shared" si="29"/>
        <v>0</v>
      </c>
      <c r="K200" s="12">
        <f t="shared" si="24"/>
        <v>0</v>
      </c>
      <c r="L200" s="12">
        <f t="shared" si="30"/>
        <v>-3.637702580592728E-3</v>
      </c>
      <c r="M200" s="2">
        <f t="shared" si="31"/>
        <v>0</v>
      </c>
    </row>
    <row r="201" spans="1:13">
      <c r="A201" t="str">
        <f>[1]Sheet1!$A201</f>
        <v>OAM Select Income Fund B 30 Nov 2023</v>
      </c>
      <c r="B201" s="6">
        <f>SUMIF([2]Sheet1!$B$1:B$65536,A201,[2]Sheet1!$P$1:$P$65536)</f>
        <v>324205.39</v>
      </c>
      <c r="C201" s="4">
        <f>SUMIF([2]Sheet1!$B$1:B$65536,A201,[2]Sheet1!$J$1:$J$65536)</f>
        <v>486118.13</v>
      </c>
      <c r="D201" s="4">
        <f t="shared" si="25"/>
        <v>0.66692717261954415</v>
      </c>
      <c r="E201" s="6">
        <f>SUMIF([3]Sheet1!B$1:B$65536,A201,[3]Sheet1!P$1:P$65536)</f>
        <v>324205.39</v>
      </c>
      <c r="F201" s="4">
        <f>SUMIF([3]Sheet1!B$1:B$65536,A201,[3]Sheet1!J$1:J$65536)</f>
        <v>486118.13</v>
      </c>
      <c r="G201" s="4">
        <f t="shared" si="26"/>
        <v>0.66692717261954415</v>
      </c>
      <c r="H201" s="10">
        <f t="shared" si="27"/>
        <v>0</v>
      </c>
      <c r="I201" s="12">
        <f t="shared" si="28"/>
        <v>1.9106444737915602E-3</v>
      </c>
      <c r="J201" s="12">
        <f t="shared" si="29"/>
        <v>0</v>
      </c>
      <c r="K201" s="12">
        <f t="shared" si="24"/>
        <v>0</v>
      </c>
      <c r="L201" s="12">
        <f t="shared" si="30"/>
        <v>-3.637702580592728E-3</v>
      </c>
      <c r="M201" s="2">
        <f t="shared" si="31"/>
        <v>0</v>
      </c>
    </row>
    <row r="202" spans="1:13">
      <c r="A202" t="str">
        <f>[1]Sheet1!$A202</f>
        <v>OAM Select Income Fund B 30 Sep 2023</v>
      </c>
      <c r="B202" s="6">
        <f>SUMIF([2]Sheet1!$B$1:B$65536,A202,[2]Sheet1!$P$1:$P$65536)</f>
        <v>200413.88</v>
      </c>
      <c r="C202" s="4">
        <f>SUMIF([2]Sheet1!$B$1:B$65536,A202,[2]Sheet1!$J$1:$J$65536)</f>
        <v>300503.44</v>
      </c>
      <c r="D202" s="4">
        <f t="shared" si="25"/>
        <v>0.66692707411269569</v>
      </c>
      <c r="E202" s="6">
        <f>SUMIF([3]Sheet1!B$1:B$65536,A202,[3]Sheet1!P$1:P$65536)</f>
        <v>200413.88</v>
      </c>
      <c r="F202" s="4">
        <f>SUMIF([3]Sheet1!B$1:B$65536,A202,[3]Sheet1!J$1:J$65536)</f>
        <v>300503.44</v>
      </c>
      <c r="G202" s="4">
        <f t="shared" si="26"/>
        <v>0.66692707411269569</v>
      </c>
      <c r="H202" s="10">
        <f t="shared" si="27"/>
        <v>0</v>
      </c>
      <c r="I202" s="12">
        <f t="shared" si="28"/>
        <v>1.1811021164488502E-3</v>
      </c>
      <c r="J202" s="12">
        <f t="shared" si="29"/>
        <v>0</v>
      </c>
      <c r="K202" s="12">
        <f t="shared" si="24"/>
        <v>0</v>
      </c>
      <c r="L202" s="12">
        <f t="shared" si="30"/>
        <v>-3.637702580592728E-3</v>
      </c>
      <c r="M202" s="2">
        <f t="shared" si="31"/>
        <v>0</v>
      </c>
    </row>
    <row r="203" spans="1:13">
      <c r="A203" t="str">
        <f>[1]Sheet1!$A203</f>
        <v>OAM Select Income Fund B 31 Dec 2023</v>
      </c>
      <c r="B203" s="6">
        <f>SUMIF([2]Sheet1!$B$1:B$65536,A203,[2]Sheet1!$P$1:$P$65536)</f>
        <v>687122.44</v>
      </c>
      <c r="C203" s="4">
        <f>SUMIF([2]Sheet1!$B$1:B$65536,A203,[2]Sheet1!$J$1:$J$65536)</f>
        <v>1030281.05</v>
      </c>
      <c r="D203" s="4">
        <f t="shared" si="25"/>
        <v>0.66692718457745093</v>
      </c>
      <c r="E203" s="6">
        <f>SUMIF([3]Sheet1!B$1:B$65536,A203,[3]Sheet1!P$1:P$65536)</f>
        <v>687122.44</v>
      </c>
      <c r="F203" s="4">
        <f>SUMIF([3]Sheet1!B$1:B$65536,A203,[3]Sheet1!J$1:J$65536)</f>
        <v>1030281.05</v>
      </c>
      <c r="G203" s="4">
        <f t="shared" si="26"/>
        <v>0.66692718457745093</v>
      </c>
      <c r="H203" s="10">
        <f t="shared" si="27"/>
        <v>0</v>
      </c>
      <c r="I203" s="12">
        <f t="shared" si="28"/>
        <v>4.0494289524433038E-3</v>
      </c>
      <c r="J203" s="12">
        <f t="shared" si="29"/>
        <v>0</v>
      </c>
      <c r="K203" s="12">
        <f t="shared" si="24"/>
        <v>0</v>
      </c>
      <c r="L203" s="12">
        <f t="shared" si="30"/>
        <v>-3.637702580592728E-3</v>
      </c>
      <c r="M203" s="2">
        <f t="shared" si="31"/>
        <v>0</v>
      </c>
    </row>
    <row r="204" spans="1:13">
      <c r="A204" t="str">
        <f>[1]Sheet1!$A204</f>
        <v>OAM Select Income Fund B 31 Jul 2023</v>
      </c>
      <c r="B204" s="6">
        <f>SUMIF([2]Sheet1!$B$1:B$65536,A204,[2]Sheet1!$P$1:$P$65536)</f>
        <v>173756.79</v>
      </c>
      <c r="C204" s="4">
        <f>SUMIF([2]Sheet1!$B$1:B$65536,A204,[2]Sheet1!$J$1:$J$65536)</f>
        <v>260533.37</v>
      </c>
      <c r="D204" s="4">
        <f t="shared" si="25"/>
        <v>0.6669271963127027</v>
      </c>
      <c r="E204" s="6">
        <f>SUMIF([3]Sheet1!B$1:B$65536,A204,[3]Sheet1!P$1:P$65536)</f>
        <v>173756.79</v>
      </c>
      <c r="F204" s="4">
        <f>SUMIF([3]Sheet1!B$1:B$65536,A204,[3]Sheet1!J$1:J$65536)</f>
        <v>260533.37</v>
      </c>
      <c r="G204" s="4">
        <f t="shared" si="26"/>
        <v>0.6669271963127027</v>
      </c>
      <c r="H204" s="10">
        <f t="shared" si="27"/>
        <v>0</v>
      </c>
      <c r="I204" s="12">
        <f t="shared" si="28"/>
        <v>1.024003489261115E-3</v>
      </c>
      <c r="J204" s="12">
        <f t="shared" si="29"/>
        <v>0</v>
      </c>
      <c r="K204" s="12">
        <f t="shared" si="24"/>
        <v>0</v>
      </c>
      <c r="L204" s="12">
        <f t="shared" si="30"/>
        <v>-3.637702580592728E-3</v>
      </c>
      <c r="M204" s="2">
        <f t="shared" si="31"/>
        <v>0</v>
      </c>
    </row>
    <row r="205" spans="1:13">
      <c r="A205" t="str">
        <f>[1]Sheet1!$A205</f>
        <v>OAM Select Income Fund B 31 May 2023</v>
      </c>
      <c r="B205" s="6">
        <f>SUMIF([2]Sheet1!$B$1:B$65536,A205,[2]Sheet1!$P$1:$P$65536)</f>
        <v>304337.67</v>
      </c>
      <c r="C205" s="4">
        <f>SUMIF([2]Sheet1!$B$1:B$65536,A205,[2]Sheet1!$J$1:$J$65536)</f>
        <v>456328.2</v>
      </c>
      <c r="D205" s="4">
        <f t="shared" si="25"/>
        <v>0.66692715900529487</v>
      </c>
      <c r="E205" s="6">
        <f>SUMIF([3]Sheet1!B$1:B$65536,A205,[3]Sheet1!P$1:P$65536)</f>
        <v>304337.67</v>
      </c>
      <c r="F205" s="4">
        <f>SUMIF([3]Sheet1!B$1:B$65536,A205,[3]Sheet1!J$1:J$65536)</f>
        <v>456328.2</v>
      </c>
      <c r="G205" s="4">
        <f t="shared" si="26"/>
        <v>0.66692715900529487</v>
      </c>
      <c r="H205" s="10">
        <f t="shared" si="27"/>
        <v>0</v>
      </c>
      <c r="I205" s="12">
        <f t="shared" si="28"/>
        <v>1.7935577423685012E-3</v>
      </c>
      <c r="J205" s="12">
        <f t="shared" si="29"/>
        <v>0</v>
      </c>
      <c r="K205" s="12">
        <f t="shared" si="24"/>
        <v>0</v>
      </c>
      <c r="L205" s="12">
        <f t="shared" si="30"/>
        <v>-3.637702580592728E-3</v>
      </c>
      <c r="M205" s="2">
        <f t="shared" si="31"/>
        <v>0</v>
      </c>
    </row>
    <row r="206" spans="1:13">
      <c r="A206" t="str">
        <f>[1]Sheet1!$A206</f>
        <v>Oreana Property Management Limited Partnership (USD Dividend)</v>
      </c>
      <c r="B206" s="6">
        <f>SUMIF([2]Sheet1!$B$1:B$65536,A206,[2]Sheet1!$P$1:$P$65536)</f>
        <v>2966768.94</v>
      </c>
      <c r="C206" s="4">
        <f>SUMIF([2]Sheet1!$B$1:B$65536,A206,[2]Sheet1!$J$1:$J$65536)</f>
        <v>2966768.94</v>
      </c>
      <c r="D206" s="4">
        <f t="shared" si="25"/>
        <v>1</v>
      </c>
      <c r="E206" s="6">
        <f>SUMIF([3]Sheet1!B$1:B$65536,A206,[3]Sheet1!P$1:P$65536)</f>
        <v>2966768.94</v>
      </c>
      <c r="F206" s="4">
        <f>SUMIF([3]Sheet1!B$1:B$65536,A206,[3]Sheet1!J$1:J$65536)</f>
        <v>2966768.94</v>
      </c>
      <c r="G206" s="4">
        <f t="shared" si="26"/>
        <v>1</v>
      </c>
      <c r="H206" s="10">
        <f t="shared" si="27"/>
        <v>0</v>
      </c>
      <c r="I206" s="12">
        <f t="shared" si="28"/>
        <v>1.7484103765910385E-2</v>
      </c>
      <c r="J206" s="12">
        <f t="shared" si="29"/>
        <v>0</v>
      </c>
      <c r="K206" s="12">
        <f t="shared" si="24"/>
        <v>0</v>
      </c>
      <c r="L206" s="12">
        <f t="shared" si="30"/>
        <v>-3.637702580592728E-3</v>
      </c>
      <c r="M206" s="2">
        <f t="shared" si="31"/>
        <v>0</v>
      </c>
    </row>
    <row r="207" spans="1:13">
      <c r="A207" t="str">
        <f>[1]Sheet1!$A207</f>
        <v>Pictet Premium Brands P USD</v>
      </c>
      <c r="B207" s="6">
        <f>SUMIF([2]Sheet1!$B$1:B$65536,A207,[2]Sheet1!$P$1:$P$65536)</f>
        <v>50799.89</v>
      </c>
      <c r="C207" s="4">
        <f>SUMIF([2]Sheet1!$B$1:B$65536,A207,[2]Sheet1!$J$1:$J$65536)</f>
        <v>162.27404999999999</v>
      </c>
      <c r="D207" s="4">
        <f t="shared" si="25"/>
        <v>313.04999166533406</v>
      </c>
      <c r="E207" s="6">
        <f>SUMIF([3]Sheet1!B$1:B$65536,A207,[3]Sheet1!P$1:P$65536)</f>
        <v>49474.11</v>
      </c>
      <c r="F207" s="4">
        <f>SUMIF([3]Sheet1!B$1:B$65536,A207,[3]Sheet1!J$1:J$65536)</f>
        <v>162.27404999999999</v>
      </c>
      <c r="G207" s="4">
        <f t="shared" si="26"/>
        <v>304.87998543205157</v>
      </c>
      <c r="H207" s="10">
        <f t="shared" si="27"/>
        <v>-2.6098088007670779E-2</v>
      </c>
      <c r="I207" s="12">
        <f t="shared" si="28"/>
        <v>2.9937975151406068E-4</v>
      </c>
      <c r="J207" s="12">
        <f t="shared" si="29"/>
        <v>-7.8132391027285641E-6</v>
      </c>
      <c r="K207" s="12">
        <f t="shared" si="24"/>
        <v>-2.6098088007670859E-2</v>
      </c>
      <c r="L207" s="12">
        <f t="shared" si="30"/>
        <v>-3.637702580592728E-3</v>
      </c>
      <c r="M207" s="2">
        <f t="shared" si="31"/>
        <v>-2.33912558109482E-9</v>
      </c>
    </row>
    <row r="208" spans="1:13">
      <c r="A208" t="str">
        <f>[1]Sheet1!$A208</f>
        <v>PIMCO Diversified Income Fund Class E USD Inc</v>
      </c>
      <c r="B208" s="6">
        <f>SUMIF([2]Sheet1!$B$1:B$65536,A208,[2]Sheet1!$P$1:$P$65536)</f>
        <v>87092.96</v>
      </c>
      <c r="C208" s="4">
        <f>SUMIF([2]Sheet1!$B$1:B$65536,A208,[2]Sheet1!$J$1:$J$65536)</f>
        <v>7399.5709999999999</v>
      </c>
      <c r="D208" s="4">
        <f t="shared" si="25"/>
        <v>11.770001260883909</v>
      </c>
      <c r="E208" s="6">
        <f>SUMIF([3]Sheet1!B$1:B$65536,A208,[3]Sheet1!P$1:P$65536)</f>
        <v>92244.12</v>
      </c>
      <c r="F208" s="4">
        <f>SUMIF([3]Sheet1!B$1:B$65536,A208,[3]Sheet1!J$1:J$65536)</f>
        <v>7823.9949999999999</v>
      </c>
      <c r="G208" s="4">
        <f t="shared" si="26"/>
        <v>11.789900172482216</v>
      </c>
      <c r="H208" s="10">
        <f t="shared" si="27"/>
        <v>1.6906465137296936E-3</v>
      </c>
      <c r="I208" s="12">
        <f t="shared" si="28"/>
        <v>5.1326624375415051E-4</v>
      </c>
      <c r="J208" s="12">
        <f t="shared" si="29"/>
        <v>8.6775178561808967E-7</v>
      </c>
      <c r="K208" s="12">
        <f t="shared" si="24"/>
        <v>5.9145538284609785E-2</v>
      </c>
      <c r="L208" s="12">
        <f t="shared" si="30"/>
        <v>-3.637702580592728E-3</v>
      </c>
      <c r="M208" s="2">
        <f t="shared" si="31"/>
        <v>4.4538769951515376E-10</v>
      </c>
    </row>
    <row r="209" spans="1:13">
      <c r="A209" t="str">
        <f>[1]Sheet1!$A209</f>
        <v>PIMCO Income Fund Class E USD Inc</v>
      </c>
      <c r="B209" s="6">
        <f>SUMIF([2]Sheet1!$B$1:B$65536,A209,[2]Sheet1!$P$1:$P$65536)</f>
        <v>21813.85</v>
      </c>
      <c r="C209" s="4">
        <f>SUMIF([2]Sheet1!$B$1:B$65536,A209,[2]Sheet1!$J$1:$J$65536)</f>
        <v>2281.7829999999999</v>
      </c>
      <c r="D209" s="4">
        <f t="shared" si="25"/>
        <v>9.5600019809070353</v>
      </c>
      <c r="E209" s="6">
        <f>SUMIF([3]Sheet1!B$1:B$65536,A209,[3]Sheet1!P$1:P$65536)</f>
        <v>24105.39</v>
      </c>
      <c r="F209" s="4">
        <f>SUMIF([3]Sheet1!B$1:B$65536,A209,[3]Sheet1!J$1:J$65536)</f>
        <v>2529.422</v>
      </c>
      <c r="G209" s="4">
        <f t="shared" si="26"/>
        <v>9.5299993437235848</v>
      </c>
      <c r="H209" s="10">
        <f t="shared" si="27"/>
        <v>-3.1383505195261411E-3</v>
      </c>
      <c r="I209" s="12">
        <f t="shared" si="28"/>
        <v>1.2855588845891186E-4</v>
      </c>
      <c r="J209" s="12">
        <f t="shared" si="29"/>
        <v>-4.0345343933317068E-7</v>
      </c>
      <c r="K209" s="12">
        <f t="shared" si="24"/>
        <v>0.10504977342376523</v>
      </c>
      <c r="L209" s="12">
        <f t="shared" si="30"/>
        <v>-3.637702580592728E-3</v>
      </c>
      <c r="M209" s="2">
        <f t="shared" si="31"/>
        <v>-5.1866315345279453E-11</v>
      </c>
    </row>
    <row r="210" spans="1:13">
      <c r="A210" t="str">
        <f>[1]Sheet1!$A210</f>
        <v>PIMCO Total Return Bond Fund Class E USD Acc</v>
      </c>
      <c r="B210" s="6">
        <f>SUMIF([2]Sheet1!$B$1:B$65536,A210,[2]Sheet1!$P$1:$P$65536)</f>
        <v>883025.67</v>
      </c>
      <c r="C210" s="4">
        <f>SUMIF([2]Sheet1!$B$1:B$65536,A210,[2]Sheet1!$J$1:$J$65536)</f>
        <v>33858.476999999999</v>
      </c>
      <c r="D210" s="4">
        <f t="shared" si="25"/>
        <v>26.079899281943486</v>
      </c>
      <c r="E210" s="6">
        <f>SUMIF([3]Sheet1!B$1:B$65536,A210,[3]Sheet1!P$1:P$65536)</f>
        <v>867805.25</v>
      </c>
      <c r="F210" s="4">
        <f>SUMIF([3]Sheet1!B$1:B$65536,A210,[3]Sheet1!J$1:J$65536)</f>
        <v>33377.125000000007</v>
      </c>
      <c r="G210" s="4">
        <f t="shared" si="26"/>
        <v>25.999999999999993</v>
      </c>
      <c r="H210" s="10">
        <f t="shared" si="27"/>
        <v>-3.0636346053227346E-3</v>
      </c>
      <c r="I210" s="12">
        <f t="shared" si="28"/>
        <v>5.2039483877846385E-3</v>
      </c>
      <c r="J210" s="12">
        <f t="shared" si="29"/>
        <v>-1.5942996365130471E-5</v>
      </c>
      <c r="K210" s="12">
        <f t="shared" si="24"/>
        <v>-1.7236667649763841E-2</v>
      </c>
      <c r="L210" s="12">
        <f t="shared" si="30"/>
        <v>-3.637702580592728E-3</v>
      </c>
      <c r="M210" s="2">
        <f t="shared" si="31"/>
        <v>-8.2966530230777071E-8</v>
      </c>
    </row>
    <row r="211" spans="1:13">
      <c r="A211" t="str">
        <f>[1]Sheet1!$A211</f>
        <v>Pinnacle ICAV - Antipodes Global Fund - UCITS P Share Class USD</v>
      </c>
      <c r="B211" s="6">
        <f>SUMIF([2]Sheet1!$B$1:B$65536,A211,[2]Sheet1!$P$1:$P$65536)</f>
        <v>2613.13</v>
      </c>
      <c r="C211" s="4">
        <f>SUMIF([2]Sheet1!$B$1:B$65536,A211,[2]Sheet1!$J$1:$J$65536)</f>
        <v>219.36610000000002</v>
      </c>
      <c r="D211" s="4">
        <f t="shared" si="25"/>
        <v>11.912186978753782</v>
      </c>
      <c r="E211" s="6">
        <f>SUMIF([3]Sheet1!B$1:B$65536,A211,[3]Sheet1!P$1:P$65536)</f>
        <v>2764.43</v>
      </c>
      <c r="F211" s="4">
        <f>SUMIF([3]Sheet1!B$1:B$65536,A211,[3]Sheet1!J$1:J$65536)</f>
        <v>219.36610000000002</v>
      </c>
      <c r="G211" s="4">
        <f t="shared" si="26"/>
        <v>12.601901570023808</v>
      </c>
      <c r="H211" s="10">
        <f t="shared" si="27"/>
        <v>5.7899913130995968E-2</v>
      </c>
      <c r="I211" s="12">
        <f t="shared" si="28"/>
        <v>1.5399998111687592E-5</v>
      </c>
      <c r="J211" s="12">
        <f t="shared" si="29"/>
        <v>8.9165855288421353E-7</v>
      </c>
      <c r="K211" s="12">
        <f t="shared" si="24"/>
        <v>5.7899913130996052E-2</v>
      </c>
      <c r="L211" s="12">
        <f t="shared" si="30"/>
        <v>-3.637702580592728E-3</v>
      </c>
      <c r="M211" s="2">
        <f t="shared" si="31"/>
        <v>1.373154003068698E-11</v>
      </c>
    </row>
    <row r="212" spans="1:13">
      <c r="A212" t="str">
        <f>[1]Sheet1!$A212</f>
        <v>Red Door (Offshore Feeder) Fund A December 2020</v>
      </c>
      <c r="B212" s="6">
        <f>SUMIF([2]Sheet1!$B$1:B$65536,A212,[2]Sheet1!$P$1:$P$65536)</f>
        <v>20180.580000000002</v>
      </c>
      <c r="C212" s="4">
        <f>SUMIF([2]Sheet1!$B$1:B$65536,A212,[2]Sheet1!$J$1:$J$65536)</f>
        <v>24.611999999999998</v>
      </c>
      <c r="D212" s="4">
        <f t="shared" si="25"/>
        <v>819.94880546075103</v>
      </c>
      <c r="E212" s="6">
        <f>SUMIF([3]Sheet1!B$1:B$65536,A212,[3]Sheet1!P$1:P$65536)</f>
        <v>1032.5</v>
      </c>
      <c r="F212" s="4">
        <f>SUMIF([3]Sheet1!B$1:B$65536,A212,[3]Sheet1!J$1:J$65536)</f>
        <v>1.2305999999999999</v>
      </c>
      <c r="G212" s="4">
        <f t="shared" si="26"/>
        <v>839.02161547212745</v>
      </c>
      <c r="H212" s="10">
        <f t="shared" si="27"/>
        <v>2.3260976641900098E-2</v>
      </c>
      <c r="I212" s="12">
        <f t="shared" si="28"/>
        <v>1.1893051394027868E-4</v>
      </c>
      <c r="J212" s="12">
        <f t="shared" si="29"/>
        <v>2.7664399067739963E-6</v>
      </c>
      <c r="K212" s="12">
        <f t="shared" si="24"/>
        <v>-0.94883695116790501</v>
      </c>
      <c r="L212" s="12">
        <f t="shared" si="30"/>
        <v>-3.637702580592728E-3</v>
      </c>
      <c r="M212" s="2">
        <f t="shared" si="31"/>
        <v>3.2901411989752802E-10</v>
      </c>
    </row>
    <row r="213" spans="1:13">
      <c r="A213" t="str">
        <f>[1]Sheet1!$A213</f>
        <v>Red Door (Offshore Feeder) Fund A January 2022</v>
      </c>
      <c r="B213" s="6">
        <f>SUMIF([2]Sheet1!$B$1:B$65536,A213,[2]Sheet1!$P$1:$P$65536)</f>
        <v>3947.36</v>
      </c>
      <c r="C213" s="4">
        <f>SUMIF([2]Sheet1!$B$1:B$65536,A213,[2]Sheet1!$J$1:$J$65536)</f>
        <v>4.7949999999999999</v>
      </c>
      <c r="D213" s="4">
        <f t="shared" si="25"/>
        <v>823.22419186652769</v>
      </c>
      <c r="E213" s="6">
        <f>SUMIF([3]Sheet1!B$1:B$65536,A213,[3]Sheet1!P$1:P$65536)</f>
        <v>201.96</v>
      </c>
      <c r="F213" s="4">
        <f>SUMIF([3]Sheet1!B$1:B$65536,A213,[3]Sheet1!J$1:J$65536)</f>
        <v>0.23975000000000002</v>
      </c>
      <c r="G213" s="4">
        <f t="shared" si="26"/>
        <v>842.37747653806048</v>
      </c>
      <c r="H213" s="10">
        <f t="shared" si="27"/>
        <v>2.3266182967856926E-2</v>
      </c>
      <c r="I213" s="12">
        <f t="shared" si="28"/>
        <v>2.3263035725796705E-5</v>
      </c>
      <c r="J213" s="12">
        <f t="shared" si="29"/>
        <v>5.4124204558417846E-7</v>
      </c>
      <c r="K213" s="12">
        <f t="shared" si="24"/>
        <v>-0.94883669085160716</v>
      </c>
      <c r="L213" s="12">
        <f t="shared" si="30"/>
        <v>-3.637702580592728E-3</v>
      </c>
      <c r="M213" s="2">
        <f t="shared" si="31"/>
        <v>1.2590933042728032E-11</v>
      </c>
    </row>
    <row r="214" spans="1:13">
      <c r="A214" t="str">
        <f>[1]Sheet1!$A214</f>
        <v>Red Door (Offshore Feeder) Fund A July 2021</v>
      </c>
      <c r="B214" s="6">
        <f>SUMIF([2]Sheet1!$B$1:B$65536,A214,[2]Sheet1!$P$1:$P$65536)</f>
        <v>1419.4</v>
      </c>
      <c r="C214" s="4">
        <f>SUMIF([2]Sheet1!$B$1:B$65536,A214,[2]Sheet1!$J$1:$J$65536)</f>
        <v>1.746</v>
      </c>
      <c r="D214" s="4">
        <f t="shared" si="25"/>
        <v>812.94387170675839</v>
      </c>
      <c r="E214" s="6">
        <f>SUMIF([3]Sheet1!B$1:B$65536,A214,[3]Sheet1!P$1:P$65536)</f>
        <v>72.62</v>
      </c>
      <c r="F214" s="4">
        <f>SUMIF([3]Sheet1!B$1:B$65536,A214,[3]Sheet1!J$1:J$65536)</f>
        <v>8.7300000000000003E-2</v>
      </c>
      <c r="G214" s="4">
        <f t="shared" si="26"/>
        <v>831.84421534936996</v>
      </c>
      <c r="H214" s="10">
        <f t="shared" si="27"/>
        <v>2.3249260250810064E-2</v>
      </c>
      <c r="I214" s="12">
        <f t="shared" si="28"/>
        <v>8.3649712489349442E-6</v>
      </c>
      <c r="J214" s="12">
        <f t="shared" si="29"/>
        <v>1.9447939355703221E-7</v>
      </c>
      <c r="K214" s="12">
        <f t="shared" si="24"/>
        <v>-0.94883753698745954</v>
      </c>
      <c r="L214" s="12">
        <f t="shared" si="30"/>
        <v>-3.637702580592728E-3</v>
      </c>
      <c r="M214" s="2">
        <f t="shared" si="31"/>
        <v>1.6268145356148782E-12</v>
      </c>
    </row>
    <row r="215" spans="1:13">
      <c r="A215" t="str">
        <f>[1]Sheet1!$A215</f>
        <v>Red Door (Offshore Feeder) Fund A November 2019</v>
      </c>
      <c r="B215" s="6">
        <f>SUMIF([2]Sheet1!$B$1:B$65536,A215,[2]Sheet1!$P$1:$P$65536)</f>
        <v>15879.26</v>
      </c>
      <c r="C215" s="4">
        <f>SUMIF([2]Sheet1!$B$1:B$65536,A215,[2]Sheet1!$J$1:$J$65536)</f>
        <v>18.675201000000001</v>
      </c>
      <c r="D215" s="4">
        <f t="shared" si="25"/>
        <v>850.28589518260071</v>
      </c>
      <c r="E215" s="6">
        <f>SUMIF([3]Sheet1!B$1:B$65536,A215,[3]Sheet1!P$1:P$65536)</f>
        <v>812.43</v>
      </c>
      <c r="F215" s="4">
        <f>SUMIF([3]Sheet1!B$1:B$65536,A215,[3]Sheet1!J$1:J$65536)</f>
        <v>0.93376000000000003</v>
      </c>
      <c r="G215" s="4">
        <f t="shared" si="26"/>
        <v>870.06297121315959</v>
      </c>
      <c r="H215" s="10">
        <f t="shared" si="27"/>
        <v>2.3259325060674685E-2</v>
      </c>
      <c r="I215" s="12">
        <f t="shared" si="28"/>
        <v>9.3581480452559313E-5</v>
      </c>
      <c r="J215" s="12">
        <f t="shared" si="29"/>
        <v>2.176642073505251E-6</v>
      </c>
      <c r="K215" s="12">
        <f t="shared" si="24"/>
        <v>-0.9488370364865869</v>
      </c>
      <c r="L215" s="12">
        <f t="shared" si="30"/>
        <v>-3.637702580592728E-3</v>
      </c>
      <c r="M215" s="2">
        <f t="shared" si="31"/>
        <v>2.0369338765394981E-10</v>
      </c>
    </row>
    <row r="216" spans="1:13">
      <c r="A216" t="str">
        <f>[1]Sheet1!$A216</f>
        <v>Red Door (Offshore Feeder) Fund A September 2021</v>
      </c>
      <c r="B216" s="6">
        <f>SUMIF([2]Sheet1!$B$1:B$65536,A216,[2]Sheet1!$P$1:$P$65536)</f>
        <v>1400.73</v>
      </c>
      <c r="C216" s="4">
        <f>SUMIF([2]Sheet1!$B$1:B$65536,A216,[2]Sheet1!$J$1:$J$65536)</f>
        <v>1.788</v>
      </c>
      <c r="D216" s="4">
        <f t="shared" si="25"/>
        <v>783.40604026845642</v>
      </c>
      <c r="E216" s="6">
        <f>SUMIF([3]Sheet1!B$1:B$65536,A216,[3]Sheet1!P$1:P$65536)</f>
        <v>71.67</v>
      </c>
      <c r="F216" s="4">
        <f>SUMIF([3]Sheet1!B$1:B$65536,A216,[3]Sheet1!J$1:J$65536)</f>
        <v>8.9399999999999993E-2</v>
      </c>
      <c r="G216" s="4">
        <f t="shared" si="26"/>
        <v>801.67785234899338</v>
      </c>
      <c r="H216" s="10">
        <f t="shared" si="27"/>
        <v>2.3323552718939471E-2</v>
      </c>
      <c r="I216" s="12">
        <f t="shared" si="28"/>
        <v>8.2549430587013133E-6</v>
      </c>
      <c r="J216" s="12">
        <f t="shared" si="29"/>
        <v>1.9253459962146352E-7</v>
      </c>
      <c r="K216" s="12">
        <f t="shared" si="24"/>
        <v>-0.948833822364053</v>
      </c>
      <c r="L216" s="12">
        <f t="shared" si="30"/>
        <v>-3.637702580592728E-3</v>
      </c>
      <c r="M216" s="2">
        <f t="shared" si="31"/>
        <v>1.5893621567050368E-12</v>
      </c>
    </row>
    <row r="217" spans="1:13">
      <c r="A217" t="str">
        <f>[1]Sheet1!$A217</f>
        <v>Sanlam Universal Funds Plc - Sanlam AI Global Managed Risk Fund L2 Acc USD</v>
      </c>
      <c r="B217" s="6">
        <f>SUMIF([2]Sheet1!$B$1:B$65536,A217,[2]Sheet1!$P$1:$P$65536)</f>
        <v>412522.47</v>
      </c>
      <c r="C217" s="4">
        <f>SUMIF([2]Sheet1!$B$1:B$65536,A217,[2]Sheet1!$J$1:$J$65536)</f>
        <v>244356.4</v>
      </c>
      <c r="D217" s="4">
        <f t="shared" si="25"/>
        <v>1.6881999816661237</v>
      </c>
      <c r="E217" s="6">
        <f>SUMIF([3]Sheet1!B$1:B$65536,A217,[3]Sheet1!P$1:P$65536)</f>
        <v>406686.94</v>
      </c>
      <c r="F217" s="4">
        <f>SUMIF([3]Sheet1!B$1:B$65536,A217,[3]Sheet1!J$1:J$65536)</f>
        <v>239467.08</v>
      </c>
      <c r="G217" s="4">
        <f t="shared" si="26"/>
        <v>1.6982999917984551</v>
      </c>
      <c r="H217" s="10">
        <f t="shared" si="27"/>
        <v>5.9827095379799029E-3</v>
      </c>
      <c r="I217" s="12">
        <f t="shared" si="28"/>
        <v>2.4311248422499844E-3</v>
      </c>
      <c r="J217" s="12">
        <f t="shared" si="29"/>
        <v>1.4544713781748869E-5</v>
      </c>
      <c r="K217" s="12">
        <f t="shared" si="24"/>
        <v>-1.4145968824437539E-2</v>
      </c>
      <c r="L217" s="12">
        <f t="shared" si="30"/>
        <v>-3.637702580592728E-3</v>
      </c>
      <c r="M217" s="2">
        <f t="shared" si="31"/>
        <v>3.5360014998225395E-8</v>
      </c>
    </row>
    <row r="218" spans="1:13">
      <c r="A218" t="str">
        <f>[1]Sheet1!$A218</f>
        <v>Schroder International Selection Fund - BIC (Brazil, India, China) A Acc USD</v>
      </c>
      <c r="B218" s="6">
        <f>SUMIF([2]Sheet1!$B$1:B$65536,A218,[2]Sheet1!$P$1:$P$65536)</f>
        <v>20754.91</v>
      </c>
      <c r="C218" s="4">
        <f>SUMIF([2]Sheet1!$B$1:B$65536,A218,[2]Sheet1!$J$1:$J$65536)</f>
        <v>100.37</v>
      </c>
      <c r="D218" s="4">
        <f t="shared" si="25"/>
        <v>206.78399920294908</v>
      </c>
      <c r="E218" s="6">
        <f>SUMIF([3]Sheet1!B$1:B$65536,A218,[3]Sheet1!P$1:P$65536)</f>
        <v>22632.59</v>
      </c>
      <c r="F218" s="4">
        <f>SUMIF([3]Sheet1!B$1:B$65536,A218,[3]Sheet1!J$1:J$65536)</f>
        <v>100.37</v>
      </c>
      <c r="G218" s="4">
        <f t="shared" si="26"/>
        <v>225.49158114974594</v>
      </c>
      <c r="H218" s="10">
        <f t="shared" si="27"/>
        <v>9.0469195000122932E-2</v>
      </c>
      <c r="I218" s="12">
        <f t="shared" si="28"/>
        <v>1.2231522151911537E-4</v>
      </c>
      <c r="J218" s="12">
        <f t="shared" si="29"/>
        <v>1.1065759627096082E-5</v>
      </c>
      <c r="K218" s="12">
        <f t="shared" si="24"/>
        <v>9.0469195000122876E-2</v>
      </c>
      <c r="L218" s="12">
        <f t="shared" si="30"/>
        <v>-3.637702580592728E-3</v>
      </c>
      <c r="M218" s="2">
        <f t="shared" si="31"/>
        <v>1.3535108400655407E-9</v>
      </c>
    </row>
    <row r="219" spans="1:13">
      <c r="A219" t="str">
        <f>[1]Sheet1!$A219</f>
        <v>Schroder International Selection Fund - Indian Equity A Acc USD</v>
      </c>
      <c r="B219" s="6">
        <f>SUMIF([2]Sheet1!$B$1:B$65536,A219,[2]Sheet1!$P$1:$P$65536)</f>
        <v>7096.33</v>
      </c>
      <c r="C219" s="4">
        <f>SUMIF([2]Sheet1!$B$1:B$65536,A219,[2]Sheet1!$J$1:$J$65536)</f>
        <v>22.04</v>
      </c>
      <c r="D219" s="4">
        <f t="shared" si="25"/>
        <v>321.97504537205083</v>
      </c>
      <c r="E219" s="6">
        <f>SUMIF([3]Sheet1!B$1:B$65536,A219,[3]Sheet1!P$1:P$65536)</f>
        <v>48944.51</v>
      </c>
      <c r="F219" s="4">
        <f>SUMIF([3]Sheet1!B$1:B$65536,A219,[3]Sheet1!J$1:J$65536)</f>
        <v>145.07</v>
      </c>
      <c r="G219" s="4">
        <f t="shared" si="26"/>
        <v>337.38546908389054</v>
      </c>
      <c r="H219" s="10">
        <f t="shared" si="27"/>
        <v>4.786216799513935E-2</v>
      </c>
      <c r="I219" s="12">
        <f t="shared" si="28"/>
        <v>4.1820907723654017E-5</v>
      </c>
      <c r="J219" s="12">
        <f t="shared" si="29"/>
        <v>2.0016393111787494E-6</v>
      </c>
      <c r="K219" s="12">
        <f t="shared" si="24"/>
        <v>5.897158108487063</v>
      </c>
      <c r="L219" s="12">
        <f t="shared" si="30"/>
        <v>-3.637702580592728E-3</v>
      </c>
      <c r="M219" s="2">
        <f t="shared" si="31"/>
        <v>8.3710372928844867E-11</v>
      </c>
    </row>
    <row r="220" spans="1:13">
      <c r="A220" t="str">
        <f>[1]Sheet1!$A220</f>
        <v>Templeton BRIC Fund A Acc USD</v>
      </c>
      <c r="B220" s="6">
        <f>SUMIF([2]Sheet1!$B$1:B$65536,A220,[2]Sheet1!$P$1:$P$65536)</f>
        <v>2735.89</v>
      </c>
      <c r="C220" s="4">
        <f>SUMIF([2]Sheet1!$B$1:B$65536,A220,[2]Sheet1!$J$1:$J$65536)</f>
        <v>154.57</v>
      </c>
      <c r="D220" s="4">
        <f t="shared" si="25"/>
        <v>17.700006469560716</v>
      </c>
      <c r="E220" s="6">
        <f>SUMIF([3]Sheet1!B$1:B$65536,A220,[3]Sheet1!P$1:P$65536)</f>
        <v>2972.38</v>
      </c>
      <c r="F220" s="4">
        <f>SUMIF([3]Sheet1!B$1:B$65536,A220,[3]Sheet1!J$1:J$65536)</f>
        <v>154.57</v>
      </c>
      <c r="G220" s="4">
        <f t="shared" si="26"/>
        <v>19.229992883483213</v>
      </c>
      <c r="H220" s="10">
        <f t="shared" si="27"/>
        <v>8.643987879629679E-2</v>
      </c>
      <c r="I220" s="12">
        <f t="shared" si="28"/>
        <v>1.6123461455719757E-5</v>
      </c>
      <c r="J220" s="12">
        <f t="shared" si="29"/>
        <v>1.3937100540091788E-6</v>
      </c>
      <c r="K220" s="12">
        <f t="shared" si="24"/>
        <v>8.6439878796296721E-2</v>
      </c>
      <c r="L220" s="12">
        <f t="shared" si="30"/>
        <v>-3.637702580592728E-3</v>
      </c>
      <c r="M220" s="2">
        <f t="shared" si="31"/>
        <v>2.2471430336266095E-11</v>
      </c>
    </row>
    <row r="221" spans="1:13">
      <c r="A221" t="str">
        <f>[1]Sheet1!$A221</f>
        <v>The Colchester Global Bond Fund: USD Unhedged Accumulation Class - B Shares</v>
      </c>
      <c r="B221" s="6">
        <f>SUMIF([2]Sheet1!$B$1:B$65536,A221,[2]Sheet1!$P$1:$P$65536)</f>
        <v>223969.37</v>
      </c>
      <c r="C221" s="4">
        <f>SUMIF([2]Sheet1!$B$1:B$65536,A221,[2]Sheet1!$J$1:$J$65536)</f>
        <v>25974.69</v>
      </c>
      <c r="D221" s="4">
        <f t="shared" si="25"/>
        <v>8.6226003082231202</v>
      </c>
      <c r="E221" s="6">
        <f>SUMIF([3]Sheet1!B$1:B$65536,A221,[3]Sheet1!P$1:P$65536)</f>
        <v>110717.54</v>
      </c>
      <c r="F221" s="4">
        <f>SUMIF([3]Sheet1!B$1:B$65536,A221,[3]Sheet1!J$1:J$65536)</f>
        <v>13006.466</v>
      </c>
      <c r="G221" s="4">
        <f t="shared" si="26"/>
        <v>8.5124998596851746</v>
      </c>
      <c r="H221" s="10">
        <f t="shared" si="27"/>
        <v>-1.2768822002910882E-2</v>
      </c>
      <c r="I221" s="12">
        <f t="shared" si="28"/>
        <v>1.3199220379682066E-3</v>
      </c>
      <c r="J221" s="12">
        <f t="shared" si="29"/>
        <v>-1.6853849560535408E-5</v>
      </c>
      <c r="K221" s="12">
        <f t="shared" si="24"/>
        <v>-0.50565767095741709</v>
      </c>
      <c r="L221" s="12">
        <f t="shared" si="30"/>
        <v>-3.637702580592728E-3</v>
      </c>
      <c r="M221" s="2">
        <f t="shared" si="31"/>
        <v>-2.224576745955146E-8</v>
      </c>
    </row>
    <row r="222" spans="1:13">
      <c r="A222" t="str">
        <f>[1]Sheet1!$A222</f>
        <v>Uni-Global - Cross Asset Navigator RA-USD</v>
      </c>
      <c r="B222" s="6">
        <f>SUMIF([2]Sheet1!$B$1:B$65536,A222,[2]Sheet1!$P$1:$P$65536)</f>
        <v>925.25</v>
      </c>
      <c r="C222" s="4">
        <f>SUMIF([2]Sheet1!$B$1:B$65536,A222,[2]Sheet1!$J$1:$J$65536)</f>
        <v>0.74</v>
      </c>
      <c r="D222" s="4">
        <f t="shared" si="25"/>
        <v>1250.3378378378379</v>
      </c>
      <c r="E222" s="6">
        <f>SUMIF([3]Sheet1!B$1:B$65536,A222,[3]Sheet1!P$1:P$65536)</f>
        <v>0</v>
      </c>
      <c r="F222" s="4">
        <f>SUMIF([3]Sheet1!B$1:B$65536,A222,[3]Sheet1!J$1:J$65536)</f>
        <v>0</v>
      </c>
      <c r="G222" s="4" t="str">
        <f t="shared" si="26"/>
        <v>none</v>
      </c>
      <c r="H222" s="10" t="str">
        <f t="shared" si="27"/>
        <v>none</v>
      </c>
      <c r="I222" s="12">
        <f t="shared" si="28"/>
        <v>5.4527896632922763E-6</v>
      </c>
      <c r="J222" s="12" t="str">
        <f t="shared" si="29"/>
        <v>none</v>
      </c>
      <c r="K222" s="12">
        <f t="shared" si="24"/>
        <v>-1</v>
      </c>
      <c r="L222" s="12">
        <f t="shared" si="30"/>
        <v>-3.637702580592728E-3</v>
      </c>
      <c r="M222" s="2" t="str">
        <f t="shared" si="31"/>
        <v>none</v>
      </c>
    </row>
    <row r="223" spans="1:13">
      <c r="A223" t="str">
        <f>[1]Sheet1!$A223</f>
        <v>Victory Arcadia Fund Class A Shares Series 1</v>
      </c>
      <c r="B223" s="6">
        <f>SUMIF([2]Sheet1!$B$1:B$65536,A223,[2]Sheet1!$P$1:$P$65536)</f>
        <v>34254.06</v>
      </c>
      <c r="C223" s="4">
        <f>SUMIF([2]Sheet1!$B$1:B$65536,A223,[2]Sheet1!$J$1:$J$65536)</f>
        <v>12.354000000000001</v>
      </c>
      <c r="D223" s="4">
        <f t="shared" si="25"/>
        <v>2772.7100534239917</v>
      </c>
      <c r="E223" s="6">
        <f>SUMIF([3]Sheet1!B$1:B$65536,A223,[3]Sheet1!P$1:P$65536)</f>
        <v>34385.879999999997</v>
      </c>
      <c r="F223" s="4">
        <f>SUMIF([3]Sheet1!B$1:B$65536,A223,[3]Sheet1!J$1:J$65536)</f>
        <v>12.354000000000001</v>
      </c>
      <c r="G223" s="4">
        <f t="shared" si="26"/>
        <v>2783.3802816901402</v>
      </c>
      <c r="H223" s="10">
        <f t="shared" si="27"/>
        <v>3.8483029456945965E-3</v>
      </c>
      <c r="I223" s="12">
        <f t="shared" si="28"/>
        <v>2.0186996411109798E-4</v>
      </c>
      <c r="J223" s="12">
        <f t="shared" si="29"/>
        <v>7.768567775360008E-7</v>
      </c>
      <c r="K223" s="12">
        <f t="shared" si="24"/>
        <v>3.8483029456946043E-3</v>
      </c>
      <c r="L223" s="12">
        <f t="shared" si="30"/>
        <v>-3.637702580592728E-3</v>
      </c>
      <c r="M223" s="2">
        <f t="shared" si="31"/>
        <v>1.5682404980065571E-10</v>
      </c>
    </row>
    <row r="224" spans="1:13">
      <c r="A224" t="str">
        <f>[1]Sheet1!$A224</f>
        <v>VL China Fund - Class A</v>
      </c>
      <c r="B224" s="6">
        <f>SUMIF([2]Sheet1!$B$1:B$65536,A224,[2]Sheet1!$P$1:$P$65536)</f>
        <v>24615.99</v>
      </c>
      <c r="C224" s="4">
        <f>SUMIF([2]Sheet1!$B$1:B$65536,A224,[2]Sheet1!$J$1:$J$65536)</f>
        <v>2362.8872000000001</v>
      </c>
      <c r="D224" s="4">
        <f t="shared" si="25"/>
        <v>10.417759256556979</v>
      </c>
      <c r="E224" s="6">
        <f>SUMIF([3]Sheet1!B$1:B$65536,A224,[3]Sheet1!P$1:P$65536)</f>
        <v>0</v>
      </c>
      <c r="F224" s="4">
        <f>SUMIF([3]Sheet1!B$1:B$65536,A224,[3]Sheet1!J$1:J$65536)</f>
        <v>0</v>
      </c>
      <c r="G224" s="4" t="str">
        <f t="shared" si="26"/>
        <v>none</v>
      </c>
      <c r="H224" s="10" t="str">
        <f t="shared" si="27"/>
        <v>none</v>
      </c>
      <c r="I224" s="12">
        <f t="shared" si="28"/>
        <v>1.4506978203048478E-4</v>
      </c>
      <c r="J224" s="12" t="str">
        <f t="shared" si="29"/>
        <v>none</v>
      </c>
      <c r="K224" s="12">
        <f t="shared" si="24"/>
        <v>-1</v>
      </c>
      <c r="L224" s="12">
        <f t="shared" si="30"/>
        <v>-3.637702580592728E-3</v>
      </c>
      <c r="M224" s="2" t="str">
        <f t="shared" si="31"/>
        <v>none</v>
      </c>
    </row>
    <row r="225" spans="1:13">
      <c r="A225" t="str">
        <f>[1]Sheet1!$A225</f>
        <v>AB SICAV I - International Health Care Portfolio Class A USD</v>
      </c>
      <c r="B225" s="6">
        <f>SUMIF([2]Sheet1!$B$1:B$65536,A225,[2]Sheet1!$P$1:$P$65536)</f>
        <v>24582.300000000003</v>
      </c>
      <c r="C225" s="4">
        <f>SUMIF([2]Sheet1!$B$1:B$65536,A225,[2]Sheet1!$J$1:$J$65536)</f>
        <v>41.241999999999997</v>
      </c>
      <c r="D225" s="4">
        <f t="shared" si="25"/>
        <v>596.05014305804775</v>
      </c>
      <c r="E225" s="6">
        <f>SUMIF([3]Sheet1!B$1:B$65536,A225,[3]Sheet1!P$1:P$65536)</f>
        <v>27240.240000000002</v>
      </c>
      <c r="F225" s="4">
        <f>SUMIF([3]Sheet1!B$1:B$65536,A225,[3]Sheet1!J$1:J$65536)</f>
        <v>45.652999999999992</v>
      </c>
      <c r="G225" s="4">
        <f t="shared" si="26"/>
        <v>596.68017435874981</v>
      </c>
      <c r="H225" s="10">
        <f t="shared" si="27"/>
        <v>1.057010568724418E-3</v>
      </c>
      <c r="I225" s="12">
        <f t="shared" si="28"/>
        <v>1.4487123624960793E-4</v>
      </c>
      <c r="J225" s="12">
        <f t="shared" si="29"/>
        <v>1.531304278200076E-7</v>
      </c>
      <c r="K225" s="12">
        <f t="shared" si="24"/>
        <v>0.10812413809936411</v>
      </c>
      <c r="L225" s="12">
        <f t="shared" si="30"/>
        <v>-3.637702580592728E-3</v>
      </c>
      <c r="M225" s="2">
        <f t="shared" si="31"/>
        <v>2.2184194385715857E-11</v>
      </c>
    </row>
    <row r="226" spans="1:13">
      <c r="A226" t="str">
        <f>[1]Sheet1!$A226</f>
        <v>Allianz Global Investors Fund - Allianz Dynamic Asian High Yield Bond Class AMg Dis (H2-RMB)</v>
      </c>
      <c r="B226" s="6">
        <f>SUMIF([2]Sheet1!$B$1:B$65536,A226,[2]Sheet1!$P$1:$P$65536)</f>
        <v>47901.52</v>
      </c>
      <c r="C226" s="4">
        <f>SUMIF([2]Sheet1!$B$1:B$65536,A226,[2]Sheet1!$J$1:$J$65536)</f>
        <v>88867.093000000008</v>
      </c>
      <c r="D226" s="4">
        <f t="shared" si="25"/>
        <v>0.53902427077253434</v>
      </c>
      <c r="E226" s="6">
        <f>SUMIF([3]Sheet1!B$1:B$65536,A226,[3]Sheet1!P$1:P$65536)</f>
        <v>48395.63</v>
      </c>
      <c r="F226" s="4">
        <f>SUMIF([3]Sheet1!B$1:B$65536,A226,[3]Sheet1!J$1:J$65536)</f>
        <v>88867.093000000008</v>
      </c>
      <c r="G226" s="4">
        <f t="shared" si="26"/>
        <v>0.54458437163011497</v>
      </c>
      <c r="H226" s="10">
        <f t="shared" si="27"/>
        <v>1.0315121524327363E-2</v>
      </c>
      <c r="I226" s="12">
        <f t="shared" si="28"/>
        <v>2.8229874424424555E-4</v>
      </c>
      <c r="J226" s="12">
        <f t="shared" si="29"/>
        <v>2.9119458530444025E-6</v>
      </c>
      <c r="K226" s="12">
        <f t="shared" si="24"/>
        <v>1.0315121524327425E-2</v>
      </c>
      <c r="L226" s="12">
        <f t="shared" si="30"/>
        <v>-3.637702580592728E-3</v>
      </c>
      <c r="M226" s="2">
        <f t="shared" si="31"/>
        <v>8.2203865762167326E-10</v>
      </c>
    </row>
    <row r="227" spans="1:13">
      <c r="A227" t="str">
        <f>[1]Sheet1!$A227</f>
        <v>Allianz Global Investors Fund - Allianz Dynamic Asian High Yield Bond Class AMg Dis HKD</v>
      </c>
      <c r="B227" s="6">
        <f>SUMIF([2]Sheet1!$B$1:B$65536,A227,[2]Sheet1!$P$1:$P$65536)</f>
        <v>191016.2</v>
      </c>
      <c r="C227" s="4">
        <f>SUMIF([2]Sheet1!$B$1:B$65536,A227,[2]Sheet1!$J$1:$J$65536)</f>
        <v>355620.83299999998</v>
      </c>
      <c r="D227" s="4">
        <f t="shared" si="25"/>
        <v>0.53713444847591374</v>
      </c>
      <c r="E227" s="6">
        <f>SUMIF([3]Sheet1!B$1:B$65536,A227,[3]Sheet1!P$1:P$65536)</f>
        <v>191731.56</v>
      </c>
      <c r="F227" s="4">
        <f>SUMIF([3]Sheet1!B$1:B$65536,A227,[3]Sheet1!J$1:J$65536)</f>
        <v>355620.83299999998</v>
      </c>
      <c r="G227" s="4">
        <f t="shared" si="26"/>
        <v>0.53914602916415755</v>
      </c>
      <c r="H227" s="10">
        <f t="shared" si="27"/>
        <v>3.7450226734694557E-3</v>
      </c>
      <c r="I227" s="12">
        <f t="shared" si="28"/>
        <v>1.1257186283505757E-3</v>
      </c>
      <c r="J227" s="12">
        <f t="shared" si="29"/>
        <v>4.215841787119842E-6</v>
      </c>
      <c r="K227" s="12">
        <f t="shared" si="24"/>
        <v>3.7450226734695069E-3</v>
      </c>
      <c r="L227" s="12">
        <f t="shared" si="30"/>
        <v>-3.637702580592728E-3</v>
      </c>
      <c r="M227" s="2">
        <f t="shared" si="31"/>
        <v>4.7458516339395884E-9</v>
      </c>
    </row>
    <row r="228" spans="1:13">
      <c r="A228" t="str">
        <f>[1]Sheet1!$A228</f>
        <v>Allianz Global Investors Fund - Allianz Dynamic Asian High Yield Bond Class AMg Dis USD</v>
      </c>
      <c r="B228" s="6">
        <f>SUMIF([2]Sheet1!$B$1:B$65536,A228,[2]Sheet1!$P$1:$P$65536)</f>
        <v>97351.03</v>
      </c>
      <c r="C228" s="4">
        <f>SUMIF([2]Sheet1!$B$1:B$65536,A228,[2]Sheet1!$J$1:$J$65536)</f>
        <v>23416.325000000001</v>
      </c>
      <c r="D228" s="4">
        <f t="shared" si="25"/>
        <v>4.1574000190038358</v>
      </c>
      <c r="E228" s="6">
        <f>SUMIF([3]Sheet1!B$1:B$65536,A228,[3]Sheet1!P$1:P$65536)</f>
        <v>98018.39</v>
      </c>
      <c r="F228" s="4">
        <f>SUMIF([3]Sheet1!B$1:B$65536,A228,[3]Sheet1!J$1:J$65536)</f>
        <v>23416.325000000001</v>
      </c>
      <c r="G228" s="4">
        <f t="shared" si="26"/>
        <v>4.1858997942674607</v>
      </c>
      <c r="H228" s="10">
        <f t="shared" si="27"/>
        <v>6.8551919789652093E-3</v>
      </c>
      <c r="I228" s="12">
        <f t="shared" si="28"/>
        <v>5.7372028110765332E-4</v>
      </c>
      <c r="J228" s="12">
        <f t="shared" si="29"/>
        <v>3.9329626692188499E-6</v>
      </c>
      <c r="K228" s="12">
        <f t="shared" si="24"/>
        <v>6.8551919789652006E-3</v>
      </c>
      <c r="L228" s="12">
        <f t="shared" si="30"/>
        <v>-3.637702580592728E-3</v>
      </c>
      <c r="M228" s="2">
        <f t="shared" si="31"/>
        <v>2.2564204481701451E-9</v>
      </c>
    </row>
    <row r="229" spans="1:13">
      <c r="A229" t="str">
        <f>[1]Sheet1!$A229</f>
        <v>BlackRock Global Funds - Dynamic High Income Fund A6 HKD</v>
      </c>
      <c r="B229" s="6">
        <f>SUMIF([2]Sheet1!$B$1:B$65536,A229,[2]Sheet1!$P$1:$P$65536)</f>
        <v>41094.839999999997</v>
      </c>
      <c r="C229" s="4">
        <f>SUMIF([2]Sheet1!$B$1:B$65536,A229,[2]Sheet1!$J$1:$J$65536)</f>
        <v>4229.1000000000004</v>
      </c>
      <c r="D229" s="4">
        <f t="shared" si="25"/>
        <v>9.7171596793644017</v>
      </c>
      <c r="E229" s="6">
        <f>SUMIF([3]Sheet1!B$1:B$65536,A229,[3]Sheet1!P$1:P$65536)</f>
        <v>41035.230000000003</v>
      </c>
      <c r="F229" s="4">
        <f>SUMIF([3]Sheet1!B$1:B$65536,A229,[3]Sheet1!J$1:J$65536)</f>
        <v>4229.1000000000004</v>
      </c>
      <c r="G229" s="4">
        <f t="shared" si="26"/>
        <v>9.7030644818046383</v>
      </c>
      <c r="H229" s="10">
        <f t="shared" si="27"/>
        <v>-1.4505470759831509E-3</v>
      </c>
      <c r="I229" s="12">
        <f t="shared" si="28"/>
        <v>2.4218483519767623E-4</v>
      </c>
      <c r="J229" s="12">
        <f t="shared" si="29"/>
        <v>-3.5130050454345057E-7</v>
      </c>
      <c r="K229" s="12">
        <f t="shared" si="24"/>
        <v>-1.4505470759830993E-3</v>
      </c>
      <c r="L229" s="12">
        <f t="shared" si="30"/>
        <v>-3.637702580592728E-3</v>
      </c>
      <c r="M229" s="2">
        <f t="shared" si="31"/>
        <v>-8.5079654797716089E-11</v>
      </c>
    </row>
    <row r="230" spans="1:13">
      <c r="A230" t="str">
        <f>[1]Sheet1!$A230</f>
        <v>BlackRock Global Funds - Dynamic High Income Fund A8 CNY Hedged</v>
      </c>
      <c r="B230" s="6">
        <f>SUMIF([2]Sheet1!$B$1:B$65536,A230,[2]Sheet1!$P$1:$P$65536)</f>
        <v>69714.78</v>
      </c>
      <c r="C230" s="4">
        <f>SUMIF([2]Sheet1!$B$1:B$65536,A230,[2]Sheet1!$J$1:$J$65536)</f>
        <v>6529.26</v>
      </c>
      <c r="D230" s="4">
        <f t="shared" si="25"/>
        <v>10.67728655314691</v>
      </c>
      <c r="E230" s="6">
        <f>SUMIF([3]Sheet1!B$1:B$65536,A230,[3]Sheet1!P$1:P$65536)</f>
        <v>69777.75</v>
      </c>
      <c r="F230" s="4">
        <f>SUMIF([3]Sheet1!B$1:B$65536,A230,[3]Sheet1!J$1:J$65536)</f>
        <v>6529.26</v>
      </c>
      <c r="G230" s="4">
        <f t="shared" si="26"/>
        <v>10.686930831365268</v>
      </c>
      <c r="H230" s="10">
        <f t="shared" si="27"/>
        <v>9.0325179251800499E-4</v>
      </c>
      <c r="I230" s="12">
        <f t="shared" si="28"/>
        <v>4.1085115564733324E-4</v>
      </c>
      <c r="J230" s="12">
        <f t="shared" si="29"/>
        <v>3.7110204279654759E-7</v>
      </c>
      <c r="K230" s="12">
        <f t="shared" si="24"/>
        <v>9.0325179251804521E-4</v>
      </c>
      <c r="L230" s="12">
        <f t="shared" si="30"/>
        <v>-3.637702580592728E-3</v>
      </c>
      <c r="M230" s="2">
        <f t="shared" si="31"/>
        <v>1.524677031460477E-10</v>
      </c>
    </row>
    <row r="231" spans="1:13">
      <c r="A231" t="str">
        <f>[1]Sheet1!$A231</f>
        <v>BlackRock Global Funds - Next Generation Technology Fund A2 USD</v>
      </c>
      <c r="B231" s="6">
        <f>SUMIF([2]Sheet1!$B$1:B$65536,A231,[2]Sheet1!$P$1:$P$65536)</f>
        <v>6739.4</v>
      </c>
      <c r="C231" s="4">
        <f>SUMIF([2]Sheet1!$B$1:B$65536,A231,[2]Sheet1!$J$1:$J$65536)</f>
        <v>370.5</v>
      </c>
      <c r="D231" s="4">
        <f t="shared" si="25"/>
        <v>18.190013495276652</v>
      </c>
      <c r="E231" s="6">
        <f>SUMIF([3]Sheet1!B$1:B$65536,A231,[3]Sheet1!P$1:P$65536)</f>
        <v>6728.28</v>
      </c>
      <c r="F231" s="4">
        <f>SUMIF([3]Sheet1!B$1:B$65536,A231,[3]Sheet1!J$1:J$65536)</f>
        <v>370.5</v>
      </c>
      <c r="G231" s="4">
        <f t="shared" si="26"/>
        <v>18.16</v>
      </c>
      <c r="H231" s="10">
        <f t="shared" si="27"/>
        <v>-1.6499985161883193E-3</v>
      </c>
      <c r="I231" s="12">
        <f t="shared" si="28"/>
        <v>3.9717406816311228E-5</v>
      </c>
      <c r="J231" s="12">
        <f t="shared" si="29"/>
        <v>-6.553366231376136E-8</v>
      </c>
      <c r="K231" s="12">
        <f t="shared" si="24"/>
        <v>-1.6499985161883687E-3</v>
      </c>
      <c r="L231" s="12">
        <f t="shared" si="30"/>
        <v>-3.637702580592728E-3</v>
      </c>
      <c r="M231" s="2">
        <f t="shared" si="31"/>
        <v>-2.6028271262784239E-12</v>
      </c>
    </row>
    <row r="232" spans="1:13">
      <c r="A232" t="str">
        <f>[1]Sheet1!$A232</f>
        <v>BOCHK Wealth Creation Series - BOCHK All Weather China High Yield Bond Fund Class A1 RMB</v>
      </c>
      <c r="B232" s="6">
        <f>SUMIF([2]Sheet1!$B$1:B$65536,A232,[2]Sheet1!$P$1:$P$65536)</f>
        <v>14546.85</v>
      </c>
      <c r="C232" s="4">
        <f>SUMIF([2]Sheet1!$B$1:B$65536,A232,[2]Sheet1!$J$1:$J$65536)</f>
        <v>18628.438999999998</v>
      </c>
      <c r="D232" s="4">
        <f t="shared" si="25"/>
        <v>0.78089473841581691</v>
      </c>
      <c r="E232" s="6">
        <f>SUMIF([3]Sheet1!B$1:B$65536,A232,[3]Sheet1!P$1:P$65536)</f>
        <v>14778.16</v>
      </c>
      <c r="F232" s="4">
        <f>SUMIF([3]Sheet1!B$1:B$65536,A232,[3]Sheet1!J$1:J$65536)</f>
        <v>18628.438999999998</v>
      </c>
      <c r="G232" s="4">
        <f t="shared" si="26"/>
        <v>0.79331177453999235</v>
      </c>
      <c r="H232" s="10">
        <f t="shared" si="27"/>
        <v>1.5901036994263266E-2</v>
      </c>
      <c r="I232" s="12">
        <f t="shared" si="28"/>
        <v>8.572916867167063E-5</v>
      </c>
      <c r="J232" s="12">
        <f t="shared" si="29"/>
        <v>1.36318268253567E-6</v>
      </c>
      <c r="K232" s="12">
        <f t="shared" si="24"/>
        <v>1.5901036994263328E-2</v>
      </c>
      <c r="L232" s="12">
        <f t="shared" si="30"/>
        <v>-3.637702580592728E-3</v>
      </c>
      <c r="M232" s="2">
        <f t="shared" si="31"/>
        <v>1.1686451812140089E-10</v>
      </c>
    </row>
    <row r="233" spans="1:13">
      <c r="A233" t="str">
        <f>[1]Sheet1!$A233</f>
        <v>CCB Principal Selected Growth Mixed Asset Fund Class H</v>
      </c>
      <c r="B233" s="6">
        <f>SUMIF([2]Sheet1!$B$1:B$65536,A233,[2]Sheet1!$P$1:$P$65536)</f>
        <v>43024.87</v>
      </c>
      <c r="C233" s="4">
        <f>SUMIF([2]Sheet1!$B$1:B$65536,A233,[2]Sheet1!$J$1:$J$65536)</f>
        <v>157658.45000000001</v>
      </c>
      <c r="D233" s="4">
        <f t="shared" si="25"/>
        <v>0.27289923248642872</v>
      </c>
      <c r="E233" s="6">
        <f>SUMIF([3]Sheet1!B$1:B$65536,A233,[3]Sheet1!P$1:P$65536)</f>
        <v>44351.73</v>
      </c>
      <c r="F233" s="4">
        <f>SUMIF([3]Sheet1!B$1:B$65536,A233,[3]Sheet1!J$1:J$65536)</f>
        <v>157658.45000000001</v>
      </c>
      <c r="G233" s="4">
        <f t="shared" si="26"/>
        <v>0.28131527361838199</v>
      </c>
      <c r="H233" s="10">
        <f t="shared" si="27"/>
        <v>3.0839372669806964E-2</v>
      </c>
      <c r="I233" s="12">
        <f t="shared" si="28"/>
        <v>2.5355910986273327E-4</v>
      </c>
      <c r="J233" s="12">
        <f t="shared" si="29"/>
        <v>7.8196038828813572E-6</v>
      </c>
      <c r="K233" s="12">
        <f t="shared" si="24"/>
        <v>3.0839372669807033E-2</v>
      </c>
      <c r="L233" s="12">
        <f t="shared" si="30"/>
        <v>-3.637702580592728E-3</v>
      </c>
      <c r="M233" s="2">
        <f t="shared" si="31"/>
        <v>1.9827318000225696E-9</v>
      </c>
    </row>
    <row r="234" spans="1:13">
      <c r="A234" t="str">
        <f>[1]Sheet1!$A234</f>
        <v>China Universal International Series-CUAM China-Hong Kong Strategy Fund A HKD Acc</v>
      </c>
      <c r="B234" s="6">
        <f>SUMIF([2]Sheet1!$B$1:B$65536,A234,[2]Sheet1!$P$1:$P$65536)</f>
        <v>78134.070000000007</v>
      </c>
      <c r="C234" s="4">
        <f>SUMIF([2]Sheet1!$B$1:B$65536,A234,[2]Sheet1!$J$1:$J$65536)</f>
        <v>41711.139000000003</v>
      </c>
      <c r="D234" s="4">
        <f t="shared" si="25"/>
        <v>1.8732183266441129</v>
      </c>
      <c r="E234" s="6">
        <f>SUMIF([3]Sheet1!B$1:B$65536,A234,[3]Sheet1!P$1:P$65536)</f>
        <v>91179.57</v>
      </c>
      <c r="F234" s="4">
        <f>SUMIF([3]Sheet1!B$1:B$65536,A234,[3]Sheet1!J$1:J$65536)</f>
        <v>41711.139000000003</v>
      </c>
      <c r="G234" s="4">
        <f t="shared" si="26"/>
        <v>2.1859765085772414</v>
      </c>
      <c r="H234" s="10">
        <f t="shared" si="27"/>
        <v>0.16696301626166421</v>
      </c>
      <c r="I234" s="12">
        <f t="shared" si="28"/>
        <v>4.6046868332553923E-4</v>
      </c>
      <c r="J234" s="12">
        <f t="shared" si="29"/>
        <v>7.6881240262069108E-5</v>
      </c>
      <c r="K234" s="12">
        <f t="shared" si="24"/>
        <v>0.16696301626166407</v>
      </c>
      <c r="L234" s="12">
        <f t="shared" si="30"/>
        <v>-3.637702580592728E-3</v>
      </c>
      <c r="M234" s="2">
        <f t="shared" si="31"/>
        <v>3.5401403475909399E-8</v>
      </c>
    </row>
    <row r="235" spans="1:13">
      <c r="A235" t="str">
        <f>[1]Sheet1!$A235</f>
        <v>China Universal International Series-CUAM China-Hong Kong Strategy Fund A USD Acc</v>
      </c>
      <c r="B235" s="6">
        <f>SUMIF([2]Sheet1!$B$1:B$65536,A235,[2]Sheet1!$P$1:$P$65536)</f>
        <v>157499.35999999999</v>
      </c>
      <c r="C235" s="4">
        <f>SUMIF([2]Sheet1!$B$1:B$65536,A235,[2]Sheet1!$J$1:$J$65536)</f>
        <v>107142.421</v>
      </c>
      <c r="D235" s="4">
        <f t="shared" si="25"/>
        <v>1.4700000105467095</v>
      </c>
      <c r="E235" s="6">
        <f>SUMIF([3]Sheet1!B$1:B$65536,A235,[3]Sheet1!P$1:P$65536)</f>
        <v>184392.11</v>
      </c>
      <c r="F235" s="4">
        <f>SUMIF([3]Sheet1!B$1:B$65536,A235,[3]Sheet1!J$1:J$65536)</f>
        <v>107142.421</v>
      </c>
      <c r="G235" s="4">
        <f t="shared" si="26"/>
        <v>1.7210000322841312</v>
      </c>
      <c r="H235" s="10">
        <f t="shared" si="27"/>
        <v>0.17074831288203327</v>
      </c>
      <c r="I235" s="12">
        <f t="shared" si="28"/>
        <v>9.2819333389154159E-4</v>
      </c>
      <c r="J235" s="12">
        <f t="shared" si="29"/>
        <v>1.5848744579033053E-4</v>
      </c>
      <c r="K235" s="12">
        <f t="shared" si="24"/>
        <v>0.17074831288203332</v>
      </c>
      <c r="L235" s="12">
        <f t="shared" si="30"/>
        <v>-3.637702580592728E-3</v>
      </c>
      <c r="M235" s="2">
        <f t="shared" si="31"/>
        <v>1.4710699068808185E-7</v>
      </c>
    </row>
    <row r="236" spans="1:13">
      <c r="A236" t="str">
        <f>[1]Sheet1!$A236</f>
        <v>CSOP Hong Kong Dollar Money Market ETF A</v>
      </c>
      <c r="B236" s="6">
        <f>SUMIF([2]Sheet1!$B$1:B$65536,A236,[2]Sheet1!$P$1:$P$65536)</f>
        <v>69029.789999999994</v>
      </c>
      <c r="C236" s="4">
        <f>SUMIF([2]Sheet1!$B$1:B$65536,A236,[2]Sheet1!$J$1:$J$65536)</f>
        <v>48650.039000000004</v>
      </c>
      <c r="D236" s="4">
        <f t="shared" si="25"/>
        <v>1.4189051318129464</v>
      </c>
      <c r="E236" s="6">
        <f>SUMIF([3]Sheet1!B$1:B$65536,A236,[3]Sheet1!P$1:P$65536)</f>
        <v>69469.87</v>
      </c>
      <c r="F236" s="4">
        <f>SUMIF([3]Sheet1!B$1:B$65536,A236,[3]Sheet1!J$1:J$65536)</f>
        <v>48650.039000000004</v>
      </c>
      <c r="G236" s="4">
        <f t="shared" si="26"/>
        <v>1.427950962177029</v>
      </c>
      <c r="H236" s="10">
        <f t="shared" si="27"/>
        <v>6.3752185831653487E-3</v>
      </c>
      <c r="I236" s="12">
        <f t="shared" si="28"/>
        <v>4.0681429383543528E-4</v>
      </c>
      <c r="J236" s="12">
        <f t="shared" si="29"/>
        <v>2.5935300459569557E-6</v>
      </c>
      <c r="K236" s="12">
        <f t="shared" si="24"/>
        <v>6.3752185831653521E-3</v>
      </c>
      <c r="L236" s="12">
        <f t="shared" si="30"/>
        <v>-3.637702580592728E-3</v>
      </c>
      <c r="M236" s="2">
        <f t="shared" si="31"/>
        <v>1.055085094186963E-9</v>
      </c>
    </row>
    <row r="237" spans="1:13">
      <c r="A237" t="str">
        <f>[1]Sheet1!$A237</f>
        <v>Da Cheng China Balanced Fund HKD Class A</v>
      </c>
      <c r="B237" s="6">
        <f>SUMIF([2]Sheet1!$B$1:B$65536,A237,[2]Sheet1!$P$1:$P$65536)</f>
        <v>765.89</v>
      </c>
      <c r="C237" s="4">
        <f>SUMIF([2]Sheet1!$B$1:B$65536,A237,[2]Sheet1!$J$1:$J$65536)</f>
        <v>651.86</v>
      </c>
      <c r="D237" s="4">
        <f t="shared" si="25"/>
        <v>1.1749301997361397</v>
      </c>
      <c r="E237" s="6">
        <f>SUMIF([3]Sheet1!B$1:B$65536,A237,[3]Sheet1!P$1:P$65536)</f>
        <v>804.53</v>
      </c>
      <c r="F237" s="4">
        <f>SUMIF([3]Sheet1!B$1:B$65536,A237,[3]Sheet1!J$1:J$65536)</f>
        <v>657.5</v>
      </c>
      <c r="G237" s="4">
        <f t="shared" si="26"/>
        <v>1.2236197718631179</v>
      </c>
      <c r="H237" s="10">
        <f t="shared" si="27"/>
        <v>4.1440395470226828E-2</v>
      </c>
      <c r="I237" s="12">
        <f t="shared" si="28"/>
        <v>4.5136309918604929E-6</v>
      </c>
      <c r="J237" s="12">
        <f t="shared" si="29"/>
        <v>1.8704665330937098E-7</v>
      </c>
      <c r="K237" s="12">
        <f t="shared" si="24"/>
        <v>5.0451109167112755E-2</v>
      </c>
      <c r="L237" s="12">
        <f t="shared" si="30"/>
        <v>-3.637702580592728E-3</v>
      </c>
      <c r="M237" s="2">
        <f t="shared" si="31"/>
        <v>8.4425957130096193E-13</v>
      </c>
    </row>
    <row r="238" spans="1:13">
      <c r="A238" t="str">
        <f>[1]Sheet1!$A238</f>
        <v>Da Cheng China Balanced Fund USD Class A</v>
      </c>
      <c r="B238" s="6">
        <f>SUMIF([2]Sheet1!$B$1:B$65536,A238,[2]Sheet1!$P$1:$P$65536)</f>
        <v>69645.94</v>
      </c>
      <c r="C238" s="4">
        <f>SUMIF([2]Sheet1!$B$1:B$65536,A238,[2]Sheet1!$J$1:$J$65536)</f>
        <v>7687.19</v>
      </c>
      <c r="D238" s="4">
        <f t="shared" si="25"/>
        <v>9.0599998178788361</v>
      </c>
      <c r="E238" s="6">
        <f>SUMIF([3]Sheet1!B$1:B$65536,A238,[3]Sheet1!P$1:P$65536)</f>
        <v>73358.039999999994</v>
      </c>
      <c r="F238" s="4">
        <f>SUMIF([3]Sheet1!B$1:B$65536,A238,[3]Sheet1!J$1:J$65536)</f>
        <v>7754.55</v>
      </c>
      <c r="G238" s="4">
        <f t="shared" si="26"/>
        <v>9.4599996131303552</v>
      </c>
      <c r="H238" s="10">
        <f t="shared" si="27"/>
        <v>4.4150088663596536E-2</v>
      </c>
      <c r="I238" s="12">
        <f t="shared" si="28"/>
        <v>4.1044545984574341E-4</v>
      </c>
      <c r="J238" s="12">
        <f t="shared" si="29"/>
        <v>1.8121203443760222E-5</v>
      </c>
      <c r="K238" s="12">
        <f t="shared" si="24"/>
        <v>5.329958932279457E-2</v>
      </c>
      <c r="L238" s="12">
        <f t="shared" si="30"/>
        <v>-3.637702580592728E-3</v>
      </c>
      <c r="M238" s="2">
        <f t="shared" si="31"/>
        <v>7.4377656804324337E-9</v>
      </c>
    </row>
    <row r="239" spans="1:13">
      <c r="A239" t="str">
        <f>[1]Sheet1!$A239</f>
        <v>Da Cheng Domestic Demand Growth Mixed Fund H CNY</v>
      </c>
      <c r="B239" s="6">
        <f>SUMIF([2]Sheet1!$B$1:B$65536,A239,[2]Sheet1!$P$1:$P$65536)</f>
        <v>117612.13</v>
      </c>
      <c r="C239" s="4">
        <f>SUMIF([2]Sheet1!$B$1:B$65536,A239,[2]Sheet1!$J$1:$J$65536)</f>
        <v>227021.04</v>
      </c>
      <c r="D239" s="4">
        <f t="shared" si="25"/>
        <v>0.51806709193121481</v>
      </c>
      <c r="E239" s="6">
        <f>SUMIF([3]Sheet1!B$1:B$65536,A239,[3]Sheet1!P$1:P$65536)</f>
        <v>119334.81</v>
      </c>
      <c r="F239" s="4">
        <f>SUMIF([3]Sheet1!B$1:B$65536,A239,[3]Sheet1!J$1:J$65536)</f>
        <v>227021.04</v>
      </c>
      <c r="G239" s="4">
        <f t="shared" si="26"/>
        <v>0.52565528728086164</v>
      </c>
      <c r="H239" s="10">
        <f t="shared" si="27"/>
        <v>1.4647128659263185E-2</v>
      </c>
      <c r="I239" s="12">
        <f t="shared" si="28"/>
        <v>6.9312532476821119E-4</v>
      </c>
      <c r="J239" s="12">
        <f t="shared" si="29"/>
        <v>1.0152295808873568E-5</v>
      </c>
      <c r="K239" s="12">
        <f t="shared" si="24"/>
        <v>1.4647128659263231E-2</v>
      </c>
      <c r="L239" s="12">
        <f t="shared" si="30"/>
        <v>-3.637702580592728E-3</v>
      </c>
      <c r="M239" s="2">
        <f t="shared" si="31"/>
        <v>7.0368133296684412E-9</v>
      </c>
    </row>
    <row r="240" spans="1:13">
      <c r="A240" t="str">
        <f>[1]Sheet1!$A240</f>
        <v>Da Cheng Overseas China Concept Fund HKD</v>
      </c>
      <c r="B240" s="6">
        <f>SUMIF([2]Sheet1!$B$1:B$65536,A240,[2]Sheet1!$P$1:$P$65536)</f>
        <v>1245.8699999999999</v>
      </c>
      <c r="C240" s="4">
        <f>SUMIF([2]Sheet1!$B$1:B$65536,A240,[2]Sheet1!$J$1:$J$65536)</f>
        <v>1104.97</v>
      </c>
      <c r="D240" s="4">
        <f t="shared" si="25"/>
        <v>1.1275147741567644</v>
      </c>
      <c r="E240" s="6">
        <f>SUMIF([3]Sheet1!B$1:B$65536,A240,[3]Sheet1!P$1:P$65536)</f>
        <v>1330.82</v>
      </c>
      <c r="F240" s="4">
        <f>SUMIF([3]Sheet1!B$1:B$65536,A240,[3]Sheet1!J$1:J$65536)</f>
        <v>1104.97</v>
      </c>
      <c r="G240" s="4">
        <f t="shared" si="26"/>
        <v>1.2043946894485822</v>
      </c>
      <c r="H240" s="10">
        <f t="shared" si="27"/>
        <v>6.8185284178927122E-2</v>
      </c>
      <c r="I240" s="12">
        <f t="shared" si="28"/>
        <v>7.3423043045727615E-6</v>
      </c>
      <c r="J240" s="12">
        <f t="shared" si="29"/>
        <v>5.0063710553545362E-7</v>
      </c>
      <c r="K240" s="12">
        <f t="shared" si="24"/>
        <v>6.8185284178927219E-2</v>
      </c>
      <c r="L240" s="12">
        <f t="shared" si="30"/>
        <v>-3.637702580592728E-3</v>
      </c>
      <c r="M240" s="2">
        <f t="shared" si="31"/>
        <v>3.6758299750018091E-12</v>
      </c>
    </row>
    <row r="241" spans="1:13">
      <c r="A241" t="str">
        <f>[1]Sheet1!$A241</f>
        <v>Fidelity Funds - China Consumer Fund A Acc USD</v>
      </c>
      <c r="B241" s="6">
        <f>SUMIF([2]Sheet1!$B$1:B$65536,A241,[2]Sheet1!$P$1:$P$65536)</f>
        <v>5994.91</v>
      </c>
      <c r="C241" s="4">
        <f>SUMIF([2]Sheet1!$B$1:B$65536,A241,[2]Sheet1!$J$1:$J$65536)</f>
        <v>472.04</v>
      </c>
      <c r="D241" s="4">
        <f t="shared" si="25"/>
        <v>12.700004236929074</v>
      </c>
      <c r="E241" s="6">
        <f>SUMIF([3]Sheet1!B$1:B$65536,A241,[3]Sheet1!P$1:P$65536)</f>
        <v>6929.55</v>
      </c>
      <c r="F241" s="4">
        <f>SUMIF([3]Sheet1!B$1:B$65536,A241,[3]Sheet1!J$1:J$65536)</f>
        <v>472.04</v>
      </c>
      <c r="G241" s="4">
        <f t="shared" si="26"/>
        <v>14.680005931700704</v>
      </c>
      <c r="H241" s="10">
        <f t="shared" si="27"/>
        <v>0.15590559324493616</v>
      </c>
      <c r="I241" s="12">
        <f t="shared" si="28"/>
        <v>3.5329892764514991E-5</v>
      </c>
      <c r="J241" s="12">
        <f t="shared" si="29"/>
        <v>5.5081278907316874E-6</v>
      </c>
      <c r="K241" s="12">
        <f t="shared" si="24"/>
        <v>0.15590559324493619</v>
      </c>
      <c r="L241" s="12">
        <f t="shared" si="30"/>
        <v>-3.637702580592728E-3</v>
      </c>
      <c r="M241" s="2">
        <f t="shared" si="31"/>
        <v>1.9460156771278465E-10</v>
      </c>
    </row>
    <row r="242" spans="1:13">
      <c r="A242" t="str">
        <f>[1]Sheet1!$A242</f>
        <v>Fidelity Funds - Sustainable Asia Equity Fund A Acc USD</v>
      </c>
      <c r="B242" s="6">
        <f>SUMIF([2]Sheet1!$B$1:B$65536,A242,[2]Sheet1!$P$1:$P$65536)</f>
        <v>44919.55</v>
      </c>
      <c r="C242" s="4">
        <f>SUMIF([2]Sheet1!$B$1:B$65536,A242,[2]Sheet1!$J$1:$J$65536)</f>
        <v>1704.08</v>
      </c>
      <c r="D242" s="4">
        <f t="shared" si="25"/>
        <v>26.360000704192295</v>
      </c>
      <c r="E242" s="6">
        <f>SUMIF([3]Sheet1!B$1:B$65536,A242,[3]Sheet1!P$1:P$65536)</f>
        <v>48566.28</v>
      </c>
      <c r="F242" s="4">
        <f>SUMIF([3]Sheet1!B$1:B$65536,A242,[3]Sheet1!J$1:J$65536)</f>
        <v>1704.08</v>
      </c>
      <c r="G242" s="4">
        <f t="shared" si="26"/>
        <v>28.5</v>
      </c>
      <c r="H242" s="10">
        <f t="shared" si="27"/>
        <v>8.1183582649425323E-2</v>
      </c>
      <c r="I242" s="12">
        <f t="shared" si="28"/>
        <v>2.6472505584408603E-4</v>
      </c>
      <c r="J242" s="12">
        <f t="shared" si="29"/>
        <v>2.1491328450492093E-5</v>
      </c>
      <c r="K242" s="12">
        <f t="shared" si="24"/>
        <v>8.1183582649425379E-2</v>
      </c>
      <c r="L242" s="12">
        <f t="shared" si="30"/>
        <v>-3.637702580592728E-3</v>
      </c>
      <c r="M242" s="2">
        <f t="shared" si="31"/>
        <v>5.6892931242201143E-9</v>
      </c>
    </row>
    <row r="243" spans="1:13">
      <c r="A243" t="str">
        <f>[1]Sheet1!$A243</f>
        <v>Income Partners Strategy Fund - Income Partners Managed Volatility High Yield Bond Fund Class 2B Dis RMB</v>
      </c>
      <c r="B243" s="6">
        <f>SUMIF([2]Sheet1!$B$1:B$65536,A243,[2]Sheet1!$P$1:$P$65536)</f>
        <v>89669.829999999987</v>
      </c>
      <c r="C243" s="4">
        <f>SUMIF([2]Sheet1!$B$1:B$65536,A243,[2]Sheet1!$J$1:$J$65536)</f>
        <v>13893.448000000002</v>
      </c>
      <c r="D243" s="4">
        <f t="shared" si="25"/>
        <v>6.4541091599435916</v>
      </c>
      <c r="E243" s="6">
        <f>SUMIF([3]Sheet1!B$1:B$65536,A243,[3]Sheet1!P$1:P$65536)</f>
        <v>90340.72</v>
      </c>
      <c r="F243" s="4">
        <f>SUMIF([3]Sheet1!B$1:B$65536,A243,[3]Sheet1!J$1:J$65536)</f>
        <v>13893.448000000002</v>
      </c>
      <c r="G243" s="4">
        <f t="shared" si="26"/>
        <v>6.5023973890426614</v>
      </c>
      <c r="H243" s="10">
        <f t="shared" si="27"/>
        <v>7.4817806613441075E-3</v>
      </c>
      <c r="I243" s="12">
        <f t="shared" si="28"/>
        <v>5.2845255026552347E-4</v>
      </c>
      <c r="J243" s="12">
        <f t="shared" si="29"/>
        <v>3.9537660710145686E-6</v>
      </c>
      <c r="K243" s="12">
        <f t="shared" si="24"/>
        <v>7.4817806613441118E-3</v>
      </c>
      <c r="L243" s="12">
        <f t="shared" si="30"/>
        <v>-3.637702580592728E-3</v>
      </c>
      <c r="M243" s="2">
        <f t="shared" si="31"/>
        <v>2.0893777633809473E-9</v>
      </c>
    </row>
    <row r="244" spans="1:13">
      <c r="A244" t="str">
        <f>[1]Sheet1!$A244</f>
        <v>Schroder International Selection Fund - Emerging Asia A Acc USD</v>
      </c>
      <c r="B244" s="6">
        <f>SUMIF([2]Sheet1!$B$1:B$65536,A244,[2]Sheet1!$P$1:$P$65536)</f>
        <v>303570.62</v>
      </c>
      <c r="C244" s="4">
        <f>SUMIF([2]Sheet1!$B$1:B$65536,A244,[2]Sheet1!$J$1:$J$65536)</f>
        <v>6474.35</v>
      </c>
      <c r="D244" s="4">
        <f t="shared" si="25"/>
        <v>46.888200359881687</v>
      </c>
      <c r="E244" s="6">
        <f>SUMIF([3]Sheet1!B$1:B$65536,A244,[3]Sheet1!P$1:P$65536)</f>
        <v>0</v>
      </c>
      <c r="F244" s="4">
        <f>SUMIF([3]Sheet1!B$1:B$65536,A244,[3]Sheet1!J$1:J$65536)</f>
        <v>0</v>
      </c>
      <c r="G244" s="4" t="str">
        <f t="shared" si="26"/>
        <v>none</v>
      </c>
      <c r="H244" s="10" t="str">
        <f t="shared" si="27"/>
        <v>none</v>
      </c>
      <c r="I244" s="12">
        <f t="shared" si="28"/>
        <v>1.7890372751312915E-3</v>
      </c>
      <c r="J244" s="12" t="str">
        <f t="shared" si="29"/>
        <v>none</v>
      </c>
      <c r="K244" s="12">
        <f t="shared" si="24"/>
        <v>-1</v>
      </c>
      <c r="L244" s="12">
        <f t="shared" si="30"/>
        <v>-3.637702580592728E-3</v>
      </c>
      <c r="M244" s="2" t="str">
        <f t="shared" si="31"/>
        <v>none</v>
      </c>
    </row>
    <row r="245" spans="1:13">
      <c r="A245" t="str">
        <f>[1]Sheet1!$A245</f>
        <v>Allspring (Lux) Worldwide Fund - USD Investment Grade Credit Fund A Acc USD</v>
      </c>
      <c r="B245" s="6">
        <f>SUMIF([2]Sheet1!$B$1:B$65536,A245,[2]Sheet1!$P$1:$P$65536)</f>
        <v>1023.89</v>
      </c>
      <c r="C245" s="4">
        <f>SUMIF([2]Sheet1!$B$1:B$65536,A245,[2]Sheet1!$J$1:$J$65536)</f>
        <v>8.8160000000000007</v>
      </c>
      <c r="D245" s="4">
        <f t="shared" si="25"/>
        <v>116.1399727767695</v>
      </c>
      <c r="E245" s="6">
        <f>SUMIF([3]Sheet1!B$1:B$65536,A245,[3]Sheet1!P$1:P$65536)</f>
        <v>1019.04</v>
      </c>
      <c r="F245" s="4">
        <f>SUMIF([3]Sheet1!B$1:B$65536,A245,[3]Sheet1!J$1:J$65536)</f>
        <v>8.8160000000000007</v>
      </c>
      <c r="G245" s="4">
        <f t="shared" si="26"/>
        <v>115.58983666061705</v>
      </c>
      <c r="H245" s="10">
        <f t="shared" si="27"/>
        <v>-4.7368369649082899E-3</v>
      </c>
      <c r="I245" s="12">
        <f t="shared" si="28"/>
        <v>6.0341062505791172E-6</v>
      </c>
      <c r="J245" s="12">
        <f t="shared" si="29"/>
        <v>-2.8582577537927327E-8</v>
      </c>
      <c r="K245" s="12">
        <f t="shared" si="24"/>
        <v>-4.7368369649083619E-3</v>
      </c>
      <c r="L245" s="12">
        <f t="shared" si="30"/>
        <v>-3.637702580592728E-3</v>
      </c>
      <c r="M245" s="2">
        <f t="shared" si="31"/>
        <v>-1.7247030977926955E-13</v>
      </c>
    </row>
    <row r="246" spans="1:13">
      <c r="A246" t="str">
        <f>[1]Sheet1!$A246</f>
        <v>BEA Union Investment Capital Growth Fund - BEA Union Investment Hong Kong Dollar HKD Bond Fund Class R HKD</v>
      </c>
      <c r="B246" s="6">
        <f>SUMIF([2]Sheet1!$B$1:B$65536,A246,[2]Sheet1!$P$1:$P$65536)</f>
        <v>141.15</v>
      </c>
      <c r="C246" s="4">
        <f>SUMIF([2]Sheet1!$B$1:B$65536,A246,[2]Sheet1!$J$1:$J$65536)</f>
        <v>8.3780000000000001</v>
      </c>
      <c r="D246" s="4">
        <f t="shared" si="25"/>
        <v>16.847696347576989</v>
      </c>
      <c r="E246" s="6">
        <f>SUMIF([3]Sheet1!B$1:B$65536,A246,[3]Sheet1!P$1:P$65536)</f>
        <v>141.88</v>
      </c>
      <c r="F246" s="4">
        <f>SUMIF([3]Sheet1!B$1:B$65536,A246,[3]Sheet1!J$1:J$65536)</f>
        <v>8.3780000000000001</v>
      </c>
      <c r="G246" s="4">
        <f t="shared" si="26"/>
        <v>16.934829314872285</v>
      </c>
      <c r="H246" s="10">
        <f t="shared" si="27"/>
        <v>5.1718030464045061E-3</v>
      </c>
      <c r="I246" s="12">
        <f t="shared" si="28"/>
        <v>8.3184140607803819E-7</v>
      </c>
      <c r="J246" s="12">
        <f t="shared" si="29"/>
        <v>4.3021199180798053E-9</v>
      </c>
      <c r="K246" s="12">
        <f t="shared" si="24"/>
        <v>5.1718030464044619E-3</v>
      </c>
      <c r="L246" s="12">
        <f t="shared" si="30"/>
        <v>-3.637702580592728E-3</v>
      </c>
      <c r="M246" s="2">
        <f t="shared" si="31"/>
        <v>3.5786814817718397E-15</v>
      </c>
    </row>
    <row r="247" spans="1:13">
      <c r="A247" t="str">
        <f>[1]Sheet1!$A247</f>
        <v>BOCHK Hong Kong Dollar Income Fund Class A HKD</v>
      </c>
      <c r="B247" s="6">
        <f>SUMIF([2]Sheet1!$B$1:B$65536,A247,[2]Sheet1!$P$1:$P$65536)</f>
        <v>1244.3499999999999</v>
      </c>
      <c r="C247" s="4">
        <f>SUMIF([2]Sheet1!$B$1:B$65536,A247,[2]Sheet1!$J$1:$J$65536)</f>
        <v>913.84649999999999</v>
      </c>
      <c r="D247" s="4">
        <f t="shared" si="25"/>
        <v>1.3616619421314191</v>
      </c>
      <c r="E247" s="6">
        <f>SUMIF([3]Sheet1!B$1:B$65536,A247,[3]Sheet1!P$1:P$65536)</f>
        <v>1239</v>
      </c>
      <c r="F247" s="4">
        <f>SUMIF([3]Sheet1!B$1:B$65536,A247,[3]Sheet1!J$1:J$65536)</f>
        <v>913.84649999999999</v>
      </c>
      <c r="G247" s="4">
        <f t="shared" si="26"/>
        <v>1.3558075672446084</v>
      </c>
      <c r="H247" s="10">
        <f t="shared" si="27"/>
        <v>-4.2994334391448412E-3</v>
      </c>
      <c r="I247" s="12">
        <f t="shared" si="28"/>
        <v>7.333346465839225E-6</v>
      </c>
      <c r="J247" s="12">
        <f t="shared" si="29"/>
        <v>-3.1529235016063804E-8</v>
      </c>
      <c r="K247" s="12">
        <f t="shared" si="24"/>
        <v>-4.299433439144862E-3</v>
      </c>
      <c r="L247" s="12">
        <f t="shared" si="30"/>
        <v>-3.637702580592728E-3</v>
      </c>
      <c r="M247" s="2">
        <f t="shared" si="31"/>
        <v>-2.3121480417566582E-13</v>
      </c>
    </row>
    <row r="248" spans="1:13">
      <c r="A248" t="str">
        <f>[1]Sheet1!$A248</f>
        <v>CFund - China Equity A Dis HKD</v>
      </c>
      <c r="B248" s="6">
        <f>SUMIF([2]Sheet1!$B$1:B$65536,A248,[2]Sheet1!$P$1:$P$65536)</f>
        <v>89.79</v>
      </c>
      <c r="C248" s="4">
        <f>SUMIF([2]Sheet1!$B$1:B$65536,A248,[2]Sheet1!$J$1:$J$65536)</f>
        <v>16.2209</v>
      </c>
      <c r="D248" s="4">
        <f t="shared" si="25"/>
        <v>5.5354511771849904</v>
      </c>
      <c r="E248" s="6">
        <f>SUMIF([3]Sheet1!B$1:B$65536,A248,[3]Sheet1!P$1:P$65536)</f>
        <v>106.36</v>
      </c>
      <c r="F248" s="4">
        <f>SUMIF([3]Sheet1!B$1:B$65536,A248,[3]Sheet1!J$1:J$65536)</f>
        <v>16.378599999999999</v>
      </c>
      <c r="G248" s="4">
        <f t="shared" si="26"/>
        <v>6.4938395223034941</v>
      </c>
      <c r="H248" s="10">
        <f t="shared" si="27"/>
        <v>0.17313644623379815</v>
      </c>
      <c r="I248" s="12">
        <f t="shared" si="28"/>
        <v>5.29160749923819E-7</v>
      </c>
      <c r="J248" s="12">
        <f t="shared" si="29"/>
        <v>9.16170117282216E-8</v>
      </c>
      <c r="K248" s="12">
        <f t="shared" si="24"/>
        <v>0.18454170843078285</v>
      </c>
      <c r="L248" s="12">
        <f t="shared" si="30"/>
        <v>-3.637702580592728E-3</v>
      </c>
      <c r="M248" s="2">
        <f t="shared" si="31"/>
        <v>4.8480126631885065E-14</v>
      </c>
    </row>
    <row r="249" spans="1:13">
      <c r="A249" t="str">
        <f>[1]Sheet1!$A249</f>
        <v>China Universal International Series-CUAM Select US Dollar Bond Fund A USD Dis</v>
      </c>
      <c r="B249" s="6">
        <f>SUMIF([2]Sheet1!$B$1:B$65536,A249,[2]Sheet1!$P$1:$P$65536)</f>
        <v>765.05</v>
      </c>
      <c r="C249" s="4">
        <f>SUMIF([2]Sheet1!$B$1:B$65536,A249,[2]Sheet1!$J$1:$J$65536)</f>
        <v>987.16699999999992</v>
      </c>
      <c r="D249" s="4">
        <f t="shared" si="25"/>
        <v>0.77499551747576656</v>
      </c>
      <c r="E249" s="6">
        <f>SUMIF([3]Sheet1!B$1:B$65536,A249,[3]Sheet1!P$1:P$65536)</f>
        <v>769</v>
      </c>
      <c r="F249" s="4">
        <f>SUMIF([3]Sheet1!B$1:B$65536,A249,[3]Sheet1!J$1:J$65536)</f>
        <v>987.16699999999992</v>
      </c>
      <c r="G249" s="4">
        <f t="shared" si="26"/>
        <v>0.77899686679153579</v>
      </c>
      <c r="H249" s="10">
        <f t="shared" si="27"/>
        <v>5.1630612378275468E-3</v>
      </c>
      <c r="I249" s="12">
        <f t="shared" si="28"/>
        <v>4.5086806072972232E-6</v>
      </c>
      <c r="J249" s="12">
        <f t="shared" si="29"/>
        <v>2.3278594077281055E-8</v>
      </c>
      <c r="K249" s="12">
        <f t="shared" si="24"/>
        <v>5.1630612378276526E-3</v>
      </c>
      <c r="L249" s="12">
        <f t="shared" si="30"/>
        <v>-3.637702580592728E-3</v>
      </c>
      <c r="M249" s="2">
        <f t="shared" si="31"/>
        <v>1.049557456813811E-13</v>
      </c>
    </row>
    <row r="250" spans="1:13">
      <c r="A250" t="str">
        <f>[1]Sheet1!$A250</f>
        <v>CICC Fund Series - ICBC CICC USD Money Market ETF (Unlisted Class) A USD</v>
      </c>
      <c r="B250" s="6">
        <f>SUMIF([2]Sheet1!$B$1:B$65536,A250,[2]Sheet1!$P$1:$P$65536)</f>
        <v>1084.9000000000001</v>
      </c>
      <c r="C250" s="4">
        <f>SUMIF([2]Sheet1!$B$1:B$65536,A250,[2]Sheet1!$J$1:$J$65536)</f>
        <v>0.97499999999999998</v>
      </c>
      <c r="D250" s="4">
        <f t="shared" si="25"/>
        <v>1112.7179487179487</v>
      </c>
      <c r="E250" s="6">
        <f>SUMIF([3]Sheet1!B$1:B$65536,A250,[3]Sheet1!P$1:P$65536)</f>
        <v>1093.22</v>
      </c>
      <c r="F250" s="4">
        <f>SUMIF([3]Sheet1!B$1:B$65536,A250,[3]Sheet1!J$1:J$65536)</f>
        <v>0.97499999999999998</v>
      </c>
      <c r="G250" s="4">
        <f t="shared" si="26"/>
        <v>1121.251282051282</v>
      </c>
      <c r="H250" s="10">
        <f t="shared" si="27"/>
        <v>7.6689095769195042E-3</v>
      </c>
      <c r="I250" s="12">
        <f t="shared" si="28"/>
        <v>6.3936573960613789E-6</v>
      </c>
      <c r="J250" s="12">
        <f t="shared" si="29"/>
        <v>4.9032380436197325E-8</v>
      </c>
      <c r="K250" s="12">
        <f t="shared" si="24"/>
        <v>7.6689095769194721E-3</v>
      </c>
      <c r="L250" s="12">
        <f t="shared" si="30"/>
        <v>-3.637702580592728E-3</v>
      </c>
      <c r="M250" s="2">
        <f t="shared" si="31"/>
        <v>3.1349624182238829E-13</v>
      </c>
    </row>
    <row r="251" spans="1:13">
      <c r="A251" t="str">
        <f>[1]Sheet1!$A251</f>
        <v>GaoTeng WeFund - GaoTeng WeValue USD Money Market Fund P Acc USD</v>
      </c>
      <c r="B251" s="6">
        <f>SUMIF([2]Sheet1!$B$1:B$65536,A251,[2]Sheet1!$P$1:$P$65536)</f>
        <v>152.72</v>
      </c>
      <c r="C251" s="4">
        <f>SUMIF([2]Sheet1!$B$1:B$65536,A251,[2]Sheet1!$J$1:$J$65536)</f>
        <v>13.958900000000002</v>
      </c>
      <c r="D251" s="4">
        <f t="shared" si="25"/>
        <v>10.940690168996124</v>
      </c>
      <c r="E251" s="6">
        <f>SUMIF([3]Sheet1!B$1:B$65536,A251,[3]Sheet1!P$1:P$65536)</f>
        <v>153.94</v>
      </c>
      <c r="F251" s="4">
        <f>SUMIF([3]Sheet1!B$1:B$65536,A251,[3]Sheet1!J$1:J$65536)</f>
        <v>13.958900000000002</v>
      </c>
      <c r="G251" s="4">
        <f t="shared" si="26"/>
        <v>11.028089605914504</v>
      </c>
      <c r="H251" s="10">
        <f t="shared" si="27"/>
        <v>7.9884756416970706E-3</v>
      </c>
      <c r="I251" s="12">
        <f t="shared" si="28"/>
        <v>9.0002706012212529E-7</v>
      </c>
      <c r="J251" s="12">
        <f t="shared" si="29"/>
        <v>7.189844246653823E-9</v>
      </c>
      <c r="K251" s="12">
        <f t="shared" si="24"/>
        <v>7.9884756416972163E-3</v>
      </c>
      <c r="L251" s="12">
        <f t="shared" si="30"/>
        <v>-3.637702580592728E-3</v>
      </c>
      <c r="M251" s="2">
        <f t="shared" si="31"/>
        <v>6.4710543800518172E-15</v>
      </c>
    </row>
    <row r="252" spans="1:13">
      <c r="A252" t="str">
        <f>[1]Sheet1!$A252</f>
        <v>Janus Henderson Horizon Fund - China Opportunities Fund A1 USD</v>
      </c>
      <c r="B252" s="6">
        <f>SUMIF([2]Sheet1!$B$1:B$65536,A252,[2]Sheet1!$P$1:$P$65536)</f>
        <v>120.18</v>
      </c>
      <c r="C252" s="4">
        <f>SUMIF([2]Sheet1!$B$1:B$65536,A252,[2]Sheet1!$J$1:$J$65536)</f>
        <v>8.9290000000000003</v>
      </c>
      <c r="D252" s="4">
        <f t="shared" si="25"/>
        <v>13.45951394333072</v>
      </c>
      <c r="E252" s="6">
        <f>SUMIF([3]Sheet1!B$1:B$65536,A252,[3]Sheet1!P$1:P$65536)</f>
        <v>134.65</v>
      </c>
      <c r="F252" s="4">
        <f>SUMIF([3]Sheet1!B$1:B$65536,A252,[3]Sheet1!J$1:J$65536)</f>
        <v>8.9290000000000003</v>
      </c>
      <c r="G252" s="4">
        <f t="shared" si="26"/>
        <v>15.080076156344496</v>
      </c>
      <c r="H252" s="10">
        <f t="shared" si="27"/>
        <v>0.12040272923947425</v>
      </c>
      <c r="I252" s="12">
        <f t="shared" si="28"/>
        <v>7.0825859144497784E-7</v>
      </c>
      <c r="J252" s="12">
        <f t="shared" si="29"/>
        <v>8.5276267417281072E-8</v>
      </c>
      <c r="K252" s="12">
        <f t="shared" si="24"/>
        <v>0.12040272923947411</v>
      </c>
      <c r="L252" s="12">
        <f t="shared" si="30"/>
        <v>-3.637702580592728E-3</v>
      </c>
      <c r="M252" s="2">
        <f t="shared" si="31"/>
        <v>6.0397649044648745E-14</v>
      </c>
    </row>
    <row r="253" spans="1:13">
      <c r="A253" t="str">
        <f>[1]Sheet1!$A253</f>
        <v>Jupiter Asset Management Series Plc - Jupiter Merian World Equity Fund L Acc USD</v>
      </c>
      <c r="B253" s="6">
        <f>SUMIF([2]Sheet1!$B$1:B$65536,A253,[2]Sheet1!$P$1:$P$65536)</f>
        <v>231.79</v>
      </c>
      <c r="C253" s="4">
        <f>SUMIF([2]Sheet1!$B$1:B$65536,A253,[2]Sheet1!$J$1:$J$65536)</f>
        <v>83.015000000000001</v>
      </c>
      <c r="D253" s="4">
        <f t="shared" si="25"/>
        <v>2.7921459977112568</v>
      </c>
      <c r="E253" s="6">
        <f>SUMIF([3]Sheet1!B$1:B$65536,A253,[3]Sheet1!P$1:P$65536)</f>
        <v>234.39</v>
      </c>
      <c r="F253" s="4">
        <f>SUMIF([3]Sheet1!B$1:B$65536,A253,[3]Sheet1!J$1:J$65536)</f>
        <v>83.015000000000001</v>
      </c>
      <c r="G253" s="4">
        <f t="shared" si="26"/>
        <v>2.8234656387399863</v>
      </c>
      <c r="H253" s="10">
        <f t="shared" si="27"/>
        <v>1.1217049915872048E-2</v>
      </c>
      <c r="I253" s="12">
        <f t="shared" si="28"/>
        <v>1.3660114737146897E-6</v>
      </c>
      <c r="J253" s="12">
        <f t="shared" si="29"/>
        <v>1.5322618886311614E-8</v>
      </c>
      <c r="K253" s="12">
        <f t="shared" si="24"/>
        <v>1.1217049915872102E-2</v>
      </c>
      <c r="L253" s="12">
        <f t="shared" si="30"/>
        <v>-3.637702580592728E-3</v>
      </c>
      <c r="M253" s="2">
        <f t="shared" si="31"/>
        <v>2.0930873206059063E-14</v>
      </c>
    </row>
    <row r="254" spans="1:13">
      <c r="A254" t="str">
        <f>[1]Sheet1!$A254</f>
        <v>Mirae Asset ESG Asia Great Consumer Equity Fund</v>
      </c>
      <c r="B254" s="6">
        <f>SUMIF([2]Sheet1!$B$1:B$65536,A254,[2]Sheet1!$P$1:$P$65536)</f>
        <v>1418.3</v>
      </c>
      <c r="C254" s="4">
        <f>SUMIF([2]Sheet1!$B$1:B$65536,A254,[2]Sheet1!$J$1:$J$65536)</f>
        <v>95.895699999999991</v>
      </c>
      <c r="D254" s="4">
        <f t="shared" si="25"/>
        <v>14.790027081506262</v>
      </c>
      <c r="E254" s="6">
        <f>SUMIF([3]Sheet1!B$1:B$65536,A254,[3]Sheet1!P$1:P$65536)</f>
        <v>1469.12</v>
      </c>
      <c r="F254" s="4">
        <f>SUMIF([3]Sheet1!B$1:B$65536,A254,[3]Sheet1!J$1:J$65536)</f>
        <v>95.895699999999991</v>
      </c>
      <c r="G254" s="4">
        <f t="shared" si="26"/>
        <v>15.319977850935965</v>
      </c>
      <c r="H254" s="10">
        <f t="shared" si="27"/>
        <v>3.5831629415497432E-2</v>
      </c>
      <c r="I254" s="12">
        <f t="shared" si="28"/>
        <v>8.358488602483043E-6</v>
      </c>
      <c r="J254" s="12">
        <f t="shared" si="29"/>
        <v>2.9949826607783143E-7</v>
      </c>
      <c r="K254" s="12">
        <f t="shared" si="24"/>
        <v>3.5831629415497383E-2</v>
      </c>
      <c r="L254" s="12">
        <f t="shared" si="30"/>
        <v>-3.637702580592728E-3</v>
      </c>
      <c r="M254" s="2">
        <f t="shared" si="31"/>
        <v>2.5033528434749879E-12</v>
      </c>
    </row>
    <row r="255" spans="1:13">
      <c r="A255" t="str">
        <f>[1]Sheet1!$A255</f>
        <v>Natixis International Funds Lux I - Harris Associates Global Equity Fund R/A USD</v>
      </c>
      <c r="B255" s="6">
        <f>SUMIF([2]Sheet1!$B$1:B$65536,A255,[2]Sheet1!$P$1:$P$65536)</f>
        <v>1154.04</v>
      </c>
      <c r="C255" s="4">
        <f>SUMIF([2]Sheet1!$B$1:B$65536,A255,[2]Sheet1!$J$1:$J$65536)</f>
        <v>2.7330000000000001</v>
      </c>
      <c r="D255" s="4">
        <f t="shared" si="25"/>
        <v>422.26125137211852</v>
      </c>
      <c r="E255" s="6">
        <f>SUMIF([3]Sheet1!B$1:B$65536,A255,[3]Sheet1!P$1:P$65536)</f>
        <v>1165.95</v>
      </c>
      <c r="F255" s="4">
        <f>SUMIF([3]Sheet1!B$1:B$65536,A255,[3]Sheet1!J$1:J$65536)</f>
        <v>2.7330000000000001</v>
      </c>
      <c r="G255" s="4">
        <f t="shared" si="26"/>
        <v>426.61909989023053</v>
      </c>
      <c r="H255" s="10">
        <f t="shared" si="27"/>
        <v>1.0320266195279294E-2</v>
      </c>
      <c r="I255" s="12">
        <f t="shared" si="28"/>
        <v>6.8011211921381441E-6</v>
      </c>
      <c r="J255" s="12">
        <f t="shared" si="29"/>
        <v>7.0189381129220898E-8</v>
      </c>
      <c r="K255" s="12">
        <f t="shared" si="24"/>
        <v>1.0320266195279265E-2</v>
      </c>
      <c r="L255" s="12">
        <f t="shared" si="30"/>
        <v>-3.637702580592728E-3</v>
      </c>
      <c r="M255" s="2">
        <f t="shared" si="31"/>
        <v>4.7736648746100539E-13</v>
      </c>
    </row>
    <row r="256" spans="1:13">
      <c r="A256" t="str">
        <f>[1]Sheet1!$A256</f>
        <v>New Capital Asia Future Leaders Fund - USD Ord Dist</v>
      </c>
      <c r="B256" s="6">
        <f>SUMIF([2]Sheet1!$B$1:B$65536,A256,[2]Sheet1!$P$1:$P$65536)</f>
        <v>75.069999999999993</v>
      </c>
      <c r="C256" s="4">
        <f>SUMIF([2]Sheet1!$B$1:B$65536,A256,[2]Sheet1!$J$1:$J$65536)</f>
        <v>0.78</v>
      </c>
      <c r="D256" s="4">
        <f t="shared" si="25"/>
        <v>96.243589743589737</v>
      </c>
      <c r="E256" s="6">
        <f>SUMIF([3]Sheet1!B$1:B$65536,A256,[3]Sheet1!P$1:P$65536)</f>
        <v>81.260000000000005</v>
      </c>
      <c r="F256" s="4">
        <f>SUMIF([3]Sheet1!B$1:B$65536,A256,[3]Sheet1!J$1:J$65536)</f>
        <v>0.78</v>
      </c>
      <c r="G256" s="4">
        <f t="shared" si="26"/>
        <v>104.17948717948718</v>
      </c>
      <c r="H256" s="10">
        <f t="shared" si="27"/>
        <v>8.2456374050885933E-2</v>
      </c>
      <c r="I256" s="12">
        <f t="shared" si="28"/>
        <v>4.4241115376746945E-7</v>
      </c>
      <c r="J256" s="12">
        <f t="shared" si="29"/>
        <v>3.6479619579334472E-8</v>
      </c>
      <c r="K256" s="12">
        <f t="shared" si="24"/>
        <v>8.2456374050886003E-2</v>
      </c>
      <c r="L256" s="12">
        <f t="shared" si="30"/>
        <v>-3.637702580592728E-3</v>
      </c>
      <c r="M256" s="2">
        <f t="shared" si="31"/>
        <v>1.6138990587091733E-14</v>
      </c>
    </row>
    <row r="257" spans="1:13">
      <c r="A257" t="str">
        <f>[1]Sheet1!$A257</f>
        <v>New Capital Wealthy Nations Bond Fund USD O Inc</v>
      </c>
      <c r="B257" s="6">
        <f>SUMIF([2]Sheet1!$B$1:B$65536,A257,[2]Sheet1!$P$1:$P$65536)</f>
        <v>98.9</v>
      </c>
      <c r="C257" s="4">
        <f>SUMIF([2]Sheet1!$B$1:B$65536,A257,[2]Sheet1!$J$1:$J$65536)</f>
        <v>1.1000000000000001</v>
      </c>
      <c r="D257" s="4">
        <f t="shared" si="25"/>
        <v>89.909090909090907</v>
      </c>
      <c r="E257" s="6">
        <f>SUMIF([3]Sheet1!B$1:B$65536,A257,[3]Sheet1!P$1:P$65536)</f>
        <v>97.45</v>
      </c>
      <c r="F257" s="4">
        <f>SUMIF([3]Sheet1!B$1:B$65536,A257,[3]Sheet1!J$1:J$65536)</f>
        <v>1.1000000000000001</v>
      </c>
      <c r="G257" s="4">
        <f t="shared" si="26"/>
        <v>88.590909090909079</v>
      </c>
      <c r="H257" s="10">
        <f t="shared" si="27"/>
        <v>-1.4661274014155814E-2</v>
      </c>
      <c r="I257" s="12">
        <f t="shared" si="28"/>
        <v>5.8284884917547274E-7</v>
      </c>
      <c r="J257" s="12">
        <f t="shared" si="29"/>
        <v>-8.545306686596979E-9</v>
      </c>
      <c r="K257" s="12">
        <f t="shared" si="24"/>
        <v>-1.4661274014155741E-2</v>
      </c>
      <c r="L257" s="12">
        <f t="shared" si="30"/>
        <v>-3.637702580592728E-3</v>
      </c>
      <c r="M257" s="2">
        <f t="shared" si="31"/>
        <v>-4.9806221681345211E-15</v>
      </c>
    </row>
    <row r="258" spans="1:13">
      <c r="A258" t="str">
        <f>[1]Sheet1!$A258</f>
        <v>Schroder International Selection Fund - Global Multi Asset Income A Dis HKD</v>
      </c>
      <c r="B258" s="6">
        <f>SUMIF([2]Sheet1!$B$1:B$65536,A258,[2]Sheet1!$P$1:$P$65536)</f>
        <v>986.81</v>
      </c>
      <c r="C258" s="4">
        <f>SUMIF([2]Sheet1!$B$1:B$65536,A258,[2]Sheet1!$J$1:$J$65536)</f>
        <v>13.24</v>
      </c>
      <c r="D258" s="4">
        <f t="shared" si="25"/>
        <v>74.532477341389722</v>
      </c>
      <c r="E258" s="6">
        <f>SUMIF([3]Sheet1!B$1:B$65536,A258,[3]Sheet1!P$1:P$65536)</f>
        <v>996.83</v>
      </c>
      <c r="F258" s="4">
        <f>SUMIF([3]Sheet1!B$1:B$65536,A258,[3]Sheet1!J$1:J$65536)</f>
        <v>13.4</v>
      </c>
      <c r="G258" s="4">
        <f t="shared" si="26"/>
        <v>74.390298507462688</v>
      </c>
      <c r="H258" s="10">
        <f t="shared" si="27"/>
        <v>-1.9076091255600617E-3</v>
      </c>
      <c r="I258" s="12">
        <f t="shared" si="28"/>
        <v>5.8155821320004869E-6</v>
      </c>
      <c r="J258" s="12">
        <f t="shared" si="29"/>
        <v>-1.1093857545448167E-8</v>
      </c>
      <c r="K258" s="12">
        <f t="shared" ref="K258:K279" si="32">IF(B258&lt;&gt;0,(E258-B258)/B258,"none")</f>
        <v>1.0153930341200532E-2</v>
      </c>
      <c r="L258" s="12">
        <f t="shared" si="30"/>
        <v>-3.637702580592728E-3</v>
      </c>
      <c r="M258" s="2">
        <f t="shared" si="31"/>
        <v>-6.4517239716267146E-14</v>
      </c>
    </row>
    <row r="259" spans="1:13">
      <c r="A259" t="str">
        <f>[1]Sheet1!$A259</f>
        <v>Schroder International Selection Fund - Hong Kong Dollar Bond A Dis</v>
      </c>
      <c r="B259" s="6">
        <f>SUMIF([2]Sheet1!$B$1:B$65536,A259,[2]Sheet1!$P$1:$P$65536)</f>
        <v>1.17</v>
      </c>
      <c r="C259" s="4">
        <f>SUMIF([2]Sheet1!$B$1:B$65536,A259,[2]Sheet1!$J$1:$J$65536)</f>
        <v>0.67</v>
      </c>
      <c r="D259" s="4">
        <f t="shared" ref="D259:D283" si="33">IF(C259*C259&lt;&gt;0,B259/C259,"none")</f>
        <v>1.7462686567164176</v>
      </c>
      <c r="E259" s="6">
        <f>SUMIF([3]Sheet1!B$1:B$65536,A259,[3]Sheet1!P$1:P$65536)</f>
        <v>1.1599999999999999</v>
      </c>
      <c r="F259" s="4">
        <f>SUMIF([3]Sheet1!B$1:B$65536,A259,[3]Sheet1!J$1:J$65536)</f>
        <v>0.67</v>
      </c>
      <c r="G259" s="4">
        <f t="shared" ref="G259:G283" si="34">IF(E259*F259&lt;&gt;0,E259/F259,"none")</f>
        <v>1.7313432835820892</v>
      </c>
      <c r="H259" s="10">
        <f t="shared" ref="H259:H283" si="35">IF(ISNUMBER(G259-D259),(G259-D259)/D259,"none")</f>
        <v>-8.5470085470085739E-3</v>
      </c>
      <c r="I259" s="12">
        <f t="shared" ref="I259:I283" si="36">IF(ISNUMBER(B259),B259/$T$4,"none")</f>
        <v>6.8951784988402734E-9</v>
      </c>
      <c r="J259" s="12">
        <f t="shared" ref="J259:J283" si="37">IF(ISNUMBER(H259*I259),H259*I259,"none")</f>
        <v>-5.8933149562737561E-11</v>
      </c>
      <c r="K259" s="12">
        <f t="shared" si="32"/>
        <v>-8.5470085470085548E-3</v>
      </c>
      <c r="L259" s="12">
        <f t="shared" ref="L259:L322" si="38">($T$5-$T$4)/$T$4</f>
        <v>-3.637702580592728E-3</v>
      </c>
      <c r="M259" s="2">
        <f t="shared" ref="M259:M283" si="39">IF(ISNUMBER(I259*J259),I259*J259,"none")</f>
        <v>-4.063545857339261E-19</v>
      </c>
    </row>
    <row r="260" spans="1:13">
      <c r="A260" t="str">
        <f>[1]Sheet1!$A260</f>
        <v>Taikang Kaitai Funds - Taikang Kaitai China New Opportunities Fund A Dis USD</v>
      </c>
      <c r="B260" s="6">
        <f>SUMIF([2]Sheet1!$B$1:B$65536,A260,[2]Sheet1!$P$1:$P$65536)</f>
        <v>820.9</v>
      </c>
      <c r="C260" s="4">
        <f>SUMIF([2]Sheet1!$B$1:B$65536,A260,[2]Sheet1!$J$1:$J$65536)</f>
        <v>113.667</v>
      </c>
      <c r="D260" s="4">
        <f t="shared" si="33"/>
        <v>7.2219729560910375</v>
      </c>
      <c r="E260" s="6">
        <f>SUMIF([3]Sheet1!B$1:B$65536,A260,[3]Sheet1!P$1:P$65536)</f>
        <v>956.92</v>
      </c>
      <c r="F260" s="4">
        <f>SUMIF([3]Sheet1!B$1:B$65536,A260,[3]Sheet1!J$1:J$65536)</f>
        <v>114.205</v>
      </c>
      <c r="G260" s="4">
        <f t="shared" si="34"/>
        <v>8.3789676458999161</v>
      </c>
      <c r="H260" s="10">
        <f t="shared" si="35"/>
        <v>0.16020479401450335</v>
      </c>
      <c r="I260" s="12">
        <f t="shared" si="36"/>
        <v>4.8378222476051114E-6</v>
      </c>
      <c r="J260" s="12">
        <f t="shared" si="37"/>
        <v>7.7504231665635849E-7</v>
      </c>
      <c r="K260" s="12">
        <f t="shared" si="32"/>
        <v>0.16569618711170664</v>
      </c>
      <c r="L260" s="12">
        <f t="shared" si="38"/>
        <v>-3.637702580592728E-3</v>
      </c>
      <c r="M260" s="2">
        <f t="shared" si="39"/>
        <v>3.7495169623555368E-12</v>
      </c>
    </row>
    <row r="261" spans="1:13">
      <c r="A261" t="str">
        <f>[1]Sheet1!$A261</f>
        <v>Taikang Kaitai Funds - Taikang Kaitai Overseas Short Tenor Bond Fund A Acc HKD</v>
      </c>
      <c r="B261" s="6">
        <f>SUMIF([2]Sheet1!$B$1:B$65536,A261,[2]Sheet1!$P$1:$P$65536)</f>
        <v>1724.26</v>
      </c>
      <c r="C261" s="4">
        <f>SUMIF([2]Sheet1!$B$1:B$65536,A261,[2]Sheet1!$J$1:$J$65536)</f>
        <v>1082.0439999999999</v>
      </c>
      <c r="D261" s="4">
        <f t="shared" si="33"/>
        <v>1.5935211507110618</v>
      </c>
      <c r="E261" s="6">
        <f>SUMIF([3]Sheet1!B$1:B$65536,A261,[3]Sheet1!P$1:P$65536)</f>
        <v>1736.46</v>
      </c>
      <c r="F261" s="4">
        <f>SUMIF([3]Sheet1!B$1:B$65536,A261,[3]Sheet1!J$1:J$65536)</f>
        <v>1082.0439999999999</v>
      </c>
      <c r="G261" s="4">
        <f t="shared" si="34"/>
        <v>1.6047961081065099</v>
      </c>
      <c r="H261" s="10">
        <f t="shared" si="35"/>
        <v>7.0754990546670312E-3</v>
      </c>
      <c r="I261" s="12">
        <f t="shared" si="36"/>
        <v>1.0161607246504555E-5</v>
      </c>
      <c r="J261" s="12">
        <f t="shared" si="37"/>
        <v>7.1898442466540627E-8</v>
      </c>
      <c r="K261" s="12">
        <f t="shared" si="32"/>
        <v>7.0754990546669557E-3</v>
      </c>
      <c r="L261" s="12">
        <f t="shared" si="38"/>
        <v>-3.637702580592728E-3</v>
      </c>
      <c r="M261" s="2">
        <f t="shared" si="39"/>
        <v>7.3060373398039009E-13</v>
      </c>
    </row>
    <row r="262" spans="1:13">
      <c r="A262" t="str">
        <f>[1]Sheet1!$A262</f>
        <v>AB SICAV I - Low Volatility Equity Portfolio Class A USD</v>
      </c>
      <c r="B262" s="6">
        <f>SUMIF([2]Sheet1!$B$1:B$65536,A262,[2]Sheet1!$P$1:$P$65536)</f>
        <v>7254.85</v>
      </c>
      <c r="C262" s="4">
        <f>SUMIF([2]Sheet1!$B$1:B$65536,A262,[2]Sheet1!$J$1:$J$65536)</f>
        <v>168.28700000000001</v>
      </c>
      <c r="D262" s="4">
        <f t="shared" si="33"/>
        <v>43.109984728469819</v>
      </c>
      <c r="E262" s="6">
        <f>SUMIF([3]Sheet1!B$1:B$65536,A262,[3]Sheet1!P$1:P$65536)</f>
        <v>7686.51</v>
      </c>
      <c r="F262" s="4">
        <f>SUMIF([3]Sheet1!B$1:B$65536,A262,[3]Sheet1!J$1:J$65536)</f>
        <v>175.25099999999998</v>
      </c>
      <c r="G262" s="4">
        <f t="shared" si="34"/>
        <v>43.860006504955756</v>
      </c>
      <c r="H262" s="10">
        <f t="shared" si="35"/>
        <v>1.739786690276007E-2</v>
      </c>
      <c r="I262" s="12">
        <f t="shared" si="36"/>
        <v>4.2755116010522531E-5</v>
      </c>
      <c r="J262" s="12">
        <f t="shared" si="37"/>
        <v>7.4384781776313709E-7</v>
      </c>
      <c r="K262" s="12">
        <f t="shared" si="32"/>
        <v>5.9499507226200378E-2</v>
      </c>
      <c r="L262" s="12">
        <f t="shared" si="38"/>
        <v>-3.637702580592728E-3</v>
      </c>
      <c r="M262" s="2">
        <f t="shared" si="39"/>
        <v>3.1803299742636951E-11</v>
      </c>
    </row>
    <row r="263" spans="1:13">
      <c r="A263" t="str">
        <f>[1]Sheet1!$A263</f>
        <v>abrdn SICAV I - All China Sustainable Equity Fund A Acc USD</v>
      </c>
      <c r="B263" s="6">
        <f>SUMIF([2]Sheet1!$B$1:B$65536,A263,[2]Sheet1!$P$1:$P$65536)</f>
        <v>14548.62</v>
      </c>
      <c r="C263" s="4">
        <f>SUMIF([2]Sheet1!$B$1:B$65536,A263,[2]Sheet1!$J$1:$J$65536)</f>
        <v>737.87199999999996</v>
      </c>
      <c r="D263" s="4">
        <f t="shared" si="33"/>
        <v>19.7169969859271</v>
      </c>
      <c r="E263" s="6">
        <f>SUMIF([3]Sheet1!B$1:B$65536,A263,[3]Sheet1!P$1:P$65536)</f>
        <v>16347.55</v>
      </c>
      <c r="F263" s="4">
        <f>SUMIF([3]Sheet1!B$1:B$65536,A263,[3]Sheet1!J$1:J$65536)</f>
        <v>737.87199999999996</v>
      </c>
      <c r="G263" s="4">
        <f t="shared" si="34"/>
        <v>22.154994362165795</v>
      </c>
      <c r="H263" s="10">
        <f t="shared" si="35"/>
        <v>0.12364952827140979</v>
      </c>
      <c r="I263" s="12">
        <f t="shared" si="36"/>
        <v>8.5739599839143241E-5</v>
      </c>
      <c r="J263" s="12">
        <f t="shared" si="37"/>
        <v>1.0601661074289505E-5</v>
      </c>
      <c r="K263" s="12">
        <f t="shared" si="32"/>
        <v>0.12364952827140982</v>
      </c>
      <c r="L263" s="12">
        <f t="shared" si="38"/>
        <v>-3.637702580592728E-3</v>
      </c>
      <c r="M263" s="2">
        <f t="shared" si="39"/>
        <v>9.0898217813980355E-10</v>
      </c>
    </row>
    <row r="264" spans="1:13">
      <c r="A264" t="str">
        <f>[1]Sheet1!$A264</f>
        <v>Allianz Global Investors Fund - Allianz Global Equity Unconstrained Class AT Acc USD</v>
      </c>
      <c r="B264" s="6">
        <f>SUMIF([2]Sheet1!$B$1:B$65536,A264,[2]Sheet1!$P$1:$P$65536)</f>
        <v>24511.52</v>
      </c>
      <c r="C264" s="4">
        <f>SUMIF([2]Sheet1!$B$1:B$65536,A264,[2]Sheet1!$J$1:$J$65536)</f>
        <v>558.05399999999997</v>
      </c>
      <c r="D264" s="4">
        <f t="shared" si="33"/>
        <v>43.923204564432837</v>
      </c>
      <c r="E264" s="6">
        <f>SUMIF([3]Sheet1!B$1:B$65536,A264,[3]Sheet1!P$1:P$65536)</f>
        <v>24297.89</v>
      </c>
      <c r="F264" s="4">
        <f>SUMIF([3]Sheet1!B$1:B$65536,A264,[3]Sheet1!J$1:J$65536)</f>
        <v>558.05399999999997</v>
      </c>
      <c r="G264" s="4">
        <f t="shared" si="34"/>
        <v>43.54039214843008</v>
      </c>
      <c r="H264" s="10">
        <f t="shared" si="35"/>
        <v>-8.7154937759878846E-3</v>
      </c>
      <c r="I264" s="12">
        <f t="shared" si="36"/>
        <v>1.4445410741700286E-4</v>
      </c>
      <c r="J264" s="12">
        <f t="shared" si="37"/>
        <v>-1.2589888741087737E-6</v>
      </c>
      <c r="K264" s="12">
        <f t="shared" si="32"/>
        <v>-8.7154937759878221E-3</v>
      </c>
      <c r="L264" s="12">
        <f t="shared" si="38"/>
        <v>-3.637702580592728E-3</v>
      </c>
      <c r="M264" s="2">
        <f t="shared" si="39"/>
        <v>-1.8186611405732029E-10</v>
      </c>
    </row>
    <row r="265" spans="1:13">
      <c r="A265" t="str">
        <f>[1]Sheet1!$A265</f>
        <v>BlackRock Global Funds - Global High Yield Bond Fund A3 USD</v>
      </c>
      <c r="B265" s="6">
        <f>SUMIF([2]Sheet1!$B$1:B$65536,A265,[2]Sheet1!$P$1:$P$65536)</f>
        <v>7696.68</v>
      </c>
      <c r="C265" s="4">
        <f>SUMIF([2]Sheet1!$B$1:B$65536,A265,[2]Sheet1!$J$1:$J$65536)</f>
        <v>1041.5</v>
      </c>
      <c r="D265" s="4">
        <f t="shared" si="33"/>
        <v>7.3899951992318771</v>
      </c>
      <c r="E265" s="6">
        <f>SUMIF([3]Sheet1!B$1:B$65536,A265,[3]Sheet1!P$1:P$65536)</f>
        <v>7696.68</v>
      </c>
      <c r="F265" s="4">
        <f>SUMIF([3]Sheet1!B$1:B$65536,A265,[3]Sheet1!J$1:J$65536)</f>
        <v>1041.5</v>
      </c>
      <c r="G265" s="4">
        <f t="shared" si="34"/>
        <v>7.3899951992318771</v>
      </c>
      <c r="H265" s="10">
        <f t="shared" si="35"/>
        <v>0</v>
      </c>
      <c r="I265" s="12">
        <f t="shared" si="36"/>
        <v>4.5358959357652959E-5</v>
      </c>
      <c r="J265" s="12">
        <f t="shared" si="37"/>
        <v>0</v>
      </c>
      <c r="K265" s="12">
        <f t="shared" si="32"/>
        <v>0</v>
      </c>
      <c r="L265" s="12">
        <f t="shared" si="38"/>
        <v>-3.637702580592728E-3</v>
      </c>
      <c r="M265" s="2">
        <f t="shared" si="39"/>
        <v>0</v>
      </c>
    </row>
    <row r="266" spans="1:13">
      <c r="A266" t="str">
        <f>[1]Sheet1!$A266</f>
        <v>BlackRock Global Funds - Sustainable Global Dynamic Equity Fund A2 USD</v>
      </c>
      <c r="B266" s="6">
        <f>SUMIF([2]Sheet1!$B$1:B$65536,A266,[2]Sheet1!$P$1:$P$65536)</f>
        <v>8140.93</v>
      </c>
      <c r="C266" s="4">
        <f>SUMIF([2]Sheet1!$B$1:B$65536,A266,[2]Sheet1!$J$1:$J$65536)</f>
        <v>246.62</v>
      </c>
      <c r="D266" s="4">
        <f t="shared" si="33"/>
        <v>33.010015408320491</v>
      </c>
      <c r="E266" s="6">
        <f>SUMIF([3]Sheet1!B$1:B$65536,A266,[3]Sheet1!P$1:P$65536)</f>
        <v>8539.16</v>
      </c>
      <c r="F266" s="4">
        <f>SUMIF([3]Sheet1!B$1:B$65536,A266,[3]Sheet1!J$1:J$65536)</f>
        <v>255.74</v>
      </c>
      <c r="G266" s="4">
        <f t="shared" si="34"/>
        <v>33.390005474309845</v>
      </c>
      <c r="H266" s="10">
        <f t="shared" si="35"/>
        <v>1.1511356819711561E-2</v>
      </c>
      <c r="I266" s="12">
        <f t="shared" si="36"/>
        <v>4.7977064526977564E-5</v>
      </c>
      <c r="J266" s="12">
        <f t="shared" si="37"/>
        <v>5.5228110893236481E-7</v>
      </c>
      <c r="K266" s="12">
        <f t="shared" si="32"/>
        <v>4.8917015623522075E-2</v>
      </c>
      <c r="L266" s="12">
        <f t="shared" si="38"/>
        <v>-3.637702580592728E-3</v>
      </c>
      <c r="M266" s="2">
        <f t="shared" si="39"/>
        <v>2.6496826400278791E-11</v>
      </c>
    </row>
    <row r="267" spans="1:13">
      <c r="A267" t="str">
        <f>[1]Sheet1!$A267</f>
        <v>Fidelity Funds - Sustainable Health Care Fund A Acc USD</v>
      </c>
      <c r="B267" s="6">
        <f>SUMIF([2]Sheet1!$B$1:B$65536,A267,[2]Sheet1!$P$1:$P$65536)</f>
        <v>31353.75</v>
      </c>
      <c r="C267" s="4">
        <f>SUMIF([2]Sheet1!$B$1:B$65536,A267,[2]Sheet1!$J$1:$J$65536)</f>
        <v>1161.25</v>
      </c>
      <c r="D267" s="4">
        <f t="shared" si="33"/>
        <v>27</v>
      </c>
      <c r="E267" s="6">
        <f>SUMIF([3]Sheet1!B$1:B$65536,A267,[3]Sheet1!P$1:P$65536)</f>
        <v>31620.84</v>
      </c>
      <c r="F267" s="4">
        <f>SUMIF([3]Sheet1!B$1:B$65536,A267,[3]Sheet1!J$1:J$65536)</f>
        <v>1161.25</v>
      </c>
      <c r="G267" s="4">
        <f t="shared" si="34"/>
        <v>27.230002152852531</v>
      </c>
      <c r="H267" s="10">
        <f t="shared" si="35"/>
        <v>8.5185982537974575E-3</v>
      </c>
      <c r="I267" s="12">
        <f t="shared" si="36"/>
        <v>1.8477752381026771E-4</v>
      </c>
      <c r="J267" s="12">
        <f t="shared" si="37"/>
        <v>1.5740454916711646E-6</v>
      </c>
      <c r="K267" s="12">
        <f t="shared" si="32"/>
        <v>8.5185982537973968E-3</v>
      </c>
      <c r="L267" s="12">
        <f t="shared" si="38"/>
        <v>-3.637702580592728E-3</v>
      </c>
      <c r="M267" s="2">
        <f t="shared" si="39"/>
        <v>2.9084822831571315E-10</v>
      </c>
    </row>
    <row r="268" spans="1:13">
      <c r="A268" t="str">
        <f>[1]Sheet1!$A268</f>
        <v>Franklin Global Real Estate Fund Class A Acc USD</v>
      </c>
      <c r="B268" s="6">
        <f>SUMIF([2]Sheet1!$B$1:B$65536,A268,[2]Sheet1!$P$1:$P$65536)</f>
        <v>6600.47</v>
      </c>
      <c r="C268" s="4">
        <f>SUMIF([2]Sheet1!$B$1:B$65536,A268,[2]Sheet1!$J$1:$J$65536)</f>
        <v>509.68900000000002</v>
      </c>
      <c r="D268" s="4">
        <f t="shared" si="33"/>
        <v>12.949994996949119</v>
      </c>
      <c r="E268" s="6">
        <f>SUMIF([3]Sheet1!B$1:B$65536,A268,[3]Sheet1!P$1:P$65536)</f>
        <v>6503.63</v>
      </c>
      <c r="F268" s="4">
        <f>SUMIF([3]Sheet1!B$1:B$65536,A268,[3]Sheet1!J$1:J$65536)</f>
        <v>509.68900000000002</v>
      </c>
      <c r="G268" s="4">
        <f t="shared" si="34"/>
        <v>12.759996782351591</v>
      </c>
      <c r="H268" s="10">
        <f t="shared" si="35"/>
        <v>-1.4671682471096697E-2</v>
      </c>
      <c r="I268" s="12">
        <f t="shared" si="36"/>
        <v>3.8898648569436119E-5</v>
      </c>
      <c r="J268" s="12">
        <f t="shared" si="37"/>
        <v>-5.7070862036554652E-7</v>
      </c>
      <c r="K268" s="12">
        <f t="shared" si="32"/>
        <v>-1.4671682471096776E-2</v>
      </c>
      <c r="L268" s="12">
        <f t="shared" si="38"/>
        <v>-3.637702580592728E-3</v>
      </c>
      <c r="M268" s="2">
        <f t="shared" si="39"/>
        <v>-2.2199794059147129E-11</v>
      </c>
    </row>
    <row r="269" spans="1:13">
      <c r="A269" t="str">
        <f>[1]Sheet1!$A269</f>
        <v>Franklin Gold and Precious Metals Fund Class A Acc HKD</v>
      </c>
      <c r="B269" s="6">
        <f>SUMIF([2]Sheet1!$B$1:B$65536,A269,[2]Sheet1!$P$1:$P$65536)</f>
        <v>13439.62</v>
      </c>
      <c r="C269" s="4">
        <f>SUMIF([2]Sheet1!$B$1:B$65536,A269,[2]Sheet1!$J$1:$J$65536)</f>
        <v>17961.101999999999</v>
      </c>
      <c r="D269" s="4">
        <f t="shared" si="33"/>
        <v>0.74826255092811134</v>
      </c>
      <c r="E269" s="6">
        <f>SUMIF([3]Sheet1!B$1:B$65536,A269,[3]Sheet1!P$1:P$65536)</f>
        <v>15832.97</v>
      </c>
      <c r="F269" s="4">
        <f>SUMIF([3]Sheet1!B$1:B$65536,A269,[3]Sheet1!J$1:J$65536)</f>
        <v>17961.101999999999</v>
      </c>
      <c r="G269" s="4">
        <f t="shared" si="34"/>
        <v>0.88151439705648349</v>
      </c>
      <c r="H269" s="10">
        <f t="shared" si="35"/>
        <v>0.17808167195203412</v>
      </c>
      <c r="I269" s="12">
        <f t="shared" si="36"/>
        <v>7.920391355263566E-5</v>
      </c>
      <c r="J269" s="12">
        <f t="shared" si="37"/>
        <v>1.4104765350597733E-5</v>
      </c>
      <c r="K269" s="12">
        <f t="shared" si="32"/>
        <v>0.17808167195203423</v>
      </c>
      <c r="L269" s="12">
        <f t="shared" si="38"/>
        <v>-3.637702580592728E-3</v>
      </c>
      <c r="M269" s="2">
        <f t="shared" si="39"/>
        <v>1.1171526155089537E-9</v>
      </c>
    </row>
    <row r="270" spans="1:13">
      <c r="A270" t="str">
        <f>[1]Sheet1!$A270</f>
        <v>Janus Henderson Horizon Fund - Japanese Smaller Companies Fund A2 HUSD</v>
      </c>
      <c r="B270" s="6">
        <f>SUMIF([2]Sheet1!$B$1:B$65536,A270,[2]Sheet1!$P$1:$P$65536)</f>
        <v>9627.7800000000007</v>
      </c>
      <c r="C270" s="4">
        <f>SUMIF([2]Sheet1!$B$1:B$65536,A270,[2]Sheet1!$J$1:$J$65536)</f>
        <v>129.12799999999999</v>
      </c>
      <c r="D270" s="4">
        <f t="shared" si="33"/>
        <v>74.559971501146165</v>
      </c>
      <c r="E270" s="6">
        <f>SUMIF([3]Sheet1!B$1:B$65536,A270,[3]Sheet1!P$1:P$65536)</f>
        <v>11357.13</v>
      </c>
      <c r="F270" s="4">
        <f>SUMIF([3]Sheet1!B$1:B$65536,A270,[3]Sheet1!J$1:J$65536)</f>
        <v>155.02500000000001</v>
      </c>
      <c r="G270" s="4">
        <f t="shared" si="34"/>
        <v>73.259990324141256</v>
      </c>
      <c r="H270" s="10">
        <f t="shared" si="35"/>
        <v>-1.7435376527536968E-2</v>
      </c>
      <c r="I270" s="12">
        <f t="shared" si="36"/>
        <v>5.673953986971317E-5</v>
      </c>
      <c r="J270" s="12">
        <f t="shared" si="37"/>
        <v>-9.8927524162764493E-7</v>
      </c>
      <c r="K270" s="12">
        <f t="shared" si="32"/>
        <v>0.17962084717349155</v>
      </c>
      <c r="L270" s="12">
        <f t="shared" si="38"/>
        <v>-3.637702580592728E-3</v>
      </c>
      <c r="M270" s="2">
        <f t="shared" si="39"/>
        <v>-5.6131022014451892E-11</v>
      </c>
    </row>
    <row r="271" spans="1:13">
      <c r="A271" t="str">
        <f>[1]Sheet1!$A271</f>
        <v>Mirae Asset ESG India Sector Leader Equity Fund</v>
      </c>
      <c r="B271" s="6">
        <f>SUMIF([2]Sheet1!$B$1:B$65536,A271,[2]Sheet1!$P$1:$P$65536)</f>
        <v>13098.07</v>
      </c>
      <c r="C271" s="4">
        <f>SUMIF([2]Sheet1!$B$1:B$65536,A271,[2]Sheet1!$J$1:$J$65536)</f>
        <v>475.94710000000009</v>
      </c>
      <c r="D271" s="4">
        <f t="shared" si="33"/>
        <v>27.520012203036845</v>
      </c>
      <c r="E271" s="6">
        <f>SUMIF([3]Sheet1!B$1:B$65536,A271,[3]Sheet1!P$1:P$65536)</f>
        <v>15131.15</v>
      </c>
      <c r="F271" s="4">
        <f>SUMIF([3]Sheet1!B$1:B$65536,A271,[3]Sheet1!J$1:J$65536)</f>
        <v>521.22460000000001</v>
      </c>
      <c r="G271" s="4">
        <f t="shared" si="34"/>
        <v>29.029999735238896</v>
      </c>
      <c r="H271" s="10">
        <f t="shared" si="35"/>
        <v>5.4868708671409035E-2</v>
      </c>
      <c r="I271" s="12">
        <f t="shared" si="36"/>
        <v>7.7191051829320363E-5</v>
      </c>
      <c r="J271" s="12">
        <f t="shared" si="37"/>
        <v>4.2353733348626143E-6</v>
      </c>
      <c r="K271" s="12">
        <f t="shared" si="32"/>
        <v>0.15521981482768071</v>
      </c>
      <c r="L271" s="12">
        <f t="shared" si="38"/>
        <v>-3.637702580592728E-3</v>
      </c>
      <c r="M271" s="2">
        <f t="shared" si="39"/>
        <v>3.2693292260790149E-10</v>
      </c>
    </row>
    <row r="272" spans="1:13">
      <c r="A272" t="str">
        <f>[1]Sheet1!$A272</f>
        <v>Schroder International Selection Fund - Global Climate Change Equity A Acc USD</v>
      </c>
      <c r="B272" s="6">
        <f>SUMIF([2]Sheet1!$B$1:B$65536,A272,[2]Sheet1!$P$1:$P$65536)</f>
        <v>9706.66</v>
      </c>
      <c r="C272" s="4">
        <f>SUMIF([2]Sheet1!$B$1:B$65536,A272,[2]Sheet1!$J$1:$J$65536)</f>
        <v>408.92</v>
      </c>
      <c r="D272" s="4">
        <f t="shared" si="33"/>
        <v>23.73730803091069</v>
      </c>
      <c r="E272" s="6">
        <f>SUMIF([3]Sheet1!B$1:B$65536,A272,[3]Sheet1!P$1:P$65536)</f>
        <v>12623.85</v>
      </c>
      <c r="F272" s="4">
        <f>SUMIF([3]Sheet1!B$1:B$65536,A272,[3]Sheet1!J$1:J$65536)</f>
        <v>515.03</v>
      </c>
      <c r="G272" s="4">
        <f t="shared" si="34"/>
        <v>24.510902277537234</v>
      </c>
      <c r="H272" s="10">
        <f t="shared" si="35"/>
        <v>3.2589805281170503E-2</v>
      </c>
      <c r="I272" s="12">
        <f t="shared" si="36"/>
        <v>5.7204404553464042E-5</v>
      </c>
      <c r="J272" s="12">
        <f t="shared" si="37"/>
        <v>1.8642804056226963E-6</v>
      </c>
      <c r="K272" s="12">
        <f t="shared" si="32"/>
        <v>0.30053489047726001</v>
      </c>
      <c r="L272" s="12">
        <f t="shared" si="38"/>
        <v>-3.637702580592728E-3</v>
      </c>
      <c r="M272" s="2">
        <f t="shared" si="39"/>
        <v>1.0664505052433676E-10</v>
      </c>
    </row>
    <row r="273" spans="1:13">
      <c r="A273" t="str">
        <f>[1]Sheet1!$A273</f>
        <v>Templeton Emerging Markets Fund Class A Acc USD</v>
      </c>
      <c r="B273" s="6">
        <f>SUMIF([2]Sheet1!$B$1:B$65536,A273,[2]Sheet1!$P$1:$P$65536)</f>
        <v>6725.13</v>
      </c>
      <c r="C273" s="4">
        <f>SUMIF([2]Sheet1!$B$1:B$65536,A273,[2]Sheet1!$J$1:$J$65536)</f>
        <v>150.95699999999999</v>
      </c>
      <c r="D273" s="4">
        <f t="shared" si="33"/>
        <v>44.549971183847056</v>
      </c>
      <c r="E273" s="6">
        <f>SUMIF([3]Sheet1!B$1:B$65536,A273,[3]Sheet1!P$1:P$65536)</f>
        <v>7054.21</v>
      </c>
      <c r="F273" s="4">
        <f>SUMIF([3]Sheet1!B$1:B$65536,A273,[3]Sheet1!J$1:J$65536)</f>
        <v>150.95699999999999</v>
      </c>
      <c r="G273" s="4">
        <f t="shared" si="34"/>
        <v>46.729929715084431</v>
      </c>
      <c r="H273" s="10">
        <f t="shared" si="35"/>
        <v>4.8932883081814094E-2</v>
      </c>
      <c r="I273" s="12">
        <f t="shared" si="36"/>
        <v>3.9633309211885207E-5</v>
      </c>
      <c r="J273" s="12">
        <f t="shared" si="37"/>
        <v>1.9393720858105642E-6</v>
      </c>
      <c r="K273" s="12">
        <f t="shared" si="32"/>
        <v>4.8932883081814017E-2</v>
      </c>
      <c r="L273" s="12">
        <f t="shared" si="38"/>
        <v>-3.637702580592728E-3</v>
      </c>
      <c r="M273" s="2">
        <f t="shared" si="39"/>
        <v>7.6863733553828862E-11</v>
      </c>
    </row>
    <row r="274" spans="1:13">
      <c r="A274" t="str">
        <f>[1]Sheet1!$A274</f>
        <v>BEA Union Investment Series - BEA Union Investment Asian Bond and Currency Fund Class A USD Dis</v>
      </c>
      <c r="B274" s="6">
        <f>SUMIF([2]Sheet1!$B$1:B$65536,A274,[2]Sheet1!$P$1:$P$65536)</f>
        <v>30504.38</v>
      </c>
      <c r="C274" s="4">
        <f>SUMIF([2]Sheet1!$B$1:B$65536,A274,[2]Sheet1!$J$1:$J$65536)</f>
        <v>3506.25</v>
      </c>
      <c r="D274" s="4">
        <f t="shared" si="33"/>
        <v>8.7000014260249561</v>
      </c>
      <c r="E274" s="6">
        <f>SUMIF([3]Sheet1!B$1:B$65536,A274,[3]Sheet1!P$1:P$65536)</f>
        <v>30644.63</v>
      </c>
      <c r="F274" s="4">
        <f>SUMIF([3]Sheet1!B$1:B$65536,A274,[3]Sheet1!J$1:J$65536)</f>
        <v>3506.25</v>
      </c>
      <c r="G274" s="4">
        <f t="shared" si="34"/>
        <v>8.7400014260249552</v>
      </c>
      <c r="H274" s="10">
        <f t="shared" si="35"/>
        <v>4.5977003958119133E-3</v>
      </c>
      <c r="I274" s="12">
        <f t="shared" si="36"/>
        <v>1.797719188858575E-4</v>
      </c>
      <c r="J274" s="12">
        <f t="shared" si="37"/>
        <v>8.2653742261737421E-7</v>
      </c>
      <c r="K274" s="12">
        <f t="shared" si="32"/>
        <v>4.5977003958120113E-3</v>
      </c>
      <c r="L274" s="12">
        <f t="shared" si="38"/>
        <v>-3.637702580592728E-3</v>
      </c>
      <c r="M274" s="2">
        <f t="shared" si="39"/>
        <v>1.4858821849489631E-10</v>
      </c>
    </row>
    <row r="275" spans="1:13">
      <c r="A275" t="str">
        <f>[1]Sheet1!$A275</f>
        <v>Bosera USD Money Market Fund Class A USD</v>
      </c>
      <c r="B275" s="6">
        <f>SUMIF([2]Sheet1!$B$1:B$65536,A275,[2]Sheet1!$P$1:$P$65536)</f>
        <v>0</v>
      </c>
      <c r="C275" s="4">
        <f>SUMIF([2]Sheet1!$B$1:B$65536,A275,[2]Sheet1!$J$1:$J$65536)</f>
        <v>0</v>
      </c>
      <c r="D275" s="4" t="str">
        <f t="shared" si="33"/>
        <v>none</v>
      </c>
      <c r="E275" s="6">
        <f>SUMIF([3]Sheet1!B$1:B$65536,A275,[3]Sheet1!P$1:P$65536)</f>
        <v>153439.26</v>
      </c>
      <c r="F275" s="4">
        <f>SUMIF([3]Sheet1!B$1:B$65536,A275,[3]Sheet1!J$1:J$65536)</f>
        <v>13995.08</v>
      </c>
      <c r="G275" s="4">
        <f t="shared" si="34"/>
        <v>10.963800135476182</v>
      </c>
      <c r="H275" s="10" t="str">
        <f t="shared" si="35"/>
        <v>none</v>
      </c>
      <c r="I275" s="12">
        <f t="shared" si="36"/>
        <v>0</v>
      </c>
      <c r="J275" s="12" t="str">
        <f t="shared" si="37"/>
        <v>none</v>
      </c>
      <c r="K275" s="12" t="str">
        <f t="shared" si="32"/>
        <v>none</v>
      </c>
      <c r="L275" s="12">
        <f t="shared" si="38"/>
        <v>-3.637702580592728E-3</v>
      </c>
      <c r="M275" s="2" t="str">
        <f t="shared" si="39"/>
        <v>none</v>
      </c>
    </row>
    <row r="276" spans="1:13">
      <c r="A276" t="str">
        <f>[1]Sheet1!$A276</f>
        <v>Fidelity Funds - China Focus Fund A USD</v>
      </c>
      <c r="B276" s="6">
        <f>SUMIF([2]Sheet1!$B$1:B$65536,A276,[2]Sheet1!$P$1:$P$65536)</f>
        <v>0</v>
      </c>
      <c r="C276" s="4">
        <f>SUMIF([2]Sheet1!$B$1:B$65536,A276,[2]Sheet1!$J$1:$J$65536)</f>
        <v>0</v>
      </c>
      <c r="D276" s="4" t="str">
        <f t="shared" si="33"/>
        <v>none</v>
      </c>
      <c r="E276" s="6">
        <f>SUMIF([3]Sheet1!B$1:B$65536,A276,[3]Sheet1!P$1:P$65536)</f>
        <v>25576.42</v>
      </c>
      <c r="F276" s="4">
        <f>SUMIF([3]Sheet1!B$1:B$65536,A276,[3]Sheet1!J$1:J$65536)</f>
        <v>384.55</v>
      </c>
      <c r="G276" s="4">
        <f t="shared" si="34"/>
        <v>66.509998699778961</v>
      </c>
      <c r="H276" s="10" t="str">
        <f t="shared" si="35"/>
        <v>none</v>
      </c>
      <c r="I276" s="12">
        <f t="shared" si="36"/>
        <v>0</v>
      </c>
      <c r="J276" s="12" t="str">
        <f t="shared" si="37"/>
        <v>none</v>
      </c>
      <c r="K276" s="12" t="str">
        <f t="shared" si="32"/>
        <v>none</v>
      </c>
      <c r="L276" s="12">
        <f t="shared" si="38"/>
        <v>-3.637702580592728E-3</v>
      </c>
      <c r="M276" s="2" t="str">
        <f t="shared" si="39"/>
        <v>none</v>
      </c>
    </row>
    <row r="277" spans="1:13">
      <c r="A277" t="str">
        <f>[1]Sheet1!$A277</f>
        <v>Qiqiao Global Growth Fund A HKD Series 64_2405</v>
      </c>
      <c r="B277" s="6">
        <f>SUMIF([2]Sheet1!$B$1:B$65536,A277,[2]Sheet1!$P$1:$P$65536)</f>
        <v>0</v>
      </c>
      <c r="C277" s="4">
        <f>SUMIF([2]Sheet1!$B$1:B$65536,A277,[2]Sheet1!$J$1:$J$65536)</f>
        <v>0</v>
      </c>
      <c r="D277" s="4" t="str">
        <f t="shared" si="33"/>
        <v>none</v>
      </c>
      <c r="E277" s="6">
        <f>SUMIF([3]Sheet1!B$1:B$65536,A277,[3]Sheet1!P$1:P$65536)</f>
        <v>64063.48</v>
      </c>
      <c r="F277" s="4">
        <f>SUMIF([3]Sheet1!B$1:B$65536,A277,[3]Sheet1!J$1:J$65536)</f>
        <v>324.19200000000001</v>
      </c>
      <c r="G277" s="4">
        <f t="shared" si="34"/>
        <v>197.60968808607245</v>
      </c>
      <c r="H277" s="10" t="str">
        <f t="shared" si="35"/>
        <v>none</v>
      </c>
      <c r="I277" s="12">
        <f t="shared" si="36"/>
        <v>0</v>
      </c>
      <c r="J277" s="12" t="str">
        <f t="shared" si="37"/>
        <v>none</v>
      </c>
      <c r="K277" s="12" t="str">
        <f t="shared" si="32"/>
        <v>none</v>
      </c>
      <c r="L277" s="12">
        <f t="shared" si="38"/>
        <v>-3.637702580592728E-3</v>
      </c>
      <c r="M277" s="2" t="str">
        <f t="shared" si="39"/>
        <v>none</v>
      </c>
    </row>
    <row r="278" spans="1:13">
      <c r="A278" t="str">
        <f>[1]Sheet1!$A278</f>
        <v>Qiqiao Global Growth Fund D AUD Series 8_2404</v>
      </c>
      <c r="B278" s="6">
        <f>SUMIF([2]Sheet1!$B$1:B$65536,A278,[2]Sheet1!$P$1:$P$65536)</f>
        <v>0</v>
      </c>
      <c r="C278" s="4">
        <f>SUMIF([2]Sheet1!$B$1:B$65536,A278,[2]Sheet1!$J$1:$J$65536)</f>
        <v>0</v>
      </c>
      <c r="D278" s="4" t="str">
        <f t="shared" si="33"/>
        <v>none</v>
      </c>
      <c r="E278" s="6">
        <f>SUMIF([3]Sheet1!B$1:B$65536,A278,[3]Sheet1!P$1:P$65536)</f>
        <v>302393.96999999997</v>
      </c>
      <c r="F278" s="4">
        <f>SUMIF([3]Sheet1!B$1:B$65536,A278,[3]Sheet1!J$1:J$65536)</f>
        <v>3917.4490000000001</v>
      </c>
      <c r="G278" s="4">
        <f t="shared" si="34"/>
        <v>77.191552461818901</v>
      </c>
      <c r="H278" s="10" t="str">
        <f t="shared" si="35"/>
        <v>none</v>
      </c>
      <c r="I278" s="12">
        <f t="shared" si="36"/>
        <v>0</v>
      </c>
      <c r="J278" s="12" t="str">
        <f t="shared" si="37"/>
        <v>none</v>
      </c>
      <c r="K278" s="12" t="str">
        <f t="shared" si="32"/>
        <v>none</v>
      </c>
      <c r="L278" s="12">
        <f t="shared" si="38"/>
        <v>-3.637702580592728E-3</v>
      </c>
      <c r="M278" s="2" t="str">
        <f t="shared" si="39"/>
        <v>none</v>
      </c>
    </row>
    <row r="279" spans="1:13">
      <c r="A279" t="str">
        <f>[1]Sheet1!$A279</f>
        <v>Thornburg Global Investment plc - Thornburg Global Opportunities Fund A Acc USD Unhedged</v>
      </c>
      <c r="B279" s="6">
        <f>SUMIF([2]Sheet1!$B$1:B$65536,A279,[2]Sheet1!$P$1:$P$65536)</f>
        <v>0</v>
      </c>
      <c r="C279" s="4">
        <f>SUMIF([2]Sheet1!$B$1:B$65536,A279,[2]Sheet1!$J$1:$J$65536)</f>
        <v>0</v>
      </c>
      <c r="D279" s="4" t="str">
        <f t="shared" si="33"/>
        <v>none</v>
      </c>
      <c r="E279" s="6">
        <f>SUMIF([3]Sheet1!B$1:B$65536,A279,[3]Sheet1!P$1:P$65536)</f>
        <v>21025.42</v>
      </c>
      <c r="F279" s="4">
        <f>SUMIF([3]Sheet1!B$1:B$65536,A279,[3]Sheet1!J$1:J$65536)</f>
        <v>665.572</v>
      </c>
      <c r="G279" s="4">
        <f t="shared" si="34"/>
        <v>31.590000781282864</v>
      </c>
      <c r="H279" s="10" t="str">
        <f t="shared" si="35"/>
        <v>none</v>
      </c>
      <c r="I279" s="12">
        <f t="shared" si="36"/>
        <v>0</v>
      </c>
      <c r="J279" s="12" t="str">
        <f t="shared" si="37"/>
        <v>none</v>
      </c>
      <c r="K279" s="12" t="str">
        <f t="shared" si="32"/>
        <v>none</v>
      </c>
      <c r="L279" s="12">
        <f t="shared" si="38"/>
        <v>-3.637702580592728E-3</v>
      </c>
      <c r="M279" s="2" t="str">
        <f t="shared" si="39"/>
        <v>none</v>
      </c>
    </row>
    <row r="280" spans="1:13">
      <c r="A280" t="str">
        <f>[1]Sheet1!$A280</f>
        <v>Thornburg Global Investment plc - Thornburg Investment Income Builder Fund A Acc USD Unhedged</v>
      </c>
      <c r="B280" s="6">
        <f>SUMIF([2]Sheet1!$B$1:B$65536,A280,[2]Sheet1!$P$1:$P$65536)</f>
        <v>0</v>
      </c>
      <c r="C280" s="4">
        <f>SUMIF([2]Sheet1!$B$1:B$65536,A280,[2]Sheet1!$J$1:$J$65536)</f>
        <v>0</v>
      </c>
      <c r="D280" s="4" t="str">
        <f t="shared" si="33"/>
        <v>none</v>
      </c>
      <c r="E280" s="6">
        <f>SUMIF([3]Sheet1!B$1:B$65536,A280,[3]Sheet1!P$1:P$65536)</f>
        <v>20713.03</v>
      </c>
      <c r="F280" s="4">
        <f>SUMIF([3]Sheet1!B$1:B$65536,A280,[3]Sheet1!J$1:J$65536)</f>
        <v>870.66100000000006</v>
      </c>
      <c r="G280" s="4">
        <f t="shared" si="34"/>
        <v>23.790005524538252</v>
      </c>
      <c r="H280" s="10" t="str">
        <f t="shared" si="35"/>
        <v>none</v>
      </c>
      <c r="I280" s="12">
        <f t="shared" si="36"/>
        <v>0</v>
      </c>
      <c r="J280" s="12" t="str">
        <f t="shared" si="37"/>
        <v>none</v>
      </c>
      <c r="K280" s="12" t="str">
        <f>IF(B280&lt;&gt;0,(E280-B280)/B280,"none")</f>
        <v>none</v>
      </c>
      <c r="L280" s="12">
        <f t="shared" si="38"/>
        <v>-3.637702580592728E-3</v>
      </c>
      <c r="M280" s="2" t="str">
        <f t="shared" si="39"/>
        <v>none</v>
      </c>
    </row>
    <row r="281" spans="1:13">
      <c r="A281" t="str">
        <f>[1]Sheet1!$A281</f>
        <v>Thornburg Global Investment plc - Thornburg Limited Term Income Fund A Acc USD Unhedged</v>
      </c>
      <c r="B281" s="6">
        <f>SUMIF([2]Sheet1!$B$1:B$65536,A281,[2]Sheet1!$P$1:$P$65536)</f>
        <v>0</v>
      </c>
      <c r="C281" s="4">
        <f>SUMIF([2]Sheet1!$B$1:B$65536,A281,[2]Sheet1!$J$1:$J$65536)</f>
        <v>0</v>
      </c>
      <c r="D281" s="4" t="str">
        <f t="shared" si="33"/>
        <v>none</v>
      </c>
      <c r="E281" s="6">
        <f>SUMIF([3]Sheet1!B$1:B$65536,A281,[3]Sheet1!P$1:P$65536)</f>
        <v>20112.8</v>
      </c>
      <c r="F281" s="4">
        <f>SUMIF([3]Sheet1!B$1:B$65536,A281,[3]Sheet1!J$1:J$65536)</f>
        <v>1872.7</v>
      </c>
      <c r="G281" s="4">
        <f t="shared" si="34"/>
        <v>10.740001067976717</v>
      </c>
      <c r="H281" s="10" t="str">
        <f t="shared" si="35"/>
        <v>none</v>
      </c>
      <c r="I281" s="12">
        <f t="shared" si="36"/>
        <v>0</v>
      </c>
      <c r="J281" s="12" t="str">
        <f t="shared" si="37"/>
        <v>none</v>
      </c>
      <c r="K281" s="12" t="str">
        <f t="shared" ref="K281:K283" si="40">IF(B281&lt;&gt;0,(E281-B281)/B281,"none")</f>
        <v>none</v>
      </c>
      <c r="L281" s="12">
        <f t="shared" si="38"/>
        <v>-3.637702580592728E-3</v>
      </c>
      <c r="M281" s="2" t="str">
        <f t="shared" si="39"/>
        <v>none</v>
      </c>
    </row>
    <row r="282" spans="1:13">
      <c r="A282" t="str">
        <f>[1]Sheet1!$A282</f>
        <v>Thornburg Global Investment plc - Thornburg Strategic Income Fund A Acc USD Unhedged</v>
      </c>
      <c r="B282" s="6">
        <f>SUMIF([2]Sheet1!$B$1:B$65536,A282,[2]Sheet1!$P$1:$P$65536)</f>
        <v>0</v>
      </c>
      <c r="C282" s="4">
        <f>SUMIF([2]Sheet1!$B$1:B$65536,A282,[2]Sheet1!$J$1:$J$65536)</f>
        <v>0</v>
      </c>
      <c r="D282" s="4" t="str">
        <f t="shared" si="33"/>
        <v>none</v>
      </c>
      <c r="E282" s="6">
        <f>SUMIF([3]Sheet1!B$1:B$65536,A282,[3]Sheet1!P$1:P$65536)</f>
        <v>30276.43</v>
      </c>
      <c r="F282" s="4">
        <f>SUMIF([3]Sheet1!B$1:B$65536,A282,[3]Sheet1!J$1:J$65536)</f>
        <v>2665.1790000000001</v>
      </c>
      <c r="G282" s="4">
        <f t="shared" si="34"/>
        <v>11.359998709279939</v>
      </c>
      <c r="H282" s="10" t="str">
        <f t="shared" si="35"/>
        <v>none</v>
      </c>
      <c r="I282" s="12">
        <f t="shared" si="36"/>
        <v>0</v>
      </c>
      <c r="J282" s="12" t="str">
        <f t="shared" si="37"/>
        <v>none</v>
      </c>
      <c r="K282" s="12" t="str">
        <f t="shared" si="40"/>
        <v>none</v>
      </c>
      <c r="L282" s="12">
        <f t="shared" si="38"/>
        <v>-3.637702580592728E-3</v>
      </c>
      <c r="M282" s="2" t="str">
        <f t="shared" si="39"/>
        <v>none</v>
      </c>
    </row>
    <row r="283" spans="1:13">
      <c r="A283" t="str">
        <f>[1]Sheet1!$A283</f>
        <v>Fidelity Funds - Greater China Fund A USD</v>
      </c>
      <c r="B283" s="6">
        <f>SUMIF([2]Sheet1!$B$1:B$65536,A283,[2]Sheet1!$P$1:$P$65536)</f>
        <v>0</v>
      </c>
      <c r="C283" s="4">
        <f>SUMIF([2]Sheet1!$B$1:B$65536,A283,[2]Sheet1!$J$1:$J$65536)</f>
        <v>0</v>
      </c>
      <c r="D283" s="4" t="str">
        <f t="shared" si="33"/>
        <v>none</v>
      </c>
      <c r="E283" s="6">
        <f>SUMIF([3]Sheet1!B$1:B$65536,A283,[3]Sheet1!P$1:P$65536)</f>
        <v>2013.22</v>
      </c>
      <c r="F283" s="4">
        <f>SUMIF([3]Sheet1!B$1:B$65536,A283,[3]Sheet1!J$1:J$65536)</f>
        <v>8.0399999999999991</v>
      </c>
      <c r="G283" s="4">
        <f t="shared" si="34"/>
        <v>250.40049751243785</v>
      </c>
      <c r="H283" s="10" t="str">
        <f t="shared" si="35"/>
        <v>none</v>
      </c>
      <c r="I283" s="12">
        <f t="shared" si="36"/>
        <v>0</v>
      </c>
      <c r="J283" s="12" t="str">
        <f t="shared" si="37"/>
        <v>none</v>
      </c>
      <c r="K283" s="12" t="str">
        <f t="shared" si="40"/>
        <v>none</v>
      </c>
      <c r="L283" s="12">
        <f t="shared" si="38"/>
        <v>-3.637702580592728E-3</v>
      </c>
      <c r="M283" s="2" t="str">
        <f t="shared" si="39"/>
        <v>none</v>
      </c>
    </row>
    <row r="284" spans="1:13">
      <c r="A284">
        <f>[1]Sheet1!$A284</f>
        <v>0</v>
      </c>
      <c r="B284" s="6" t="e">
        <f>SUMIF([2]Sheet1!$B$1:B$65536,A284,[2]Sheet1!$P$1:$P$65536)</f>
        <v>#VALUE!</v>
      </c>
      <c r="C284" s="4" t="e">
        <f>SUMIF([2]Sheet1!$B$1:B$65536,A284,[2]Sheet1!$J$1:$J$65536)</f>
        <v>#VALUE!</v>
      </c>
      <c r="D284" s="4" t="e">
        <f t="shared" ref="D284:D347" si="41">IF(C284*C284&lt;&gt;0,B284/C284,"none")</f>
        <v>#VALUE!</v>
      </c>
      <c r="E284" s="6" t="e">
        <f>SUMIF([3]Sheet1!B$1:B$65536,A284,[3]Sheet1!P$1:P$65536)</f>
        <v>#VALUE!</v>
      </c>
      <c r="F284" s="4" t="e">
        <f>SUMIF([3]Sheet1!B$1:B$65536,A284,[3]Sheet1!J$1:J$65536)</f>
        <v>#VALUE!</v>
      </c>
      <c r="G284" s="4" t="e">
        <f t="shared" ref="G284:G347" si="42">IF(E284*F284&lt;&gt;0,E284/F284,"none")</f>
        <v>#VALUE!</v>
      </c>
      <c r="H284" s="10" t="str">
        <f t="shared" ref="H284:H347" si="43">IF(ISNUMBER(G284-D284),(G284-D284)/D284,"none")</f>
        <v>none</v>
      </c>
      <c r="I284" s="12" t="str">
        <f t="shared" ref="I284:I347" si="44">IF(ISNUMBER(B284),B284/$T$4,"none")</f>
        <v>none</v>
      </c>
      <c r="J284" s="12" t="str">
        <f t="shared" ref="J284:J347" si="45">IF(ISNUMBER(H284*I284),H284*I284,"none")</f>
        <v>none</v>
      </c>
      <c r="K284" s="12" t="e">
        <f t="shared" ref="K284:K347" si="46">IF(B284&lt;&gt;0,(E284-B284)/B284,"none")</f>
        <v>#VALUE!</v>
      </c>
      <c r="L284" s="12">
        <f t="shared" si="38"/>
        <v>-3.637702580592728E-3</v>
      </c>
      <c r="M284" s="2" t="str">
        <f t="shared" ref="M284:M347" si="47">IF(ISNUMBER(I284*J284),I284*J284,"none")</f>
        <v>none</v>
      </c>
    </row>
    <row r="285" spans="1:13">
      <c r="A285">
        <f>[1]Sheet1!$A285</f>
        <v>0</v>
      </c>
      <c r="B285" s="6" t="e">
        <f>SUMIF([2]Sheet1!$B$1:B$65536,A285,[2]Sheet1!$P$1:$P$65536)</f>
        <v>#VALUE!</v>
      </c>
      <c r="C285" s="4" t="e">
        <f>SUMIF([2]Sheet1!$B$1:B$65536,A285,[2]Sheet1!$J$1:$J$65536)</f>
        <v>#VALUE!</v>
      </c>
      <c r="D285" s="4" t="e">
        <f t="shared" si="41"/>
        <v>#VALUE!</v>
      </c>
      <c r="E285" s="6" t="e">
        <f>SUMIF([3]Sheet1!B$1:B$65536,A285,[3]Sheet1!P$1:P$65536)</f>
        <v>#VALUE!</v>
      </c>
      <c r="F285" s="4" t="e">
        <f>SUMIF([3]Sheet1!B$1:B$65536,A285,[3]Sheet1!J$1:J$65536)</f>
        <v>#VALUE!</v>
      </c>
      <c r="G285" s="4" t="e">
        <f t="shared" si="42"/>
        <v>#VALUE!</v>
      </c>
      <c r="H285" s="10" t="str">
        <f t="shared" si="43"/>
        <v>none</v>
      </c>
      <c r="I285" s="12" t="str">
        <f t="shared" si="44"/>
        <v>none</v>
      </c>
      <c r="J285" s="12" t="str">
        <f t="shared" si="45"/>
        <v>none</v>
      </c>
      <c r="K285" s="12" t="e">
        <f t="shared" si="46"/>
        <v>#VALUE!</v>
      </c>
      <c r="L285" s="12">
        <f t="shared" si="38"/>
        <v>-3.637702580592728E-3</v>
      </c>
      <c r="M285" s="2" t="str">
        <f t="shared" si="47"/>
        <v>none</v>
      </c>
    </row>
    <row r="286" spans="1:13">
      <c r="A286">
        <f>[1]Sheet1!$A286</f>
        <v>0</v>
      </c>
      <c r="B286" s="6" t="e">
        <f>SUMIF([2]Sheet1!$B$1:B$65536,A286,[2]Sheet1!$P$1:$P$65536)</f>
        <v>#VALUE!</v>
      </c>
      <c r="C286" s="4" t="e">
        <f>SUMIF([2]Sheet1!$B$1:B$65536,A286,[2]Sheet1!$J$1:$J$65536)</f>
        <v>#VALUE!</v>
      </c>
      <c r="D286" s="4" t="e">
        <f t="shared" si="41"/>
        <v>#VALUE!</v>
      </c>
      <c r="E286" s="6" t="e">
        <f>SUMIF([3]Sheet1!B$1:B$65536,A286,[3]Sheet1!P$1:P$65536)</f>
        <v>#VALUE!</v>
      </c>
      <c r="F286" s="4" t="e">
        <f>SUMIF([3]Sheet1!B$1:B$65536,A286,[3]Sheet1!J$1:J$65536)</f>
        <v>#VALUE!</v>
      </c>
      <c r="G286" s="4" t="e">
        <f t="shared" si="42"/>
        <v>#VALUE!</v>
      </c>
      <c r="H286" s="10" t="str">
        <f t="shared" si="43"/>
        <v>none</v>
      </c>
      <c r="I286" s="12" t="str">
        <f t="shared" si="44"/>
        <v>none</v>
      </c>
      <c r="J286" s="12" t="str">
        <f t="shared" si="45"/>
        <v>none</v>
      </c>
      <c r="K286" s="12" t="e">
        <f t="shared" si="46"/>
        <v>#VALUE!</v>
      </c>
      <c r="L286" s="12">
        <f t="shared" si="38"/>
        <v>-3.637702580592728E-3</v>
      </c>
      <c r="M286" s="2" t="str">
        <f t="shared" si="47"/>
        <v>none</v>
      </c>
    </row>
    <row r="287" spans="1:13">
      <c r="A287">
        <f>[1]Sheet1!$A287</f>
        <v>0</v>
      </c>
      <c r="B287" s="6" t="e">
        <f>SUMIF([2]Sheet1!$B$1:B$65536,A287,[2]Sheet1!$P$1:$P$65536)</f>
        <v>#VALUE!</v>
      </c>
      <c r="C287" s="4" t="e">
        <f>SUMIF([2]Sheet1!$B$1:B$65536,A287,[2]Sheet1!$J$1:$J$65536)</f>
        <v>#VALUE!</v>
      </c>
      <c r="D287" s="4" t="e">
        <f t="shared" si="41"/>
        <v>#VALUE!</v>
      </c>
      <c r="E287" s="6" t="e">
        <f>SUMIF([3]Sheet1!B$1:B$65536,A287,[3]Sheet1!P$1:P$65536)</f>
        <v>#VALUE!</v>
      </c>
      <c r="F287" s="4" t="e">
        <f>SUMIF([3]Sheet1!B$1:B$65536,A287,[3]Sheet1!J$1:J$65536)</f>
        <v>#VALUE!</v>
      </c>
      <c r="G287" s="4" t="e">
        <f t="shared" si="42"/>
        <v>#VALUE!</v>
      </c>
      <c r="H287" s="10" t="str">
        <f t="shared" si="43"/>
        <v>none</v>
      </c>
      <c r="I287" s="12" t="str">
        <f t="shared" si="44"/>
        <v>none</v>
      </c>
      <c r="J287" s="12" t="str">
        <f t="shared" si="45"/>
        <v>none</v>
      </c>
      <c r="K287" s="12" t="e">
        <f t="shared" si="46"/>
        <v>#VALUE!</v>
      </c>
      <c r="L287" s="12">
        <f t="shared" si="38"/>
        <v>-3.637702580592728E-3</v>
      </c>
      <c r="M287" s="2" t="str">
        <f t="shared" si="47"/>
        <v>none</v>
      </c>
    </row>
    <row r="288" spans="1:13">
      <c r="A288">
        <f>[1]Sheet1!$A288</f>
        <v>0</v>
      </c>
      <c r="B288" s="6" t="e">
        <f>SUMIF([2]Sheet1!$B$1:B$65536,A288,[2]Sheet1!$P$1:$P$65536)</f>
        <v>#VALUE!</v>
      </c>
      <c r="C288" s="4" t="e">
        <f>SUMIF([2]Sheet1!$B$1:B$65536,A288,[2]Sheet1!$J$1:$J$65536)</f>
        <v>#VALUE!</v>
      </c>
      <c r="D288" s="4" t="e">
        <f t="shared" si="41"/>
        <v>#VALUE!</v>
      </c>
      <c r="E288" s="6" t="e">
        <f>SUMIF([3]Sheet1!B$1:B$65536,A288,[3]Sheet1!P$1:P$65536)</f>
        <v>#VALUE!</v>
      </c>
      <c r="F288" s="4" t="e">
        <f>SUMIF([3]Sheet1!B$1:B$65536,A288,[3]Sheet1!J$1:J$65536)</f>
        <v>#VALUE!</v>
      </c>
      <c r="G288" s="4" t="e">
        <f t="shared" si="42"/>
        <v>#VALUE!</v>
      </c>
      <c r="H288" s="10" t="str">
        <f t="shared" si="43"/>
        <v>none</v>
      </c>
      <c r="I288" s="12" t="str">
        <f t="shared" si="44"/>
        <v>none</v>
      </c>
      <c r="J288" s="12" t="str">
        <f t="shared" si="45"/>
        <v>none</v>
      </c>
      <c r="K288" s="12" t="e">
        <f t="shared" si="46"/>
        <v>#VALUE!</v>
      </c>
      <c r="L288" s="12">
        <f t="shared" si="38"/>
        <v>-3.637702580592728E-3</v>
      </c>
      <c r="M288" s="2" t="str">
        <f t="shared" si="47"/>
        <v>none</v>
      </c>
    </row>
    <row r="289" spans="1:13">
      <c r="A289">
        <f>[1]Sheet1!$A289</f>
        <v>0</v>
      </c>
      <c r="B289" s="6" t="e">
        <f>SUMIF([2]Sheet1!$B$1:B$65536,A289,[2]Sheet1!$P$1:$P$65536)</f>
        <v>#VALUE!</v>
      </c>
      <c r="C289" s="4" t="e">
        <f>SUMIF([2]Sheet1!$B$1:B$65536,A289,[2]Sheet1!$J$1:$J$65536)</f>
        <v>#VALUE!</v>
      </c>
      <c r="D289" s="4" t="e">
        <f t="shared" si="41"/>
        <v>#VALUE!</v>
      </c>
      <c r="E289" s="6" t="e">
        <f>SUMIF([3]Sheet1!B$1:B$65536,A289,[3]Sheet1!P$1:P$65536)</f>
        <v>#VALUE!</v>
      </c>
      <c r="F289" s="4" t="e">
        <f>SUMIF([3]Sheet1!B$1:B$65536,A289,[3]Sheet1!J$1:J$65536)</f>
        <v>#VALUE!</v>
      </c>
      <c r="G289" s="4" t="e">
        <f t="shared" si="42"/>
        <v>#VALUE!</v>
      </c>
      <c r="H289" s="10" t="str">
        <f t="shared" si="43"/>
        <v>none</v>
      </c>
      <c r="I289" s="12" t="str">
        <f t="shared" si="44"/>
        <v>none</v>
      </c>
      <c r="J289" s="12" t="str">
        <f t="shared" si="45"/>
        <v>none</v>
      </c>
      <c r="K289" s="12" t="e">
        <f t="shared" si="46"/>
        <v>#VALUE!</v>
      </c>
      <c r="L289" s="12">
        <f t="shared" si="38"/>
        <v>-3.637702580592728E-3</v>
      </c>
      <c r="M289" s="2" t="str">
        <f t="shared" si="47"/>
        <v>none</v>
      </c>
    </row>
    <row r="290" spans="1:13">
      <c r="A290">
        <f>[1]Sheet1!$A290</f>
        <v>0</v>
      </c>
      <c r="B290" s="6" t="e">
        <f>SUMIF([2]Sheet1!$B$1:B$65536,A290,[2]Sheet1!$P$1:$P$65536)</f>
        <v>#VALUE!</v>
      </c>
      <c r="C290" s="4" t="e">
        <f>SUMIF([2]Sheet1!$B$1:B$65536,A290,[2]Sheet1!$J$1:$J$65536)</f>
        <v>#VALUE!</v>
      </c>
      <c r="D290" s="4" t="e">
        <f t="shared" si="41"/>
        <v>#VALUE!</v>
      </c>
      <c r="E290" s="6" t="e">
        <f>SUMIF([3]Sheet1!B$1:B$65536,A290,[3]Sheet1!P$1:P$65536)</f>
        <v>#VALUE!</v>
      </c>
      <c r="F290" s="4" t="e">
        <f>SUMIF([3]Sheet1!B$1:B$65536,A290,[3]Sheet1!J$1:J$65536)</f>
        <v>#VALUE!</v>
      </c>
      <c r="G290" s="4" t="e">
        <f t="shared" si="42"/>
        <v>#VALUE!</v>
      </c>
      <c r="H290" s="10" t="str">
        <f t="shared" si="43"/>
        <v>none</v>
      </c>
      <c r="I290" s="12" t="str">
        <f t="shared" si="44"/>
        <v>none</v>
      </c>
      <c r="J290" s="12" t="str">
        <f t="shared" si="45"/>
        <v>none</v>
      </c>
      <c r="K290" s="12" t="e">
        <f t="shared" si="46"/>
        <v>#VALUE!</v>
      </c>
      <c r="L290" s="12">
        <f t="shared" si="38"/>
        <v>-3.637702580592728E-3</v>
      </c>
      <c r="M290" s="2" t="str">
        <f t="shared" si="47"/>
        <v>none</v>
      </c>
    </row>
    <row r="291" spans="1:13">
      <c r="A291">
        <f>[1]Sheet1!$A291</f>
        <v>0</v>
      </c>
      <c r="B291" s="6" t="e">
        <f>SUMIF([2]Sheet1!$B$1:B$65536,A291,[2]Sheet1!$P$1:$P$65536)</f>
        <v>#VALUE!</v>
      </c>
      <c r="C291" s="4" t="e">
        <f>SUMIF([2]Sheet1!$B$1:B$65536,A291,[2]Sheet1!$J$1:$J$65536)</f>
        <v>#VALUE!</v>
      </c>
      <c r="D291" s="4" t="e">
        <f t="shared" si="41"/>
        <v>#VALUE!</v>
      </c>
      <c r="E291" s="6" t="e">
        <f>SUMIF([3]Sheet1!B$1:B$65536,A291,[3]Sheet1!P$1:P$65536)</f>
        <v>#VALUE!</v>
      </c>
      <c r="F291" s="4" t="e">
        <f>SUMIF([3]Sheet1!B$1:B$65536,A291,[3]Sheet1!J$1:J$65536)</f>
        <v>#VALUE!</v>
      </c>
      <c r="G291" s="4" t="e">
        <f t="shared" si="42"/>
        <v>#VALUE!</v>
      </c>
      <c r="H291" s="10" t="str">
        <f t="shared" si="43"/>
        <v>none</v>
      </c>
      <c r="I291" s="12" t="str">
        <f t="shared" si="44"/>
        <v>none</v>
      </c>
      <c r="J291" s="12" t="str">
        <f t="shared" si="45"/>
        <v>none</v>
      </c>
      <c r="K291" s="12" t="e">
        <f t="shared" si="46"/>
        <v>#VALUE!</v>
      </c>
      <c r="L291" s="12">
        <f t="shared" si="38"/>
        <v>-3.637702580592728E-3</v>
      </c>
      <c r="M291" s="2" t="str">
        <f t="shared" si="47"/>
        <v>none</v>
      </c>
    </row>
    <row r="292" spans="1:13">
      <c r="A292">
        <f>[1]Sheet1!$A292</f>
        <v>0</v>
      </c>
      <c r="B292" s="6" t="e">
        <f>SUMIF([2]Sheet1!$B$1:B$65536,A292,[2]Sheet1!$P$1:$P$65536)</f>
        <v>#VALUE!</v>
      </c>
      <c r="C292" s="4" t="e">
        <f>SUMIF([2]Sheet1!$B$1:B$65536,A292,[2]Sheet1!$J$1:$J$65536)</f>
        <v>#VALUE!</v>
      </c>
      <c r="D292" s="4" t="e">
        <f t="shared" si="41"/>
        <v>#VALUE!</v>
      </c>
      <c r="E292" s="6" t="e">
        <f>SUMIF([3]Sheet1!B$1:B$65536,A292,[3]Sheet1!P$1:P$65536)</f>
        <v>#VALUE!</v>
      </c>
      <c r="F292" s="4" t="e">
        <f>SUMIF([3]Sheet1!B$1:B$65536,A292,[3]Sheet1!J$1:J$65536)</f>
        <v>#VALUE!</v>
      </c>
      <c r="G292" s="4" t="e">
        <f t="shared" si="42"/>
        <v>#VALUE!</v>
      </c>
      <c r="H292" s="10" t="str">
        <f t="shared" si="43"/>
        <v>none</v>
      </c>
      <c r="I292" s="12" t="str">
        <f t="shared" si="44"/>
        <v>none</v>
      </c>
      <c r="J292" s="12" t="str">
        <f t="shared" si="45"/>
        <v>none</v>
      </c>
      <c r="K292" s="12" t="e">
        <f t="shared" si="46"/>
        <v>#VALUE!</v>
      </c>
      <c r="L292" s="12">
        <f t="shared" si="38"/>
        <v>-3.637702580592728E-3</v>
      </c>
      <c r="M292" s="2" t="str">
        <f t="shared" si="47"/>
        <v>none</v>
      </c>
    </row>
    <row r="293" spans="1:13">
      <c r="A293">
        <f>[1]Sheet1!$A293</f>
        <v>0</v>
      </c>
      <c r="B293" s="6" t="e">
        <f>SUMIF([2]Sheet1!$B$1:B$65536,A293,[2]Sheet1!$P$1:$P$65536)</f>
        <v>#VALUE!</v>
      </c>
      <c r="C293" s="4" t="e">
        <f>SUMIF([2]Sheet1!$B$1:B$65536,A293,[2]Sheet1!$J$1:$J$65536)</f>
        <v>#VALUE!</v>
      </c>
      <c r="D293" s="4" t="e">
        <f t="shared" si="41"/>
        <v>#VALUE!</v>
      </c>
      <c r="E293" s="6" t="e">
        <f>SUMIF([3]Sheet1!B$1:B$65536,A293,[3]Sheet1!P$1:P$65536)</f>
        <v>#VALUE!</v>
      </c>
      <c r="F293" s="4" t="e">
        <f>SUMIF([3]Sheet1!B$1:B$65536,A293,[3]Sheet1!J$1:J$65536)</f>
        <v>#VALUE!</v>
      </c>
      <c r="G293" s="4" t="e">
        <f t="shared" si="42"/>
        <v>#VALUE!</v>
      </c>
      <c r="H293" s="10" t="str">
        <f t="shared" si="43"/>
        <v>none</v>
      </c>
      <c r="I293" s="12" t="str">
        <f t="shared" si="44"/>
        <v>none</v>
      </c>
      <c r="J293" s="12" t="str">
        <f t="shared" si="45"/>
        <v>none</v>
      </c>
      <c r="K293" s="12" t="e">
        <f t="shared" si="46"/>
        <v>#VALUE!</v>
      </c>
      <c r="L293" s="12">
        <f t="shared" si="38"/>
        <v>-3.637702580592728E-3</v>
      </c>
      <c r="M293" s="2" t="str">
        <f t="shared" si="47"/>
        <v>none</v>
      </c>
    </row>
    <row r="294" spans="1:13">
      <c r="A294">
        <f>[1]Sheet1!$A294</f>
        <v>0</v>
      </c>
      <c r="B294" s="6" t="e">
        <f>SUMIF([2]Sheet1!$B$1:B$65536,A294,[2]Sheet1!$P$1:$P$65536)</f>
        <v>#VALUE!</v>
      </c>
      <c r="C294" s="4" t="e">
        <f>SUMIF([2]Sheet1!$B$1:B$65536,A294,[2]Sheet1!$J$1:$J$65536)</f>
        <v>#VALUE!</v>
      </c>
      <c r="D294" s="4" t="e">
        <f t="shared" si="41"/>
        <v>#VALUE!</v>
      </c>
      <c r="E294" s="6" t="e">
        <f>SUMIF([3]Sheet1!B$1:B$65536,A294,[3]Sheet1!P$1:P$65536)</f>
        <v>#VALUE!</v>
      </c>
      <c r="F294" s="4" t="e">
        <f>SUMIF([3]Sheet1!B$1:B$65536,A294,[3]Sheet1!J$1:J$65536)</f>
        <v>#VALUE!</v>
      </c>
      <c r="G294" s="4" t="e">
        <f t="shared" si="42"/>
        <v>#VALUE!</v>
      </c>
      <c r="H294" s="10" t="str">
        <f t="shared" si="43"/>
        <v>none</v>
      </c>
      <c r="I294" s="12" t="str">
        <f t="shared" si="44"/>
        <v>none</v>
      </c>
      <c r="J294" s="12" t="str">
        <f t="shared" si="45"/>
        <v>none</v>
      </c>
      <c r="K294" s="12" t="e">
        <f t="shared" si="46"/>
        <v>#VALUE!</v>
      </c>
      <c r="L294" s="12">
        <f t="shared" si="38"/>
        <v>-3.637702580592728E-3</v>
      </c>
      <c r="M294" s="2" t="str">
        <f t="shared" si="47"/>
        <v>none</v>
      </c>
    </row>
    <row r="295" spans="1:13">
      <c r="A295">
        <f>[1]Sheet1!$A295</f>
        <v>0</v>
      </c>
      <c r="B295" s="6" t="e">
        <f>SUMIF([2]Sheet1!$B$1:B$65536,A295,[2]Sheet1!$P$1:$P$65536)</f>
        <v>#VALUE!</v>
      </c>
      <c r="C295" s="4" t="e">
        <f>SUMIF([2]Sheet1!$B$1:B$65536,A295,[2]Sheet1!$J$1:$J$65536)</f>
        <v>#VALUE!</v>
      </c>
      <c r="D295" s="4" t="e">
        <f t="shared" si="41"/>
        <v>#VALUE!</v>
      </c>
      <c r="E295" s="6" t="e">
        <f>SUMIF([3]Sheet1!B$1:B$65536,A295,[3]Sheet1!P$1:P$65536)</f>
        <v>#VALUE!</v>
      </c>
      <c r="F295" s="4" t="e">
        <f>SUMIF([3]Sheet1!B$1:B$65536,A295,[3]Sheet1!J$1:J$65536)</f>
        <v>#VALUE!</v>
      </c>
      <c r="G295" s="4" t="e">
        <f t="shared" si="42"/>
        <v>#VALUE!</v>
      </c>
      <c r="H295" s="10" t="str">
        <f t="shared" si="43"/>
        <v>none</v>
      </c>
      <c r="I295" s="12" t="str">
        <f t="shared" si="44"/>
        <v>none</v>
      </c>
      <c r="J295" s="12" t="str">
        <f t="shared" si="45"/>
        <v>none</v>
      </c>
      <c r="K295" s="12" t="e">
        <f t="shared" si="46"/>
        <v>#VALUE!</v>
      </c>
      <c r="L295" s="12">
        <f t="shared" si="38"/>
        <v>-3.637702580592728E-3</v>
      </c>
      <c r="M295" s="2" t="str">
        <f t="shared" si="47"/>
        <v>none</v>
      </c>
    </row>
    <row r="296" spans="1:13">
      <c r="A296">
        <f>[1]Sheet1!$A296</f>
        <v>0</v>
      </c>
      <c r="B296" s="6" t="e">
        <f>SUMIF([2]Sheet1!$B$1:B$65536,A296,[2]Sheet1!$P$1:$P$65536)</f>
        <v>#VALUE!</v>
      </c>
      <c r="C296" s="4" t="e">
        <f>SUMIF([2]Sheet1!$B$1:B$65536,A296,[2]Sheet1!$J$1:$J$65536)</f>
        <v>#VALUE!</v>
      </c>
      <c r="D296" s="4" t="e">
        <f t="shared" si="41"/>
        <v>#VALUE!</v>
      </c>
      <c r="E296" s="6" t="e">
        <f>SUMIF([3]Sheet1!B$1:B$65536,A296,[3]Sheet1!P$1:P$65536)</f>
        <v>#VALUE!</v>
      </c>
      <c r="F296" s="4" t="e">
        <f>SUMIF([3]Sheet1!B$1:B$65536,A296,[3]Sheet1!J$1:J$65536)</f>
        <v>#VALUE!</v>
      </c>
      <c r="G296" s="4" t="e">
        <f t="shared" si="42"/>
        <v>#VALUE!</v>
      </c>
      <c r="H296" s="10" t="str">
        <f t="shared" si="43"/>
        <v>none</v>
      </c>
      <c r="I296" s="12" t="str">
        <f t="shared" si="44"/>
        <v>none</v>
      </c>
      <c r="J296" s="12" t="str">
        <f t="shared" si="45"/>
        <v>none</v>
      </c>
      <c r="K296" s="12" t="e">
        <f t="shared" si="46"/>
        <v>#VALUE!</v>
      </c>
      <c r="L296" s="12">
        <f t="shared" si="38"/>
        <v>-3.637702580592728E-3</v>
      </c>
      <c r="M296" s="2" t="str">
        <f t="shared" si="47"/>
        <v>none</v>
      </c>
    </row>
    <row r="297" spans="1:13">
      <c r="A297">
        <f>[1]Sheet1!$A297</f>
        <v>0</v>
      </c>
      <c r="B297" s="6" t="e">
        <f>SUMIF([2]Sheet1!$B$1:B$65536,A297,[2]Sheet1!$P$1:$P$65536)</f>
        <v>#VALUE!</v>
      </c>
      <c r="C297" s="4" t="e">
        <f>SUMIF([2]Sheet1!$B$1:B$65536,A297,[2]Sheet1!$J$1:$J$65536)</f>
        <v>#VALUE!</v>
      </c>
      <c r="D297" s="4" t="e">
        <f t="shared" si="41"/>
        <v>#VALUE!</v>
      </c>
      <c r="E297" s="6" t="e">
        <f>SUMIF([3]Sheet1!B$1:B$65536,A297,[3]Sheet1!P$1:P$65536)</f>
        <v>#VALUE!</v>
      </c>
      <c r="F297" s="4" t="e">
        <f>SUMIF([3]Sheet1!B$1:B$65536,A297,[3]Sheet1!J$1:J$65536)</f>
        <v>#VALUE!</v>
      </c>
      <c r="G297" s="4" t="e">
        <f t="shared" si="42"/>
        <v>#VALUE!</v>
      </c>
      <c r="H297" s="10" t="str">
        <f t="shared" si="43"/>
        <v>none</v>
      </c>
      <c r="I297" s="12" t="str">
        <f t="shared" si="44"/>
        <v>none</v>
      </c>
      <c r="J297" s="12" t="str">
        <f t="shared" si="45"/>
        <v>none</v>
      </c>
      <c r="K297" s="12" t="e">
        <f t="shared" si="46"/>
        <v>#VALUE!</v>
      </c>
      <c r="L297" s="12">
        <f t="shared" si="38"/>
        <v>-3.637702580592728E-3</v>
      </c>
      <c r="M297" s="2" t="str">
        <f t="shared" si="47"/>
        <v>none</v>
      </c>
    </row>
    <row r="298" spans="1:13">
      <c r="A298">
        <f>[1]Sheet1!$A298</f>
        <v>0</v>
      </c>
      <c r="B298" s="6" t="e">
        <f>SUMIF([2]Sheet1!$B$1:B$65536,A298,[2]Sheet1!$P$1:$P$65536)</f>
        <v>#VALUE!</v>
      </c>
      <c r="C298" s="4" t="e">
        <f>SUMIF([2]Sheet1!$B$1:B$65536,A298,[2]Sheet1!$J$1:$J$65536)</f>
        <v>#VALUE!</v>
      </c>
      <c r="D298" s="4" t="e">
        <f t="shared" si="41"/>
        <v>#VALUE!</v>
      </c>
      <c r="E298" s="6" t="e">
        <f>SUMIF([3]Sheet1!B$1:B$65536,A298,[3]Sheet1!P$1:P$65536)</f>
        <v>#VALUE!</v>
      </c>
      <c r="F298" s="4" t="e">
        <f>SUMIF([3]Sheet1!B$1:B$65536,A298,[3]Sheet1!J$1:J$65536)</f>
        <v>#VALUE!</v>
      </c>
      <c r="G298" s="4" t="e">
        <f t="shared" si="42"/>
        <v>#VALUE!</v>
      </c>
      <c r="H298" s="10" t="str">
        <f t="shared" si="43"/>
        <v>none</v>
      </c>
      <c r="I298" s="12" t="str">
        <f t="shared" si="44"/>
        <v>none</v>
      </c>
      <c r="J298" s="12" t="str">
        <f t="shared" si="45"/>
        <v>none</v>
      </c>
      <c r="K298" s="12" t="e">
        <f t="shared" si="46"/>
        <v>#VALUE!</v>
      </c>
      <c r="L298" s="12">
        <f t="shared" si="38"/>
        <v>-3.637702580592728E-3</v>
      </c>
      <c r="M298" s="2" t="str">
        <f t="shared" si="47"/>
        <v>none</v>
      </c>
    </row>
    <row r="299" spans="1:13">
      <c r="A299">
        <f>[1]Sheet1!$A299</f>
        <v>0</v>
      </c>
      <c r="B299" s="6" t="e">
        <f>SUMIF([2]Sheet1!$B$1:B$65536,A299,[2]Sheet1!$P$1:$P$65536)</f>
        <v>#VALUE!</v>
      </c>
      <c r="C299" s="4" t="e">
        <f>SUMIF([2]Sheet1!$B$1:B$65536,A299,[2]Sheet1!$J$1:$J$65536)</f>
        <v>#VALUE!</v>
      </c>
      <c r="D299" s="4" t="e">
        <f t="shared" si="41"/>
        <v>#VALUE!</v>
      </c>
      <c r="E299" s="6" t="e">
        <f>SUMIF([3]Sheet1!B$1:B$65536,A299,[3]Sheet1!P$1:P$65536)</f>
        <v>#VALUE!</v>
      </c>
      <c r="F299" s="4" t="e">
        <f>SUMIF([3]Sheet1!B$1:B$65536,A299,[3]Sheet1!J$1:J$65536)</f>
        <v>#VALUE!</v>
      </c>
      <c r="G299" s="4" t="e">
        <f t="shared" si="42"/>
        <v>#VALUE!</v>
      </c>
      <c r="H299" s="10" t="str">
        <f t="shared" si="43"/>
        <v>none</v>
      </c>
      <c r="I299" s="12" t="str">
        <f t="shared" si="44"/>
        <v>none</v>
      </c>
      <c r="J299" s="12" t="str">
        <f t="shared" si="45"/>
        <v>none</v>
      </c>
      <c r="K299" s="12" t="e">
        <f t="shared" si="46"/>
        <v>#VALUE!</v>
      </c>
      <c r="L299" s="12">
        <f t="shared" si="38"/>
        <v>-3.637702580592728E-3</v>
      </c>
      <c r="M299" s="2" t="str">
        <f t="shared" si="47"/>
        <v>none</v>
      </c>
    </row>
    <row r="300" spans="1:13">
      <c r="A300">
        <f>[1]Sheet1!$A300</f>
        <v>0</v>
      </c>
      <c r="B300" s="6" t="e">
        <f>SUMIF([2]Sheet1!$B$1:B$65536,A300,[2]Sheet1!$P$1:$P$65536)</f>
        <v>#VALUE!</v>
      </c>
      <c r="C300" s="4" t="e">
        <f>SUMIF([2]Sheet1!$B$1:B$65536,A300,[2]Sheet1!$J$1:$J$65536)</f>
        <v>#VALUE!</v>
      </c>
      <c r="D300" s="4" t="e">
        <f t="shared" si="41"/>
        <v>#VALUE!</v>
      </c>
      <c r="E300" s="6" t="e">
        <f>SUMIF([3]Sheet1!B$1:B$65536,A300,[3]Sheet1!P$1:P$65536)</f>
        <v>#VALUE!</v>
      </c>
      <c r="F300" s="4" t="e">
        <f>SUMIF([3]Sheet1!B$1:B$65536,A300,[3]Sheet1!J$1:J$65536)</f>
        <v>#VALUE!</v>
      </c>
      <c r="G300" s="4" t="e">
        <f t="shared" si="42"/>
        <v>#VALUE!</v>
      </c>
      <c r="H300" s="10" t="str">
        <f t="shared" si="43"/>
        <v>none</v>
      </c>
      <c r="I300" s="12" t="str">
        <f t="shared" si="44"/>
        <v>none</v>
      </c>
      <c r="J300" s="12" t="str">
        <f t="shared" si="45"/>
        <v>none</v>
      </c>
      <c r="K300" s="12" t="e">
        <f t="shared" si="46"/>
        <v>#VALUE!</v>
      </c>
      <c r="L300" s="12">
        <f t="shared" si="38"/>
        <v>-3.637702580592728E-3</v>
      </c>
      <c r="M300" s="2" t="str">
        <f t="shared" si="47"/>
        <v>none</v>
      </c>
    </row>
    <row r="301" spans="1:13">
      <c r="A301">
        <f>[1]Sheet1!$A301</f>
        <v>0</v>
      </c>
      <c r="B301" s="6" t="e">
        <f>SUMIF([2]Sheet1!$B$1:B$65536,A301,[2]Sheet1!$P$1:$P$65536)</f>
        <v>#VALUE!</v>
      </c>
      <c r="C301" s="4" t="e">
        <f>SUMIF([2]Sheet1!$B$1:B$65536,A301,[2]Sheet1!$J$1:$J$65536)</f>
        <v>#VALUE!</v>
      </c>
      <c r="D301" s="4" t="e">
        <f t="shared" si="41"/>
        <v>#VALUE!</v>
      </c>
      <c r="E301" s="6" t="e">
        <f>SUMIF([3]Sheet1!B$1:B$65536,A301,[3]Sheet1!P$1:P$65536)</f>
        <v>#VALUE!</v>
      </c>
      <c r="F301" s="4" t="e">
        <f>SUMIF([3]Sheet1!B$1:B$65536,A301,[3]Sheet1!J$1:J$65536)</f>
        <v>#VALUE!</v>
      </c>
      <c r="G301" s="4" t="e">
        <f t="shared" si="42"/>
        <v>#VALUE!</v>
      </c>
      <c r="H301" s="10" t="str">
        <f t="shared" si="43"/>
        <v>none</v>
      </c>
      <c r="I301" s="12" t="str">
        <f t="shared" si="44"/>
        <v>none</v>
      </c>
      <c r="J301" s="12" t="str">
        <f t="shared" si="45"/>
        <v>none</v>
      </c>
      <c r="K301" s="12" t="e">
        <f t="shared" si="46"/>
        <v>#VALUE!</v>
      </c>
      <c r="L301" s="12">
        <f t="shared" si="38"/>
        <v>-3.637702580592728E-3</v>
      </c>
      <c r="M301" s="2" t="str">
        <f t="shared" si="47"/>
        <v>none</v>
      </c>
    </row>
    <row r="302" spans="1:13">
      <c r="A302">
        <f>[1]Sheet1!$A302</f>
        <v>0</v>
      </c>
      <c r="B302" s="6" t="e">
        <f>SUMIF([2]Sheet1!$B$1:B$65536,A302,[2]Sheet1!$P$1:$P$65536)</f>
        <v>#VALUE!</v>
      </c>
      <c r="C302" s="4" t="e">
        <f>SUMIF([2]Sheet1!$B$1:B$65536,A302,[2]Sheet1!$J$1:$J$65536)</f>
        <v>#VALUE!</v>
      </c>
      <c r="D302" s="4" t="e">
        <f t="shared" si="41"/>
        <v>#VALUE!</v>
      </c>
      <c r="E302" s="6" t="e">
        <f>SUMIF([3]Sheet1!B$1:B$65536,A302,[3]Sheet1!P$1:P$65536)</f>
        <v>#VALUE!</v>
      </c>
      <c r="F302" s="4" t="e">
        <f>SUMIF([3]Sheet1!B$1:B$65536,A302,[3]Sheet1!J$1:J$65536)</f>
        <v>#VALUE!</v>
      </c>
      <c r="G302" s="4" t="e">
        <f t="shared" si="42"/>
        <v>#VALUE!</v>
      </c>
      <c r="H302" s="10" t="str">
        <f t="shared" si="43"/>
        <v>none</v>
      </c>
      <c r="I302" s="12" t="str">
        <f t="shared" si="44"/>
        <v>none</v>
      </c>
      <c r="J302" s="12" t="str">
        <f t="shared" si="45"/>
        <v>none</v>
      </c>
      <c r="K302" s="12" t="e">
        <f t="shared" si="46"/>
        <v>#VALUE!</v>
      </c>
      <c r="L302" s="12">
        <f t="shared" si="38"/>
        <v>-3.637702580592728E-3</v>
      </c>
      <c r="M302" s="2" t="str">
        <f t="shared" si="47"/>
        <v>none</v>
      </c>
    </row>
    <row r="303" spans="1:13">
      <c r="A303">
        <f>[1]Sheet1!$A303</f>
        <v>0</v>
      </c>
      <c r="B303" s="6" t="e">
        <f>SUMIF([2]Sheet1!$B$1:B$65536,A303,[2]Sheet1!$P$1:$P$65536)</f>
        <v>#VALUE!</v>
      </c>
      <c r="C303" s="4" t="e">
        <f>SUMIF([2]Sheet1!$B$1:B$65536,A303,[2]Sheet1!$J$1:$J$65536)</f>
        <v>#VALUE!</v>
      </c>
      <c r="D303" s="4" t="e">
        <f t="shared" si="41"/>
        <v>#VALUE!</v>
      </c>
      <c r="E303" s="6" t="e">
        <f>SUMIF([3]Sheet1!B$1:B$65536,A303,[3]Sheet1!P$1:P$65536)</f>
        <v>#VALUE!</v>
      </c>
      <c r="F303" s="4" t="e">
        <f>SUMIF([3]Sheet1!B$1:B$65536,A303,[3]Sheet1!J$1:J$65536)</f>
        <v>#VALUE!</v>
      </c>
      <c r="G303" s="4" t="e">
        <f t="shared" si="42"/>
        <v>#VALUE!</v>
      </c>
      <c r="H303" s="10" t="str">
        <f t="shared" si="43"/>
        <v>none</v>
      </c>
      <c r="I303" s="12" t="str">
        <f t="shared" si="44"/>
        <v>none</v>
      </c>
      <c r="J303" s="12" t="str">
        <f t="shared" si="45"/>
        <v>none</v>
      </c>
      <c r="K303" s="12" t="e">
        <f t="shared" si="46"/>
        <v>#VALUE!</v>
      </c>
      <c r="L303" s="12">
        <f t="shared" si="38"/>
        <v>-3.637702580592728E-3</v>
      </c>
      <c r="M303" s="2" t="str">
        <f t="shared" si="47"/>
        <v>none</v>
      </c>
    </row>
    <row r="304" spans="1:13">
      <c r="A304">
        <f>[1]Sheet1!$A304</f>
        <v>0</v>
      </c>
      <c r="B304" s="6" t="e">
        <f>SUMIF([2]Sheet1!$B$1:B$65536,A304,[2]Sheet1!$P$1:$P$65536)</f>
        <v>#VALUE!</v>
      </c>
      <c r="C304" s="4" t="e">
        <f>SUMIF([2]Sheet1!$B$1:B$65536,A304,[2]Sheet1!$J$1:$J$65536)</f>
        <v>#VALUE!</v>
      </c>
      <c r="D304" s="4" t="e">
        <f t="shared" si="41"/>
        <v>#VALUE!</v>
      </c>
      <c r="E304" s="6" t="e">
        <f>SUMIF([3]Sheet1!B$1:B$65536,A304,[3]Sheet1!P$1:P$65536)</f>
        <v>#VALUE!</v>
      </c>
      <c r="F304" s="4" t="e">
        <f>SUMIF([3]Sheet1!B$1:B$65536,A304,[3]Sheet1!J$1:J$65536)</f>
        <v>#VALUE!</v>
      </c>
      <c r="G304" s="4" t="e">
        <f t="shared" si="42"/>
        <v>#VALUE!</v>
      </c>
      <c r="H304" s="10" t="str">
        <f t="shared" si="43"/>
        <v>none</v>
      </c>
      <c r="I304" s="12" t="str">
        <f t="shared" si="44"/>
        <v>none</v>
      </c>
      <c r="J304" s="12" t="str">
        <f t="shared" si="45"/>
        <v>none</v>
      </c>
      <c r="K304" s="12" t="e">
        <f t="shared" si="46"/>
        <v>#VALUE!</v>
      </c>
      <c r="L304" s="12">
        <f t="shared" si="38"/>
        <v>-3.637702580592728E-3</v>
      </c>
      <c r="M304" s="2" t="str">
        <f t="shared" si="47"/>
        <v>none</v>
      </c>
    </row>
    <row r="305" spans="1:13">
      <c r="A305">
        <f>[1]Sheet1!$A305</f>
        <v>0</v>
      </c>
      <c r="B305" s="6" t="e">
        <f>SUMIF([2]Sheet1!$B$1:B$65536,A305,[2]Sheet1!$P$1:$P$65536)</f>
        <v>#VALUE!</v>
      </c>
      <c r="C305" s="4" t="e">
        <f>SUMIF([2]Sheet1!$B$1:B$65536,A305,[2]Sheet1!$J$1:$J$65536)</f>
        <v>#VALUE!</v>
      </c>
      <c r="D305" s="4" t="e">
        <f t="shared" si="41"/>
        <v>#VALUE!</v>
      </c>
      <c r="E305" s="6" t="e">
        <f>SUMIF([3]Sheet1!B$1:B$65536,A305,[3]Sheet1!P$1:P$65536)</f>
        <v>#VALUE!</v>
      </c>
      <c r="F305" s="4" t="e">
        <f>SUMIF([3]Sheet1!B$1:B$65536,A305,[3]Sheet1!J$1:J$65536)</f>
        <v>#VALUE!</v>
      </c>
      <c r="G305" s="4" t="e">
        <f t="shared" si="42"/>
        <v>#VALUE!</v>
      </c>
      <c r="H305" s="10" t="str">
        <f t="shared" si="43"/>
        <v>none</v>
      </c>
      <c r="I305" s="12" t="str">
        <f t="shared" si="44"/>
        <v>none</v>
      </c>
      <c r="J305" s="12" t="str">
        <f t="shared" si="45"/>
        <v>none</v>
      </c>
      <c r="K305" s="12" t="e">
        <f t="shared" si="46"/>
        <v>#VALUE!</v>
      </c>
      <c r="L305" s="12">
        <f t="shared" si="38"/>
        <v>-3.637702580592728E-3</v>
      </c>
      <c r="M305" s="2" t="str">
        <f t="shared" si="47"/>
        <v>none</v>
      </c>
    </row>
    <row r="306" spans="1:13">
      <c r="A306">
        <f>[1]Sheet1!$A306</f>
        <v>0</v>
      </c>
      <c r="B306" s="6" t="e">
        <f>SUMIF([2]Sheet1!$B$1:B$65536,A306,[2]Sheet1!$P$1:$P$65536)</f>
        <v>#VALUE!</v>
      </c>
      <c r="C306" s="4" t="e">
        <f>SUMIF([2]Sheet1!$B$1:B$65536,A306,[2]Sheet1!$J$1:$J$65536)</f>
        <v>#VALUE!</v>
      </c>
      <c r="D306" s="4" t="e">
        <f t="shared" si="41"/>
        <v>#VALUE!</v>
      </c>
      <c r="E306" s="6" t="e">
        <f>SUMIF([3]Sheet1!B$1:B$65536,A306,[3]Sheet1!P$1:P$65536)</f>
        <v>#VALUE!</v>
      </c>
      <c r="F306" s="4" t="e">
        <f>SUMIF([3]Sheet1!B$1:B$65536,A306,[3]Sheet1!J$1:J$65536)</f>
        <v>#VALUE!</v>
      </c>
      <c r="G306" s="4" t="e">
        <f t="shared" si="42"/>
        <v>#VALUE!</v>
      </c>
      <c r="H306" s="10" t="str">
        <f t="shared" si="43"/>
        <v>none</v>
      </c>
      <c r="I306" s="12" t="str">
        <f t="shared" si="44"/>
        <v>none</v>
      </c>
      <c r="J306" s="12" t="str">
        <f t="shared" si="45"/>
        <v>none</v>
      </c>
      <c r="K306" s="12" t="e">
        <f t="shared" si="46"/>
        <v>#VALUE!</v>
      </c>
      <c r="L306" s="12">
        <f t="shared" si="38"/>
        <v>-3.637702580592728E-3</v>
      </c>
      <c r="M306" s="2" t="str">
        <f t="shared" si="47"/>
        <v>none</v>
      </c>
    </row>
    <row r="307" spans="1:13">
      <c r="A307">
        <f>[1]Sheet1!$A307</f>
        <v>0</v>
      </c>
      <c r="B307" s="6" t="e">
        <f>SUMIF([2]Sheet1!$B$1:B$65536,A307,[2]Sheet1!$P$1:$P$65536)</f>
        <v>#VALUE!</v>
      </c>
      <c r="C307" s="4" t="e">
        <f>SUMIF([2]Sheet1!$B$1:B$65536,A307,[2]Sheet1!$J$1:$J$65536)</f>
        <v>#VALUE!</v>
      </c>
      <c r="D307" s="4" t="e">
        <f t="shared" si="41"/>
        <v>#VALUE!</v>
      </c>
      <c r="E307" s="6" t="e">
        <f>SUMIF([3]Sheet1!B$1:B$65536,A307,[3]Sheet1!P$1:P$65536)</f>
        <v>#VALUE!</v>
      </c>
      <c r="F307" s="4" t="e">
        <f>SUMIF([3]Sheet1!B$1:B$65536,A307,[3]Sheet1!J$1:J$65536)</f>
        <v>#VALUE!</v>
      </c>
      <c r="G307" s="4" t="e">
        <f t="shared" si="42"/>
        <v>#VALUE!</v>
      </c>
      <c r="H307" s="10" t="str">
        <f t="shared" si="43"/>
        <v>none</v>
      </c>
      <c r="I307" s="12" t="str">
        <f t="shared" si="44"/>
        <v>none</v>
      </c>
      <c r="J307" s="12" t="str">
        <f t="shared" si="45"/>
        <v>none</v>
      </c>
      <c r="K307" s="12" t="e">
        <f t="shared" si="46"/>
        <v>#VALUE!</v>
      </c>
      <c r="L307" s="12">
        <f t="shared" si="38"/>
        <v>-3.637702580592728E-3</v>
      </c>
      <c r="M307" s="2" t="str">
        <f t="shared" si="47"/>
        <v>none</v>
      </c>
    </row>
    <row r="308" spans="1:13">
      <c r="A308">
        <f>[1]Sheet1!$A308</f>
        <v>0</v>
      </c>
      <c r="B308" s="6" t="e">
        <f>SUMIF([2]Sheet1!$B$1:B$65536,A308,[2]Sheet1!$P$1:$P$65536)</f>
        <v>#VALUE!</v>
      </c>
      <c r="C308" s="4" t="e">
        <f>SUMIF([2]Sheet1!$B$1:B$65536,A308,[2]Sheet1!$J$1:$J$65536)</f>
        <v>#VALUE!</v>
      </c>
      <c r="D308" s="4" t="e">
        <f t="shared" si="41"/>
        <v>#VALUE!</v>
      </c>
      <c r="E308" s="6" t="e">
        <f>SUMIF([3]Sheet1!B$1:B$65536,A308,[3]Sheet1!P$1:P$65536)</f>
        <v>#VALUE!</v>
      </c>
      <c r="F308" s="4" t="e">
        <f>SUMIF([3]Sheet1!B$1:B$65536,A308,[3]Sheet1!J$1:J$65536)</f>
        <v>#VALUE!</v>
      </c>
      <c r="G308" s="4" t="e">
        <f t="shared" si="42"/>
        <v>#VALUE!</v>
      </c>
      <c r="H308" s="10" t="str">
        <f t="shared" si="43"/>
        <v>none</v>
      </c>
      <c r="I308" s="12" t="str">
        <f t="shared" si="44"/>
        <v>none</v>
      </c>
      <c r="J308" s="12" t="str">
        <f t="shared" si="45"/>
        <v>none</v>
      </c>
      <c r="K308" s="12" t="e">
        <f t="shared" si="46"/>
        <v>#VALUE!</v>
      </c>
      <c r="L308" s="12">
        <f t="shared" si="38"/>
        <v>-3.637702580592728E-3</v>
      </c>
      <c r="M308" s="2" t="str">
        <f t="shared" si="47"/>
        <v>none</v>
      </c>
    </row>
    <row r="309" spans="1:13">
      <c r="A309">
        <f>[1]Sheet1!$A309</f>
        <v>0</v>
      </c>
      <c r="B309" s="6" t="e">
        <f>SUMIF([2]Sheet1!$B$1:B$65536,A309,[2]Sheet1!$P$1:$P$65536)</f>
        <v>#VALUE!</v>
      </c>
      <c r="C309" s="4" t="e">
        <f>SUMIF([2]Sheet1!$B$1:B$65536,A309,[2]Sheet1!$J$1:$J$65536)</f>
        <v>#VALUE!</v>
      </c>
      <c r="D309" s="4" t="e">
        <f t="shared" si="41"/>
        <v>#VALUE!</v>
      </c>
      <c r="E309" s="6" t="e">
        <f>SUMIF([3]Sheet1!B$1:B$65536,A309,[3]Sheet1!P$1:P$65536)</f>
        <v>#VALUE!</v>
      </c>
      <c r="F309" s="4" t="e">
        <f>SUMIF([3]Sheet1!B$1:B$65536,A309,[3]Sheet1!J$1:J$65536)</f>
        <v>#VALUE!</v>
      </c>
      <c r="G309" s="4" t="e">
        <f t="shared" si="42"/>
        <v>#VALUE!</v>
      </c>
      <c r="H309" s="10" t="str">
        <f t="shared" si="43"/>
        <v>none</v>
      </c>
      <c r="I309" s="12" t="str">
        <f t="shared" si="44"/>
        <v>none</v>
      </c>
      <c r="J309" s="12" t="str">
        <f t="shared" si="45"/>
        <v>none</v>
      </c>
      <c r="K309" s="12" t="e">
        <f t="shared" si="46"/>
        <v>#VALUE!</v>
      </c>
      <c r="L309" s="12">
        <f t="shared" si="38"/>
        <v>-3.637702580592728E-3</v>
      </c>
      <c r="M309" s="2" t="str">
        <f t="shared" si="47"/>
        <v>none</v>
      </c>
    </row>
    <row r="310" spans="1:13">
      <c r="A310">
        <f>[1]Sheet1!$A310</f>
        <v>0</v>
      </c>
      <c r="B310" s="6" t="e">
        <f>SUMIF([2]Sheet1!$B$1:B$65536,A310,[2]Sheet1!$P$1:$P$65536)</f>
        <v>#VALUE!</v>
      </c>
      <c r="C310" s="4" t="e">
        <f>SUMIF([2]Sheet1!$B$1:B$65536,A310,[2]Sheet1!$J$1:$J$65536)</f>
        <v>#VALUE!</v>
      </c>
      <c r="D310" s="4" t="e">
        <f t="shared" si="41"/>
        <v>#VALUE!</v>
      </c>
      <c r="E310" s="6" t="e">
        <f>SUMIF([3]Sheet1!B$1:B$65536,A310,[3]Sheet1!P$1:P$65536)</f>
        <v>#VALUE!</v>
      </c>
      <c r="F310" s="4" t="e">
        <f>SUMIF([3]Sheet1!B$1:B$65536,A310,[3]Sheet1!J$1:J$65536)</f>
        <v>#VALUE!</v>
      </c>
      <c r="G310" s="4" t="e">
        <f t="shared" si="42"/>
        <v>#VALUE!</v>
      </c>
      <c r="H310" s="10" t="str">
        <f t="shared" si="43"/>
        <v>none</v>
      </c>
      <c r="I310" s="12" t="str">
        <f t="shared" si="44"/>
        <v>none</v>
      </c>
      <c r="J310" s="12" t="str">
        <f t="shared" si="45"/>
        <v>none</v>
      </c>
      <c r="K310" s="12" t="e">
        <f t="shared" si="46"/>
        <v>#VALUE!</v>
      </c>
      <c r="L310" s="12">
        <f t="shared" si="38"/>
        <v>-3.637702580592728E-3</v>
      </c>
      <c r="M310" s="2" t="str">
        <f t="shared" si="47"/>
        <v>none</v>
      </c>
    </row>
    <row r="311" spans="1:13">
      <c r="A311">
        <f>[1]Sheet1!$A311</f>
        <v>0</v>
      </c>
      <c r="B311" s="6" t="e">
        <f>SUMIF([2]Sheet1!$B$1:B$65536,A311,[2]Sheet1!$P$1:$P$65536)</f>
        <v>#VALUE!</v>
      </c>
      <c r="C311" s="4" t="e">
        <f>SUMIF([2]Sheet1!$B$1:B$65536,A311,[2]Sheet1!$J$1:$J$65536)</f>
        <v>#VALUE!</v>
      </c>
      <c r="D311" s="4" t="e">
        <f t="shared" si="41"/>
        <v>#VALUE!</v>
      </c>
      <c r="E311" s="6" t="e">
        <f>SUMIF([3]Sheet1!B$1:B$65536,A311,[3]Sheet1!P$1:P$65536)</f>
        <v>#VALUE!</v>
      </c>
      <c r="F311" s="4" t="e">
        <f>SUMIF([3]Sheet1!B$1:B$65536,A311,[3]Sheet1!J$1:J$65536)</f>
        <v>#VALUE!</v>
      </c>
      <c r="G311" s="4" t="e">
        <f t="shared" si="42"/>
        <v>#VALUE!</v>
      </c>
      <c r="H311" s="10" t="str">
        <f t="shared" si="43"/>
        <v>none</v>
      </c>
      <c r="I311" s="12" t="str">
        <f t="shared" si="44"/>
        <v>none</v>
      </c>
      <c r="J311" s="12" t="str">
        <f t="shared" si="45"/>
        <v>none</v>
      </c>
      <c r="K311" s="12" t="e">
        <f t="shared" si="46"/>
        <v>#VALUE!</v>
      </c>
      <c r="L311" s="12">
        <f t="shared" si="38"/>
        <v>-3.637702580592728E-3</v>
      </c>
      <c r="M311" s="2" t="str">
        <f t="shared" si="47"/>
        <v>none</v>
      </c>
    </row>
    <row r="312" spans="1:13">
      <c r="A312">
        <f>[1]Sheet1!$A312</f>
        <v>0</v>
      </c>
      <c r="B312" s="6" t="e">
        <f>SUMIF([2]Sheet1!$B$1:B$65536,A312,[2]Sheet1!$P$1:$P$65536)</f>
        <v>#VALUE!</v>
      </c>
      <c r="C312" s="4" t="e">
        <f>SUMIF([2]Sheet1!$B$1:B$65536,A312,[2]Sheet1!$J$1:$J$65536)</f>
        <v>#VALUE!</v>
      </c>
      <c r="D312" s="4" t="e">
        <f t="shared" si="41"/>
        <v>#VALUE!</v>
      </c>
      <c r="E312" s="6" t="e">
        <f>SUMIF([3]Sheet1!B$1:B$65536,A312,[3]Sheet1!P$1:P$65536)</f>
        <v>#VALUE!</v>
      </c>
      <c r="F312" s="4" t="e">
        <f>SUMIF([3]Sheet1!B$1:B$65536,A312,[3]Sheet1!J$1:J$65536)</f>
        <v>#VALUE!</v>
      </c>
      <c r="G312" s="4" t="e">
        <f t="shared" si="42"/>
        <v>#VALUE!</v>
      </c>
      <c r="H312" s="10" t="str">
        <f t="shared" si="43"/>
        <v>none</v>
      </c>
      <c r="I312" s="12" t="str">
        <f t="shared" si="44"/>
        <v>none</v>
      </c>
      <c r="J312" s="12" t="str">
        <f t="shared" si="45"/>
        <v>none</v>
      </c>
      <c r="K312" s="12" t="e">
        <f t="shared" si="46"/>
        <v>#VALUE!</v>
      </c>
      <c r="L312" s="12">
        <f t="shared" si="38"/>
        <v>-3.637702580592728E-3</v>
      </c>
      <c r="M312" s="2" t="str">
        <f t="shared" si="47"/>
        <v>none</v>
      </c>
    </row>
    <row r="313" spans="1:13">
      <c r="A313">
        <f>[1]Sheet1!$A313</f>
        <v>0</v>
      </c>
      <c r="B313" s="6" t="e">
        <f>SUMIF([2]Sheet1!$B$1:B$65536,A313,[2]Sheet1!$P$1:$P$65536)</f>
        <v>#VALUE!</v>
      </c>
      <c r="C313" s="4" t="e">
        <f>SUMIF([2]Sheet1!$B$1:B$65536,A313,[2]Sheet1!$J$1:$J$65536)</f>
        <v>#VALUE!</v>
      </c>
      <c r="D313" s="4" t="e">
        <f t="shared" si="41"/>
        <v>#VALUE!</v>
      </c>
      <c r="E313" s="6" t="e">
        <f>SUMIF([3]Sheet1!B$1:B$65536,A313,[3]Sheet1!P$1:P$65536)</f>
        <v>#VALUE!</v>
      </c>
      <c r="F313" s="4" t="e">
        <f>SUMIF([3]Sheet1!B$1:B$65536,A313,[3]Sheet1!J$1:J$65536)</f>
        <v>#VALUE!</v>
      </c>
      <c r="G313" s="4" t="e">
        <f t="shared" si="42"/>
        <v>#VALUE!</v>
      </c>
      <c r="H313" s="10" t="str">
        <f t="shared" si="43"/>
        <v>none</v>
      </c>
      <c r="I313" s="12" t="str">
        <f t="shared" si="44"/>
        <v>none</v>
      </c>
      <c r="J313" s="12" t="str">
        <f t="shared" si="45"/>
        <v>none</v>
      </c>
      <c r="K313" s="12" t="e">
        <f t="shared" si="46"/>
        <v>#VALUE!</v>
      </c>
      <c r="L313" s="12">
        <f t="shared" si="38"/>
        <v>-3.637702580592728E-3</v>
      </c>
      <c r="M313" s="2" t="str">
        <f t="shared" si="47"/>
        <v>none</v>
      </c>
    </row>
    <row r="314" spans="1:13">
      <c r="A314">
        <f>[1]Sheet1!$A314</f>
        <v>0</v>
      </c>
      <c r="B314" s="6" t="e">
        <f>SUMIF([2]Sheet1!$B$1:B$65536,A314,[2]Sheet1!$P$1:$P$65536)</f>
        <v>#VALUE!</v>
      </c>
      <c r="C314" s="4" t="e">
        <f>SUMIF([2]Sheet1!$B$1:B$65536,A314,[2]Sheet1!$J$1:$J$65536)</f>
        <v>#VALUE!</v>
      </c>
      <c r="D314" s="4" t="e">
        <f t="shared" si="41"/>
        <v>#VALUE!</v>
      </c>
      <c r="E314" s="6" t="e">
        <f>SUMIF([3]Sheet1!B$1:B$65536,A314,[3]Sheet1!P$1:P$65536)</f>
        <v>#VALUE!</v>
      </c>
      <c r="F314" s="4" t="e">
        <f>SUMIF([3]Sheet1!B$1:B$65536,A314,[3]Sheet1!J$1:J$65536)</f>
        <v>#VALUE!</v>
      </c>
      <c r="G314" s="4" t="e">
        <f t="shared" si="42"/>
        <v>#VALUE!</v>
      </c>
      <c r="H314" s="10" t="str">
        <f t="shared" si="43"/>
        <v>none</v>
      </c>
      <c r="I314" s="12" t="str">
        <f t="shared" si="44"/>
        <v>none</v>
      </c>
      <c r="J314" s="12" t="str">
        <f t="shared" si="45"/>
        <v>none</v>
      </c>
      <c r="K314" s="12" t="e">
        <f t="shared" si="46"/>
        <v>#VALUE!</v>
      </c>
      <c r="L314" s="12">
        <f t="shared" si="38"/>
        <v>-3.637702580592728E-3</v>
      </c>
      <c r="M314" s="2" t="str">
        <f t="shared" si="47"/>
        <v>none</v>
      </c>
    </row>
    <row r="315" spans="1:13">
      <c r="A315">
        <f>[1]Sheet1!$A315</f>
        <v>0</v>
      </c>
      <c r="B315" s="6" t="e">
        <f>SUMIF([2]Sheet1!$B$1:B$65536,A315,[2]Sheet1!$P$1:$P$65536)</f>
        <v>#VALUE!</v>
      </c>
      <c r="C315" s="4" t="e">
        <f>SUMIF([2]Sheet1!$B$1:B$65536,A315,[2]Sheet1!$J$1:$J$65536)</f>
        <v>#VALUE!</v>
      </c>
      <c r="D315" s="4" t="e">
        <f t="shared" si="41"/>
        <v>#VALUE!</v>
      </c>
      <c r="E315" s="6" t="e">
        <f>SUMIF([3]Sheet1!B$1:B$65536,A315,[3]Sheet1!P$1:P$65536)</f>
        <v>#VALUE!</v>
      </c>
      <c r="F315" s="4" t="e">
        <f>SUMIF([3]Sheet1!B$1:B$65536,A315,[3]Sheet1!J$1:J$65536)</f>
        <v>#VALUE!</v>
      </c>
      <c r="G315" s="4" t="e">
        <f t="shared" si="42"/>
        <v>#VALUE!</v>
      </c>
      <c r="H315" s="10" t="str">
        <f t="shared" si="43"/>
        <v>none</v>
      </c>
      <c r="I315" s="12" t="str">
        <f t="shared" si="44"/>
        <v>none</v>
      </c>
      <c r="J315" s="12" t="str">
        <f t="shared" si="45"/>
        <v>none</v>
      </c>
      <c r="K315" s="12" t="e">
        <f t="shared" si="46"/>
        <v>#VALUE!</v>
      </c>
      <c r="L315" s="12">
        <f t="shared" si="38"/>
        <v>-3.637702580592728E-3</v>
      </c>
      <c r="M315" s="2" t="str">
        <f t="shared" si="47"/>
        <v>none</v>
      </c>
    </row>
    <row r="316" spans="1:13">
      <c r="A316">
        <f>[1]Sheet1!$A316</f>
        <v>0</v>
      </c>
      <c r="B316" s="6" t="e">
        <f>SUMIF([2]Sheet1!$B$1:B$65536,A316,[2]Sheet1!$P$1:$P$65536)</f>
        <v>#VALUE!</v>
      </c>
      <c r="C316" s="4" t="e">
        <f>SUMIF([2]Sheet1!$B$1:B$65536,A316,[2]Sheet1!$J$1:$J$65536)</f>
        <v>#VALUE!</v>
      </c>
      <c r="D316" s="4" t="e">
        <f t="shared" si="41"/>
        <v>#VALUE!</v>
      </c>
      <c r="E316" s="6" t="e">
        <f>SUMIF([3]Sheet1!B$1:B$65536,A316,[3]Sheet1!P$1:P$65536)</f>
        <v>#VALUE!</v>
      </c>
      <c r="F316" s="4" t="e">
        <f>SUMIF([3]Sheet1!B$1:B$65536,A316,[3]Sheet1!J$1:J$65536)</f>
        <v>#VALUE!</v>
      </c>
      <c r="G316" s="4" t="e">
        <f t="shared" si="42"/>
        <v>#VALUE!</v>
      </c>
      <c r="H316" s="10" t="str">
        <f t="shared" si="43"/>
        <v>none</v>
      </c>
      <c r="I316" s="12" t="str">
        <f t="shared" si="44"/>
        <v>none</v>
      </c>
      <c r="J316" s="12" t="str">
        <f t="shared" si="45"/>
        <v>none</v>
      </c>
      <c r="K316" s="12" t="e">
        <f t="shared" si="46"/>
        <v>#VALUE!</v>
      </c>
      <c r="L316" s="12">
        <f t="shared" si="38"/>
        <v>-3.637702580592728E-3</v>
      </c>
      <c r="M316" s="2" t="str">
        <f t="shared" si="47"/>
        <v>none</v>
      </c>
    </row>
    <row r="317" spans="1:13">
      <c r="A317">
        <f>[1]Sheet1!$A317</f>
        <v>0</v>
      </c>
      <c r="B317" s="6" t="e">
        <f>SUMIF([2]Sheet1!$B$1:B$65536,A317,[2]Sheet1!$P$1:$P$65536)</f>
        <v>#VALUE!</v>
      </c>
      <c r="C317" s="4" t="e">
        <f>SUMIF([2]Sheet1!$B$1:B$65536,A317,[2]Sheet1!$J$1:$J$65536)</f>
        <v>#VALUE!</v>
      </c>
      <c r="D317" s="4" t="e">
        <f t="shared" si="41"/>
        <v>#VALUE!</v>
      </c>
      <c r="E317" s="6" t="e">
        <f>SUMIF([3]Sheet1!B$1:B$65536,A317,[3]Sheet1!P$1:P$65536)</f>
        <v>#VALUE!</v>
      </c>
      <c r="F317" s="4" t="e">
        <f>SUMIF([3]Sheet1!B$1:B$65536,A317,[3]Sheet1!J$1:J$65536)</f>
        <v>#VALUE!</v>
      </c>
      <c r="G317" s="4" t="e">
        <f t="shared" si="42"/>
        <v>#VALUE!</v>
      </c>
      <c r="H317" s="10" t="str">
        <f t="shared" si="43"/>
        <v>none</v>
      </c>
      <c r="I317" s="12" t="str">
        <f t="shared" si="44"/>
        <v>none</v>
      </c>
      <c r="J317" s="12" t="str">
        <f t="shared" si="45"/>
        <v>none</v>
      </c>
      <c r="K317" s="12" t="e">
        <f t="shared" si="46"/>
        <v>#VALUE!</v>
      </c>
      <c r="L317" s="12">
        <f t="shared" si="38"/>
        <v>-3.637702580592728E-3</v>
      </c>
      <c r="M317" s="2" t="str">
        <f t="shared" si="47"/>
        <v>none</v>
      </c>
    </row>
    <row r="318" spans="1:13">
      <c r="A318">
        <f>[1]Sheet1!$A318</f>
        <v>0</v>
      </c>
      <c r="B318" s="6" t="e">
        <f>SUMIF([2]Sheet1!$B$1:B$65536,A318,[2]Sheet1!$P$1:$P$65536)</f>
        <v>#VALUE!</v>
      </c>
      <c r="C318" s="4" t="e">
        <f>SUMIF([2]Sheet1!$B$1:B$65536,A318,[2]Sheet1!$J$1:$J$65536)</f>
        <v>#VALUE!</v>
      </c>
      <c r="D318" s="4" t="e">
        <f t="shared" si="41"/>
        <v>#VALUE!</v>
      </c>
      <c r="E318" s="6" t="e">
        <f>SUMIF([3]Sheet1!B$1:B$65536,A318,[3]Sheet1!P$1:P$65536)</f>
        <v>#VALUE!</v>
      </c>
      <c r="F318" s="4" t="e">
        <f>SUMIF([3]Sheet1!B$1:B$65536,A318,[3]Sheet1!J$1:J$65536)</f>
        <v>#VALUE!</v>
      </c>
      <c r="G318" s="4" t="e">
        <f t="shared" si="42"/>
        <v>#VALUE!</v>
      </c>
      <c r="H318" s="10" t="str">
        <f t="shared" si="43"/>
        <v>none</v>
      </c>
      <c r="I318" s="12" t="str">
        <f t="shared" si="44"/>
        <v>none</v>
      </c>
      <c r="J318" s="12" t="str">
        <f t="shared" si="45"/>
        <v>none</v>
      </c>
      <c r="K318" s="12" t="e">
        <f t="shared" si="46"/>
        <v>#VALUE!</v>
      </c>
      <c r="L318" s="12">
        <f t="shared" si="38"/>
        <v>-3.637702580592728E-3</v>
      </c>
      <c r="M318" s="2" t="str">
        <f t="shared" si="47"/>
        <v>none</v>
      </c>
    </row>
    <row r="319" spans="1:13">
      <c r="A319">
        <f>[1]Sheet1!$A319</f>
        <v>0</v>
      </c>
      <c r="B319" s="6" t="e">
        <f>SUMIF([2]Sheet1!$B$1:B$65536,A319,[2]Sheet1!$P$1:$P$65536)</f>
        <v>#VALUE!</v>
      </c>
      <c r="C319" s="4" t="e">
        <f>SUMIF([2]Sheet1!$B$1:B$65536,A319,[2]Sheet1!$J$1:$J$65536)</f>
        <v>#VALUE!</v>
      </c>
      <c r="D319" s="4" t="e">
        <f t="shared" si="41"/>
        <v>#VALUE!</v>
      </c>
      <c r="E319" s="6" t="e">
        <f>SUMIF([3]Sheet1!B$1:B$65536,A319,[3]Sheet1!P$1:P$65536)</f>
        <v>#VALUE!</v>
      </c>
      <c r="F319" s="4" t="e">
        <f>SUMIF([3]Sheet1!B$1:B$65536,A319,[3]Sheet1!J$1:J$65536)</f>
        <v>#VALUE!</v>
      </c>
      <c r="G319" s="4" t="e">
        <f t="shared" si="42"/>
        <v>#VALUE!</v>
      </c>
      <c r="H319" s="10" t="str">
        <f t="shared" si="43"/>
        <v>none</v>
      </c>
      <c r="I319" s="12" t="str">
        <f t="shared" si="44"/>
        <v>none</v>
      </c>
      <c r="J319" s="12" t="str">
        <f t="shared" si="45"/>
        <v>none</v>
      </c>
      <c r="K319" s="12" t="e">
        <f t="shared" si="46"/>
        <v>#VALUE!</v>
      </c>
      <c r="L319" s="12">
        <f t="shared" si="38"/>
        <v>-3.637702580592728E-3</v>
      </c>
      <c r="M319" s="2" t="str">
        <f t="shared" si="47"/>
        <v>none</v>
      </c>
    </row>
    <row r="320" spans="1:13">
      <c r="A320">
        <f>[1]Sheet1!$A320</f>
        <v>0</v>
      </c>
      <c r="B320" s="6" t="e">
        <f>SUMIF([2]Sheet1!$B$1:B$65536,A320,[2]Sheet1!$P$1:$P$65536)</f>
        <v>#VALUE!</v>
      </c>
      <c r="C320" s="4" t="e">
        <f>SUMIF([2]Sheet1!$B$1:B$65536,A320,[2]Sheet1!$J$1:$J$65536)</f>
        <v>#VALUE!</v>
      </c>
      <c r="D320" s="4" t="e">
        <f t="shared" si="41"/>
        <v>#VALUE!</v>
      </c>
      <c r="E320" s="6" t="e">
        <f>SUMIF([3]Sheet1!B$1:B$65536,A320,[3]Sheet1!P$1:P$65536)</f>
        <v>#VALUE!</v>
      </c>
      <c r="F320" s="4" t="e">
        <f>SUMIF([3]Sheet1!B$1:B$65536,A320,[3]Sheet1!J$1:J$65536)</f>
        <v>#VALUE!</v>
      </c>
      <c r="G320" s="4" t="e">
        <f t="shared" si="42"/>
        <v>#VALUE!</v>
      </c>
      <c r="H320" s="10" t="str">
        <f t="shared" si="43"/>
        <v>none</v>
      </c>
      <c r="I320" s="12" t="str">
        <f t="shared" si="44"/>
        <v>none</v>
      </c>
      <c r="J320" s="12" t="str">
        <f t="shared" si="45"/>
        <v>none</v>
      </c>
      <c r="K320" s="12" t="e">
        <f t="shared" si="46"/>
        <v>#VALUE!</v>
      </c>
      <c r="L320" s="12">
        <f t="shared" si="38"/>
        <v>-3.637702580592728E-3</v>
      </c>
      <c r="M320" s="2" t="str">
        <f t="shared" si="47"/>
        <v>none</v>
      </c>
    </row>
    <row r="321" spans="1:13">
      <c r="A321">
        <f>[1]Sheet1!$A321</f>
        <v>0</v>
      </c>
      <c r="B321" s="6" t="e">
        <f>SUMIF([2]Sheet1!$B$1:B$65536,A321,[2]Sheet1!$P$1:$P$65536)</f>
        <v>#VALUE!</v>
      </c>
      <c r="C321" s="4" t="e">
        <f>SUMIF([2]Sheet1!$B$1:B$65536,A321,[2]Sheet1!$J$1:$J$65536)</f>
        <v>#VALUE!</v>
      </c>
      <c r="D321" s="4" t="e">
        <f t="shared" si="41"/>
        <v>#VALUE!</v>
      </c>
      <c r="E321" s="6" t="e">
        <f>SUMIF([3]Sheet1!B$1:B$65536,A321,[3]Sheet1!P$1:P$65536)</f>
        <v>#VALUE!</v>
      </c>
      <c r="F321" s="4" t="e">
        <f>SUMIF([3]Sheet1!B$1:B$65536,A321,[3]Sheet1!J$1:J$65536)</f>
        <v>#VALUE!</v>
      </c>
      <c r="G321" s="4" t="e">
        <f t="shared" si="42"/>
        <v>#VALUE!</v>
      </c>
      <c r="H321" s="10" t="str">
        <f t="shared" si="43"/>
        <v>none</v>
      </c>
      <c r="I321" s="12" t="str">
        <f t="shared" si="44"/>
        <v>none</v>
      </c>
      <c r="J321" s="12" t="str">
        <f t="shared" si="45"/>
        <v>none</v>
      </c>
      <c r="K321" s="12" t="e">
        <f t="shared" si="46"/>
        <v>#VALUE!</v>
      </c>
      <c r="L321" s="12">
        <f t="shared" si="38"/>
        <v>-3.637702580592728E-3</v>
      </c>
      <c r="M321" s="2" t="str">
        <f t="shared" si="47"/>
        <v>none</v>
      </c>
    </row>
    <row r="322" spans="1:13">
      <c r="A322">
        <f>[1]Sheet1!$A322</f>
        <v>0</v>
      </c>
      <c r="B322" s="6" t="e">
        <f>SUMIF([2]Sheet1!$B$1:B$65536,A322,[2]Sheet1!$P$1:$P$65536)</f>
        <v>#VALUE!</v>
      </c>
      <c r="C322" s="4" t="e">
        <f>SUMIF([2]Sheet1!$B$1:B$65536,A322,[2]Sheet1!$J$1:$J$65536)</f>
        <v>#VALUE!</v>
      </c>
      <c r="D322" s="4" t="e">
        <f t="shared" si="41"/>
        <v>#VALUE!</v>
      </c>
      <c r="E322" s="6" t="e">
        <f>SUMIF([3]Sheet1!B$1:B$65536,A322,[3]Sheet1!P$1:P$65536)</f>
        <v>#VALUE!</v>
      </c>
      <c r="F322" s="4" t="e">
        <f>SUMIF([3]Sheet1!B$1:B$65536,A322,[3]Sheet1!J$1:J$65536)</f>
        <v>#VALUE!</v>
      </c>
      <c r="G322" s="4" t="e">
        <f t="shared" si="42"/>
        <v>#VALUE!</v>
      </c>
      <c r="H322" s="10" t="str">
        <f t="shared" si="43"/>
        <v>none</v>
      </c>
      <c r="I322" s="12" t="str">
        <f t="shared" si="44"/>
        <v>none</v>
      </c>
      <c r="J322" s="12" t="str">
        <f t="shared" si="45"/>
        <v>none</v>
      </c>
      <c r="K322" s="12" t="e">
        <f t="shared" si="46"/>
        <v>#VALUE!</v>
      </c>
      <c r="L322" s="12">
        <f t="shared" si="38"/>
        <v>-3.637702580592728E-3</v>
      </c>
      <c r="M322" s="2" t="str">
        <f t="shared" si="47"/>
        <v>none</v>
      </c>
    </row>
    <row r="323" spans="1:13">
      <c r="A323">
        <f>[1]Sheet1!$A323</f>
        <v>0</v>
      </c>
      <c r="B323" s="6" t="e">
        <f>SUMIF([2]Sheet1!$B$1:B$65536,A323,[2]Sheet1!$P$1:$P$65536)</f>
        <v>#VALUE!</v>
      </c>
      <c r="C323" s="4" t="e">
        <f>SUMIF([2]Sheet1!$B$1:B$65536,A323,[2]Sheet1!$J$1:$J$65536)</f>
        <v>#VALUE!</v>
      </c>
      <c r="D323" s="4" t="e">
        <f t="shared" si="41"/>
        <v>#VALUE!</v>
      </c>
      <c r="E323" s="6" t="e">
        <f>SUMIF([3]Sheet1!B$1:B$65536,A323,[3]Sheet1!P$1:P$65536)</f>
        <v>#VALUE!</v>
      </c>
      <c r="F323" s="4" t="e">
        <f>SUMIF([3]Sheet1!B$1:B$65536,A323,[3]Sheet1!J$1:J$65536)</f>
        <v>#VALUE!</v>
      </c>
      <c r="G323" s="4" t="e">
        <f t="shared" si="42"/>
        <v>#VALUE!</v>
      </c>
      <c r="H323" s="10" t="str">
        <f t="shared" si="43"/>
        <v>none</v>
      </c>
      <c r="I323" s="12" t="str">
        <f t="shared" si="44"/>
        <v>none</v>
      </c>
      <c r="J323" s="12" t="str">
        <f t="shared" si="45"/>
        <v>none</v>
      </c>
      <c r="K323" s="12" t="e">
        <f t="shared" si="46"/>
        <v>#VALUE!</v>
      </c>
      <c r="L323" s="12">
        <f t="shared" ref="L323:L386" si="48">($T$5-$T$4)/$T$4</f>
        <v>-3.637702580592728E-3</v>
      </c>
      <c r="M323" s="2" t="str">
        <f t="shared" si="47"/>
        <v>none</v>
      </c>
    </row>
    <row r="324" spans="1:13">
      <c r="A324">
        <f>[1]Sheet1!$A324</f>
        <v>0</v>
      </c>
      <c r="B324" s="6" t="e">
        <f>SUMIF([2]Sheet1!$B$1:B$65536,A324,[2]Sheet1!$P$1:$P$65536)</f>
        <v>#VALUE!</v>
      </c>
      <c r="C324" s="4" t="e">
        <f>SUMIF([2]Sheet1!$B$1:B$65536,A324,[2]Sheet1!$J$1:$J$65536)</f>
        <v>#VALUE!</v>
      </c>
      <c r="D324" s="4" t="e">
        <f t="shared" si="41"/>
        <v>#VALUE!</v>
      </c>
      <c r="E324" s="6" t="e">
        <f>SUMIF([3]Sheet1!B$1:B$65536,A324,[3]Sheet1!P$1:P$65536)</f>
        <v>#VALUE!</v>
      </c>
      <c r="F324" s="4" t="e">
        <f>SUMIF([3]Sheet1!B$1:B$65536,A324,[3]Sheet1!J$1:J$65536)</f>
        <v>#VALUE!</v>
      </c>
      <c r="G324" s="4" t="e">
        <f t="shared" si="42"/>
        <v>#VALUE!</v>
      </c>
      <c r="H324" s="10" t="str">
        <f t="shared" si="43"/>
        <v>none</v>
      </c>
      <c r="I324" s="12" t="str">
        <f t="shared" si="44"/>
        <v>none</v>
      </c>
      <c r="J324" s="12" t="str">
        <f t="shared" si="45"/>
        <v>none</v>
      </c>
      <c r="K324" s="12" t="e">
        <f t="shared" si="46"/>
        <v>#VALUE!</v>
      </c>
      <c r="L324" s="12">
        <f t="shared" si="48"/>
        <v>-3.637702580592728E-3</v>
      </c>
      <c r="M324" s="2" t="str">
        <f t="shared" si="47"/>
        <v>none</v>
      </c>
    </row>
    <row r="325" spans="1:13">
      <c r="A325">
        <f>[1]Sheet1!$A325</f>
        <v>0</v>
      </c>
      <c r="B325" s="6" t="e">
        <f>SUMIF([2]Sheet1!$B$1:B$65536,A325,[2]Sheet1!$P$1:$P$65536)</f>
        <v>#VALUE!</v>
      </c>
      <c r="C325" s="4" t="e">
        <f>SUMIF([2]Sheet1!$B$1:B$65536,A325,[2]Sheet1!$J$1:$J$65536)</f>
        <v>#VALUE!</v>
      </c>
      <c r="D325" s="4" t="e">
        <f t="shared" si="41"/>
        <v>#VALUE!</v>
      </c>
      <c r="E325" s="6" t="e">
        <f>SUMIF([3]Sheet1!B$1:B$65536,A325,[3]Sheet1!P$1:P$65536)</f>
        <v>#VALUE!</v>
      </c>
      <c r="F325" s="4" t="e">
        <f>SUMIF([3]Sheet1!B$1:B$65536,A325,[3]Sheet1!J$1:J$65536)</f>
        <v>#VALUE!</v>
      </c>
      <c r="G325" s="4" t="e">
        <f t="shared" si="42"/>
        <v>#VALUE!</v>
      </c>
      <c r="H325" s="10" t="str">
        <f t="shared" si="43"/>
        <v>none</v>
      </c>
      <c r="I325" s="12" t="str">
        <f t="shared" si="44"/>
        <v>none</v>
      </c>
      <c r="J325" s="12" t="str">
        <f t="shared" si="45"/>
        <v>none</v>
      </c>
      <c r="K325" s="12" t="e">
        <f t="shared" si="46"/>
        <v>#VALUE!</v>
      </c>
      <c r="L325" s="12">
        <f t="shared" si="48"/>
        <v>-3.637702580592728E-3</v>
      </c>
      <c r="M325" s="2" t="str">
        <f t="shared" si="47"/>
        <v>none</v>
      </c>
    </row>
    <row r="326" spans="1:13">
      <c r="A326">
        <f>[1]Sheet1!$A326</f>
        <v>0</v>
      </c>
      <c r="B326" s="6" t="e">
        <f>SUMIF([2]Sheet1!$B$1:B$65536,A326,[2]Sheet1!$P$1:$P$65536)</f>
        <v>#VALUE!</v>
      </c>
      <c r="C326" s="4" t="e">
        <f>SUMIF([2]Sheet1!$B$1:B$65536,A326,[2]Sheet1!$J$1:$J$65536)</f>
        <v>#VALUE!</v>
      </c>
      <c r="D326" s="4" t="e">
        <f t="shared" si="41"/>
        <v>#VALUE!</v>
      </c>
      <c r="E326" s="6" t="e">
        <f>SUMIF([3]Sheet1!B$1:B$65536,A326,[3]Sheet1!P$1:P$65536)</f>
        <v>#VALUE!</v>
      </c>
      <c r="F326" s="4" t="e">
        <f>SUMIF([3]Sheet1!B$1:B$65536,A326,[3]Sheet1!J$1:J$65536)</f>
        <v>#VALUE!</v>
      </c>
      <c r="G326" s="4" t="e">
        <f t="shared" si="42"/>
        <v>#VALUE!</v>
      </c>
      <c r="H326" s="10" t="str">
        <f t="shared" si="43"/>
        <v>none</v>
      </c>
      <c r="I326" s="12" t="str">
        <f t="shared" si="44"/>
        <v>none</v>
      </c>
      <c r="J326" s="12" t="str">
        <f t="shared" si="45"/>
        <v>none</v>
      </c>
      <c r="K326" s="12" t="e">
        <f t="shared" si="46"/>
        <v>#VALUE!</v>
      </c>
      <c r="L326" s="12">
        <f t="shared" si="48"/>
        <v>-3.637702580592728E-3</v>
      </c>
      <c r="M326" s="2" t="str">
        <f t="shared" si="47"/>
        <v>none</v>
      </c>
    </row>
    <row r="327" spans="1:13">
      <c r="A327">
        <f>[1]Sheet1!$A327</f>
        <v>0</v>
      </c>
      <c r="B327" s="6" t="e">
        <f>SUMIF([2]Sheet1!$B$1:B$65536,A327,[2]Sheet1!$P$1:$P$65536)</f>
        <v>#VALUE!</v>
      </c>
      <c r="C327" s="4" t="e">
        <f>SUMIF([2]Sheet1!$B$1:B$65536,A327,[2]Sheet1!$J$1:$J$65536)</f>
        <v>#VALUE!</v>
      </c>
      <c r="D327" s="4" t="e">
        <f t="shared" si="41"/>
        <v>#VALUE!</v>
      </c>
      <c r="E327" s="6" t="e">
        <f>SUMIF([3]Sheet1!B$1:B$65536,A327,[3]Sheet1!P$1:P$65536)</f>
        <v>#VALUE!</v>
      </c>
      <c r="F327" s="4" t="e">
        <f>SUMIF([3]Sheet1!B$1:B$65536,A327,[3]Sheet1!J$1:J$65536)</f>
        <v>#VALUE!</v>
      </c>
      <c r="G327" s="4" t="e">
        <f t="shared" si="42"/>
        <v>#VALUE!</v>
      </c>
      <c r="H327" s="10" t="str">
        <f t="shared" si="43"/>
        <v>none</v>
      </c>
      <c r="I327" s="12" t="str">
        <f t="shared" si="44"/>
        <v>none</v>
      </c>
      <c r="J327" s="12" t="str">
        <f t="shared" si="45"/>
        <v>none</v>
      </c>
      <c r="K327" s="12" t="e">
        <f t="shared" si="46"/>
        <v>#VALUE!</v>
      </c>
      <c r="L327" s="12">
        <f t="shared" si="48"/>
        <v>-3.637702580592728E-3</v>
      </c>
      <c r="M327" s="2" t="str">
        <f t="shared" si="47"/>
        <v>none</v>
      </c>
    </row>
    <row r="328" spans="1:13">
      <c r="A328">
        <f>[1]Sheet1!$A328</f>
        <v>0</v>
      </c>
      <c r="B328" s="6" t="e">
        <f>SUMIF([2]Sheet1!$B$1:B$65536,A328,[2]Sheet1!$P$1:$P$65536)</f>
        <v>#VALUE!</v>
      </c>
      <c r="C328" s="4" t="e">
        <f>SUMIF([2]Sheet1!$B$1:B$65536,A328,[2]Sheet1!$J$1:$J$65536)</f>
        <v>#VALUE!</v>
      </c>
      <c r="D328" s="4" t="e">
        <f t="shared" si="41"/>
        <v>#VALUE!</v>
      </c>
      <c r="E328" s="6" t="e">
        <f>SUMIF([3]Sheet1!B$1:B$65536,A328,[3]Sheet1!P$1:P$65536)</f>
        <v>#VALUE!</v>
      </c>
      <c r="F328" s="4" t="e">
        <f>SUMIF([3]Sheet1!B$1:B$65536,A328,[3]Sheet1!J$1:J$65536)</f>
        <v>#VALUE!</v>
      </c>
      <c r="G328" s="4" t="e">
        <f t="shared" si="42"/>
        <v>#VALUE!</v>
      </c>
      <c r="H328" s="10" t="str">
        <f t="shared" si="43"/>
        <v>none</v>
      </c>
      <c r="I328" s="12" t="str">
        <f t="shared" si="44"/>
        <v>none</v>
      </c>
      <c r="J328" s="12" t="str">
        <f t="shared" si="45"/>
        <v>none</v>
      </c>
      <c r="K328" s="12" t="e">
        <f t="shared" si="46"/>
        <v>#VALUE!</v>
      </c>
      <c r="L328" s="12">
        <f t="shared" si="48"/>
        <v>-3.637702580592728E-3</v>
      </c>
      <c r="M328" s="2" t="str">
        <f t="shared" si="47"/>
        <v>none</v>
      </c>
    </row>
    <row r="329" spans="1:13">
      <c r="A329">
        <f>[1]Sheet1!$A329</f>
        <v>0</v>
      </c>
      <c r="B329" s="6" t="e">
        <f>SUMIF([2]Sheet1!$B$1:B$65536,A329,[2]Sheet1!$P$1:$P$65536)</f>
        <v>#VALUE!</v>
      </c>
      <c r="C329" s="4" t="e">
        <f>SUMIF([2]Sheet1!$B$1:B$65536,A329,[2]Sheet1!$J$1:$J$65536)</f>
        <v>#VALUE!</v>
      </c>
      <c r="D329" s="4" t="e">
        <f t="shared" si="41"/>
        <v>#VALUE!</v>
      </c>
      <c r="E329" s="6" t="e">
        <f>SUMIF([3]Sheet1!B$1:B$65536,A329,[3]Sheet1!P$1:P$65536)</f>
        <v>#VALUE!</v>
      </c>
      <c r="F329" s="4" t="e">
        <f>SUMIF([3]Sheet1!B$1:B$65536,A329,[3]Sheet1!J$1:J$65536)</f>
        <v>#VALUE!</v>
      </c>
      <c r="G329" s="4" t="e">
        <f t="shared" si="42"/>
        <v>#VALUE!</v>
      </c>
      <c r="H329" s="10" t="str">
        <f t="shared" si="43"/>
        <v>none</v>
      </c>
      <c r="I329" s="12" t="str">
        <f t="shared" si="44"/>
        <v>none</v>
      </c>
      <c r="J329" s="12" t="str">
        <f t="shared" si="45"/>
        <v>none</v>
      </c>
      <c r="K329" s="12" t="e">
        <f t="shared" si="46"/>
        <v>#VALUE!</v>
      </c>
      <c r="L329" s="12">
        <f t="shared" si="48"/>
        <v>-3.637702580592728E-3</v>
      </c>
      <c r="M329" s="2" t="str">
        <f t="shared" si="47"/>
        <v>none</v>
      </c>
    </row>
    <row r="330" spans="1:13">
      <c r="A330">
        <f>[1]Sheet1!$A330</f>
        <v>0</v>
      </c>
      <c r="B330" s="6" t="e">
        <f>SUMIF([2]Sheet1!$B$1:B$65536,A330,[2]Sheet1!$P$1:$P$65536)</f>
        <v>#VALUE!</v>
      </c>
      <c r="C330" s="4" t="e">
        <f>SUMIF([2]Sheet1!$B$1:B$65536,A330,[2]Sheet1!$J$1:$J$65536)</f>
        <v>#VALUE!</v>
      </c>
      <c r="D330" s="4" t="e">
        <f t="shared" si="41"/>
        <v>#VALUE!</v>
      </c>
      <c r="E330" s="6" t="e">
        <f>SUMIF([3]Sheet1!B$1:B$65536,A330,[3]Sheet1!P$1:P$65536)</f>
        <v>#VALUE!</v>
      </c>
      <c r="F330" s="4" t="e">
        <f>SUMIF([3]Sheet1!B$1:B$65536,A330,[3]Sheet1!J$1:J$65536)</f>
        <v>#VALUE!</v>
      </c>
      <c r="G330" s="4" t="e">
        <f t="shared" si="42"/>
        <v>#VALUE!</v>
      </c>
      <c r="H330" s="10" t="str">
        <f t="shared" si="43"/>
        <v>none</v>
      </c>
      <c r="I330" s="12" t="str">
        <f t="shared" si="44"/>
        <v>none</v>
      </c>
      <c r="J330" s="12" t="str">
        <f t="shared" si="45"/>
        <v>none</v>
      </c>
      <c r="K330" s="12" t="e">
        <f t="shared" si="46"/>
        <v>#VALUE!</v>
      </c>
      <c r="L330" s="12">
        <f t="shared" si="48"/>
        <v>-3.637702580592728E-3</v>
      </c>
      <c r="M330" s="2" t="str">
        <f t="shared" si="47"/>
        <v>none</v>
      </c>
    </row>
    <row r="331" spans="1:13">
      <c r="A331">
        <f>[1]Sheet1!$A331</f>
        <v>0</v>
      </c>
      <c r="B331" s="6" t="e">
        <f>SUMIF([2]Sheet1!$B$1:B$65536,A331,[2]Sheet1!$P$1:$P$65536)</f>
        <v>#VALUE!</v>
      </c>
      <c r="C331" s="4" t="e">
        <f>SUMIF([2]Sheet1!$B$1:B$65536,A331,[2]Sheet1!$J$1:$J$65536)</f>
        <v>#VALUE!</v>
      </c>
      <c r="D331" s="4" t="e">
        <f t="shared" si="41"/>
        <v>#VALUE!</v>
      </c>
      <c r="E331" s="6" t="e">
        <f>SUMIF([3]Sheet1!B$1:B$65536,A331,[3]Sheet1!P$1:P$65536)</f>
        <v>#VALUE!</v>
      </c>
      <c r="F331" s="4" t="e">
        <f>SUMIF([3]Sheet1!B$1:B$65536,A331,[3]Sheet1!J$1:J$65536)</f>
        <v>#VALUE!</v>
      </c>
      <c r="G331" s="4" t="e">
        <f t="shared" si="42"/>
        <v>#VALUE!</v>
      </c>
      <c r="H331" s="10" t="str">
        <f t="shared" si="43"/>
        <v>none</v>
      </c>
      <c r="I331" s="12" t="str">
        <f t="shared" si="44"/>
        <v>none</v>
      </c>
      <c r="J331" s="12" t="str">
        <f t="shared" si="45"/>
        <v>none</v>
      </c>
      <c r="K331" s="12" t="e">
        <f t="shared" si="46"/>
        <v>#VALUE!</v>
      </c>
      <c r="L331" s="12">
        <f t="shared" si="48"/>
        <v>-3.637702580592728E-3</v>
      </c>
      <c r="M331" s="2" t="str">
        <f t="shared" si="47"/>
        <v>none</v>
      </c>
    </row>
    <row r="332" spans="1:13">
      <c r="A332">
        <f>[1]Sheet1!$A332</f>
        <v>0</v>
      </c>
      <c r="B332" s="6" t="e">
        <f>SUMIF([2]Sheet1!$B$1:B$65536,A332,[2]Sheet1!$P$1:$P$65536)</f>
        <v>#VALUE!</v>
      </c>
      <c r="C332" s="4" t="e">
        <f>SUMIF([2]Sheet1!$B$1:B$65536,A332,[2]Sheet1!$J$1:$J$65536)</f>
        <v>#VALUE!</v>
      </c>
      <c r="D332" s="4" t="e">
        <f t="shared" si="41"/>
        <v>#VALUE!</v>
      </c>
      <c r="E332" s="6" t="e">
        <f>SUMIF([3]Sheet1!B$1:B$65536,A332,[3]Sheet1!P$1:P$65536)</f>
        <v>#VALUE!</v>
      </c>
      <c r="F332" s="4" t="e">
        <f>SUMIF([3]Sheet1!B$1:B$65536,A332,[3]Sheet1!J$1:J$65536)</f>
        <v>#VALUE!</v>
      </c>
      <c r="G332" s="4" t="e">
        <f t="shared" si="42"/>
        <v>#VALUE!</v>
      </c>
      <c r="H332" s="10" t="str">
        <f t="shared" si="43"/>
        <v>none</v>
      </c>
      <c r="I332" s="12" t="str">
        <f t="shared" si="44"/>
        <v>none</v>
      </c>
      <c r="J332" s="12" t="str">
        <f t="shared" si="45"/>
        <v>none</v>
      </c>
      <c r="K332" s="12" t="e">
        <f t="shared" si="46"/>
        <v>#VALUE!</v>
      </c>
      <c r="L332" s="12">
        <f t="shared" si="48"/>
        <v>-3.637702580592728E-3</v>
      </c>
      <c r="M332" s="2" t="str">
        <f t="shared" si="47"/>
        <v>none</v>
      </c>
    </row>
    <row r="333" spans="1:13">
      <c r="A333">
        <f>[1]Sheet1!$A333</f>
        <v>0</v>
      </c>
      <c r="B333" s="6" t="e">
        <f>SUMIF([2]Sheet1!$B$1:B$65536,A333,[2]Sheet1!$P$1:$P$65536)</f>
        <v>#VALUE!</v>
      </c>
      <c r="C333" s="4" t="e">
        <f>SUMIF([2]Sheet1!$B$1:B$65536,A333,[2]Sheet1!$J$1:$J$65536)</f>
        <v>#VALUE!</v>
      </c>
      <c r="D333" s="4" t="e">
        <f t="shared" si="41"/>
        <v>#VALUE!</v>
      </c>
      <c r="E333" s="6" t="e">
        <f>SUMIF([3]Sheet1!B$1:B$65536,A333,[3]Sheet1!P$1:P$65536)</f>
        <v>#VALUE!</v>
      </c>
      <c r="F333" s="4" t="e">
        <f>SUMIF([3]Sheet1!B$1:B$65536,A333,[3]Sheet1!J$1:J$65536)</f>
        <v>#VALUE!</v>
      </c>
      <c r="G333" s="4" t="e">
        <f t="shared" si="42"/>
        <v>#VALUE!</v>
      </c>
      <c r="H333" s="10" t="str">
        <f t="shared" si="43"/>
        <v>none</v>
      </c>
      <c r="I333" s="12" t="str">
        <f t="shared" si="44"/>
        <v>none</v>
      </c>
      <c r="J333" s="12" t="str">
        <f t="shared" si="45"/>
        <v>none</v>
      </c>
      <c r="K333" s="12" t="e">
        <f t="shared" si="46"/>
        <v>#VALUE!</v>
      </c>
      <c r="L333" s="12">
        <f t="shared" si="48"/>
        <v>-3.637702580592728E-3</v>
      </c>
      <c r="M333" s="2" t="str">
        <f t="shared" si="47"/>
        <v>none</v>
      </c>
    </row>
    <row r="334" spans="1:13">
      <c r="A334">
        <f>[1]Sheet1!$A334</f>
        <v>0</v>
      </c>
      <c r="B334" s="6" t="e">
        <f>SUMIF([2]Sheet1!$B$1:B$65536,A334,[2]Sheet1!$P$1:$P$65536)</f>
        <v>#VALUE!</v>
      </c>
      <c r="C334" s="4" t="e">
        <f>SUMIF([2]Sheet1!$B$1:B$65536,A334,[2]Sheet1!$J$1:$J$65536)</f>
        <v>#VALUE!</v>
      </c>
      <c r="D334" s="4" t="e">
        <f t="shared" si="41"/>
        <v>#VALUE!</v>
      </c>
      <c r="E334" s="6" t="e">
        <f>SUMIF([3]Sheet1!B$1:B$65536,A334,[3]Sheet1!P$1:P$65536)</f>
        <v>#VALUE!</v>
      </c>
      <c r="F334" s="4" t="e">
        <f>SUMIF([3]Sheet1!B$1:B$65536,A334,[3]Sheet1!J$1:J$65536)</f>
        <v>#VALUE!</v>
      </c>
      <c r="G334" s="4" t="e">
        <f t="shared" si="42"/>
        <v>#VALUE!</v>
      </c>
      <c r="H334" s="10" t="str">
        <f t="shared" si="43"/>
        <v>none</v>
      </c>
      <c r="I334" s="12" t="str">
        <f t="shared" si="44"/>
        <v>none</v>
      </c>
      <c r="J334" s="12" t="str">
        <f t="shared" si="45"/>
        <v>none</v>
      </c>
      <c r="K334" s="12" t="e">
        <f t="shared" si="46"/>
        <v>#VALUE!</v>
      </c>
      <c r="L334" s="12">
        <f t="shared" si="48"/>
        <v>-3.637702580592728E-3</v>
      </c>
      <c r="M334" s="2" t="str">
        <f t="shared" si="47"/>
        <v>none</v>
      </c>
    </row>
    <row r="335" spans="1:13">
      <c r="A335">
        <f>[1]Sheet1!$A335</f>
        <v>0</v>
      </c>
      <c r="B335" s="6" t="e">
        <f>SUMIF([2]Sheet1!$B$1:B$65536,A335,[2]Sheet1!$P$1:$P$65536)</f>
        <v>#VALUE!</v>
      </c>
      <c r="C335" s="4" t="e">
        <f>SUMIF([2]Sheet1!$B$1:B$65536,A335,[2]Sheet1!$J$1:$J$65536)</f>
        <v>#VALUE!</v>
      </c>
      <c r="D335" s="4" t="e">
        <f t="shared" si="41"/>
        <v>#VALUE!</v>
      </c>
      <c r="E335" s="6" t="e">
        <f>SUMIF([3]Sheet1!B$1:B$65536,A335,[3]Sheet1!P$1:P$65536)</f>
        <v>#VALUE!</v>
      </c>
      <c r="F335" s="4" t="e">
        <f>SUMIF([3]Sheet1!B$1:B$65536,A335,[3]Sheet1!J$1:J$65536)</f>
        <v>#VALUE!</v>
      </c>
      <c r="G335" s="4" t="e">
        <f t="shared" si="42"/>
        <v>#VALUE!</v>
      </c>
      <c r="H335" s="10" t="str">
        <f t="shared" si="43"/>
        <v>none</v>
      </c>
      <c r="I335" s="12" t="str">
        <f t="shared" si="44"/>
        <v>none</v>
      </c>
      <c r="J335" s="12" t="str">
        <f t="shared" si="45"/>
        <v>none</v>
      </c>
      <c r="K335" s="12" t="e">
        <f t="shared" si="46"/>
        <v>#VALUE!</v>
      </c>
      <c r="L335" s="12">
        <f t="shared" si="48"/>
        <v>-3.637702580592728E-3</v>
      </c>
      <c r="M335" s="2" t="str">
        <f t="shared" si="47"/>
        <v>none</v>
      </c>
    </row>
    <row r="336" spans="1:13">
      <c r="A336">
        <f>[1]Sheet1!$A336</f>
        <v>0</v>
      </c>
      <c r="B336" s="6" t="e">
        <f>SUMIF([2]Sheet1!$B$1:B$65536,A336,[2]Sheet1!$P$1:$P$65536)</f>
        <v>#VALUE!</v>
      </c>
      <c r="C336" s="4" t="e">
        <f>SUMIF([2]Sheet1!$B$1:B$65536,A336,[2]Sheet1!$J$1:$J$65536)</f>
        <v>#VALUE!</v>
      </c>
      <c r="D336" s="4" t="e">
        <f t="shared" si="41"/>
        <v>#VALUE!</v>
      </c>
      <c r="E336" s="6" t="e">
        <f>SUMIF([3]Sheet1!B$1:B$65536,A336,[3]Sheet1!P$1:P$65536)</f>
        <v>#VALUE!</v>
      </c>
      <c r="F336" s="4" t="e">
        <f>SUMIF([3]Sheet1!B$1:B$65536,A336,[3]Sheet1!J$1:J$65536)</f>
        <v>#VALUE!</v>
      </c>
      <c r="G336" s="4" t="e">
        <f t="shared" si="42"/>
        <v>#VALUE!</v>
      </c>
      <c r="H336" s="10" t="str">
        <f t="shared" si="43"/>
        <v>none</v>
      </c>
      <c r="I336" s="12" t="str">
        <f t="shared" si="44"/>
        <v>none</v>
      </c>
      <c r="J336" s="12" t="str">
        <f t="shared" si="45"/>
        <v>none</v>
      </c>
      <c r="K336" s="12" t="e">
        <f t="shared" si="46"/>
        <v>#VALUE!</v>
      </c>
      <c r="L336" s="12">
        <f t="shared" si="48"/>
        <v>-3.637702580592728E-3</v>
      </c>
      <c r="M336" s="2" t="str">
        <f t="shared" si="47"/>
        <v>none</v>
      </c>
    </row>
    <row r="337" spans="1:13">
      <c r="A337">
        <f>[1]Sheet1!$A337</f>
        <v>0</v>
      </c>
      <c r="B337" s="6" t="e">
        <f>SUMIF([2]Sheet1!$B$1:B$65536,A337,[2]Sheet1!$P$1:$P$65536)</f>
        <v>#VALUE!</v>
      </c>
      <c r="C337" s="4" t="e">
        <f>SUMIF([2]Sheet1!$B$1:B$65536,A337,[2]Sheet1!$J$1:$J$65536)</f>
        <v>#VALUE!</v>
      </c>
      <c r="D337" s="4" t="e">
        <f t="shared" si="41"/>
        <v>#VALUE!</v>
      </c>
      <c r="E337" s="6" t="e">
        <f>SUMIF([3]Sheet1!B$1:B$65536,A337,[3]Sheet1!P$1:P$65536)</f>
        <v>#VALUE!</v>
      </c>
      <c r="F337" s="4" t="e">
        <f>SUMIF([3]Sheet1!B$1:B$65536,A337,[3]Sheet1!J$1:J$65536)</f>
        <v>#VALUE!</v>
      </c>
      <c r="G337" s="4" t="e">
        <f t="shared" si="42"/>
        <v>#VALUE!</v>
      </c>
      <c r="H337" s="10" t="str">
        <f t="shared" si="43"/>
        <v>none</v>
      </c>
      <c r="I337" s="12" t="str">
        <f t="shared" si="44"/>
        <v>none</v>
      </c>
      <c r="J337" s="12" t="str">
        <f t="shared" si="45"/>
        <v>none</v>
      </c>
      <c r="K337" s="12" t="e">
        <f t="shared" si="46"/>
        <v>#VALUE!</v>
      </c>
      <c r="L337" s="12">
        <f t="shared" si="48"/>
        <v>-3.637702580592728E-3</v>
      </c>
      <c r="M337" s="2" t="str">
        <f t="shared" si="47"/>
        <v>none</v>
      </c>
    </row>
    <row r="338" spans="1:13">
      <c r="A338">
        <f>[1]Sheet1!$A338</f>
        <v>0</v>
      </c>
      <c r="B338" s="6" t="e">
        <f>SUMIF([2]Sheet1!$B$1:B$65536,A338,[2]Sheet1!$P$1:$P$65536)</f>
        <v>#VALUE!</v>
      </c>
      <c r="C338" s="4" t="e">
        <f>SUMIF([2]Sheet1!$B$1:B$65536,A338,[2]Sheet1!$J$1:$J$65536)</f>
        <v>#VALUE!</v>
      </c>
      <c r="D338" s="4" t="e">
        <f t="shared" si="41"/>
        <v>#VALUE!</v>
      </c>
      <c r="E338" s="6" t="e">
        <f>SUMIF([3]Sheet1!B$1:B$65536,A338,[3]Sheet1!P$1:P$65536)</f>
        <v>#VALUE!</v>
      </c>
      <c r="F338" s="4" t="e">
        <f>SUMIF([3]Sheet1!B$1:B$65536,A338,[3]Sheet1!J$1:J$65536)</f>
        <v>#VALUE!</v>
      </c>
      <c r="G338" s="4" t="e">
        <f t="shared" si="42"/>
        <v>#VALUE!</v>
      </c>
      <c r="H338" s="10" t="str">
        <f t="shared" si="43"/>
        <v>none</v>
      </c>
      <c r="I338" s="12" t="str">
        <f t="shared" si="44"/>
        <v>none</v>
      </c>
      <c r="J338" s="12" t="str">
        <f t="shared" si="45"/>
        <v>none</v>
      </c>
      <c r="K338" s="12" t="e">
        <f t="shared" si="46"/>
        <v>#VALUE!</v>
      </c>
      <c r="L338" s="12">
        <f t="shared" si="48"/>
        <v>-3.637702580592728E-3</v>
      </c>
      <c r="M338" s="2" t="str">
        <f t="shared" si="47"/>
        <v>none</v>
      </c>
    </row>
    <row r="339" spans="1:13">
      <c r="A339">
        <f>[1]Sheet1!$A339</f>
        <v>0</v>
      </c>
      <c r="B339" s="6" t="e">
        <f>SUMIF([2]Sheet1!$B$1:B$65536,A339,[2]Sheet1!$P$1:$P$65536)</f>
        <v>#VALUE!</v>
      </c>
      <c r="C339" s="4" t="e">
        <f>SUMIF([2]Sheet1!$B$1:B$65536,A339,[2]Sheet1!$J$1:$J$65536)</f>
        <v>#VALUE!</v>
      </c>
      <c r="D339" s="4" t="e">
        <f t="shared" si="41"/>
        <v>#VALUE!</v>
      </c>
      <c r="E339" s="6" t="e">
        <f>SUMIF([3]Sheet1!B$1:B$65536,A339,[3]Sheet1!P$1:P$65536)</f>
        <v>#VALUE!</v>
      </c>
      <c r="F339" s="4" t="e">
        <f>SUMIF([3]Sheet1!B$1:B$65536,A339,[3]Sheet1!J$1:J$65536)</f>
        <v>#VALUE!</v>
      </c>
      <c r="G339" s="4" t="e">
        <f t="shared" si="42"/>
        <v>#VALUE!</v>
      </c>
      <c r="H339" s="10" t="str">
        <f t="shared" si="43"/>
        <v>none</v>
      </c>
      <c r="I339" s="12" t="str">
        <f t="shared" si="44"/>
        <v>none</v>
      </c>
      <c r="J339" s="12" t="str">
        <f t="shared" si="45"/>
        <v>none</v>
      </c>
      <c r="K339" s="12" t="e">
        <f t="shared" si="46"/>
        <v>#VALUE!</v>
      </c>
      <c r="L339" s="12">
        <f t="shared" si="48"/>
        <v>-3.637702580592728E-3</v>
      </c>
      <c r="M339" s="2" t="str">
        <f t="shared" si="47"/>
        <v>none</v>
      </c>
    </row>
    <row r="340" spans="1:13">
      <c r="A340">
        <f>[1]Sheet1!$A340</f>
        <v>0</v>
      </c>
      <c r="B340" s="6" t="e">
        <f>SUMIF([2]Sheet1!$B$1:B$65536,A340,[2]Sheet1!$P$1:$P$65536)</f>
        <v>#VALUE!</v>
      </c>
      <c r="C340" s="4" t="e">
        <f>SUMIF([2]Sheet1!$B$1:B$65536,A340,[2]Sheet1!$J$1:$J$65536)</f>
        <v>#VALUE!</v>
      </c>
      <c r="D340" s="4" t="e">
        <f t="shared" si="41"/>
        <v>#VALUE!</v>
      </c>
      <c r="E340" s="6" t="e">
        <f>SUMIF([3]Sheet1!B$1:B$65536,A340,[3]Sheet1!P$1:P$65536)</f>
        <v>#VALUE!</v>
      </c>
      <c r="F340" s="4" t="e">
        <f>SUMIF([3]Sheet1!B$1:B$65536,A340,[3]Sheet1!J$1:J$65536)</f>
        <v>#VALUE!</v>
      </c>
      <c r="G340" s="4" t="e">
        <f t="shared" si="42"/>
        <v>#VALUE!</v>
      </c>
      <c r="H340" s="10" t="str">
        <f t="shared" si="43"/>
        <v>none</v>
      </c>
      <c r="I340" s="12" t="str">
        <f t="shared" si="44"/>
        <v>none</v>
      </c>
      <c r="J340" s="12" t="str">
        <f t="shared" si="45"/>
        <v>none</v>
      </c>
      <c r="K340" s="12" t="e">
        <f t="shared" si="46"/>
        <v>#VALUE!</v>
      </c>
      <c r="L340" s="12">
        <f t="shared" si="48"/>
        <v>-3.637702580592728E-3</v>
      </c>
      <c r="M340" s="2" t="str">
        <f t="shared" si="47"/>
        <v>none</v>
      </c>
    </row>
    <row r="341" spans="1:13">
      <c r="A341">
        <f>[1]Sheet1!$A341</f>
        <v>0</v>
      </c>
      <c r="B341" s="6" t="e">
        <f>SUMIF([2]Sheet1!$B$1:B$65536,A341,[2]Sheet1!$P$1:$P$65536)</f>
        <v>#VALUE!</v>
      </c>
      <c r="C341" s="4" t="e">
        <f>SUMIF([2]Sheet1!$B$1:B$65536,A341,[2]Sheet1!$J$1:$J$65536)</f>
        <v>#VALUE!</v>
      </c>
      <c r="D341" s="4" t="e">
        <f t="shared" si="41"/>
        <v>#VALUE!</v>
      </c>
      <c r="E341" s="6" t="e">
        <f>SUMIF([3]Sheet1!B$1:B$65536,A341,[3]Sheet1!P$1:P$65536)</f>
        <v>#VALUE!</v>
      </c>
      <c r="F341" s="4" t="e">
        <f>SUMIF([3]Sheet1!B$1:B$65536,A341,[3]Sheet1!J$1:J$65536)</f>
        <v>#VALUE!</v>
      </c>
      <c r="G341" s="4" t="e">
        <f t="shared" si="42"/>
        <v>#VALUE!</v>
      </c>
      <c r="H341" s="10" t="str">
        <f t="shared" si="43"/>
        <v>none</v>
      </c>
      <c r="I341" s="12" t="str">
        <f t="shared" si="44"/>
        <v>none</v>
      </c>
      <c r="J341" s="12" t="str">
        <f t="shared" si="45"/>
        <v>none</v>
      </c>
      <c r="K341" s="12" t="e">
        <f t="shared" si="46"/>
        <v>#VALUE!</v>
      </c>
      <c r="L341" s="12">
        <f t="shared" si="48"/>
        <v>-3.637702580592728E-3</v>
      </c>
      <c r="M341" s="2" t="str">
        <f t="shared" si="47"/>
        <v>none</v>
      </c>
    </row>
    <row r="342" spans="1:13">
      <c r="A342">
        <f>[1]Sheet1!$A342</f>
        <v>0</v>
      </c>
      <c r="B342" s="6" t="e">
        <f>SUMIF([2]Sheet1!$B$1:B$65536,A342,[2]Sheet1!$P$1:$P$65536)</f>
        <v>#VALUE!</v>
      </c>
      <c r="C342" s="4" t="e">
        <f>SUMIF([2]Sheet1!$B$1:B$65536,A342,[2]Sheet1!$J$1:$J$65536)</f>
        <v>#VALUE!</v>
      </c>
      <c r="D342" s="4" t="e">
        <f t="shared" si="41"/>
        <v>#VALUE!</v>
      </c>
      <c r="E342" s="6" t="e">
        <f>SUMIF([3]Sheet1!B$1:B$65536,A342,[3]Sheet1!P$1:P$65536)</f>
        <v>#VALUE!</v>
      </c>
      <c r="F342" s="4" t="e">
        <f>SUMIF([3]Sheet1!B$1:B$65536,A342,[3]Sheet1!J$1:J$65536)</f>
        <v>#VALUE!</v>
      </c>
      <c r="G342" s="4" t="e">
        <f t="shared" si="42"/>
        <v>#VALUE!</v>
      </c>
      <c r="H342" s="10" t="str">
        <f t="shared" si="43"/>
        <v>none</v>
      </c>
      <c r="I342" s="12" t="str">
        <f t="shared" si="44"/>
        <v>none</v>
      </c>
      <c r="J342" s="12" t="str">
        <f t="shared" si="45"/>
        <v>none</v>
      </c>
      <c r="K342" s="12" t="e">
        <f t="shared" si="46"/>
        <v>#VALUE!</v>
      </c>
      <c r="L342" s="12">
        <f t="shared" si="48"/>
        <v>-3.637702580592728E-3</v>
      </c>
      <c r="M342" s="2" t="str">
        <f t="shared" si="47"/>
        <v>none</v>
      </c>
    </row>
    <row r="343" spans="1:13">
      <c r="A343">
        <f>[1]Sheet1!$A343</f>
        <v>0</v>
      </c>
      <c r="B343" s="6" t="e">
        <f>SUMIF([2]Sheet1!$B$1:B$65536,A343,[2]Sheet1!$P$1:$P$65536)</f>
        <v>#VALUE!</v>
      </c>
      <c r="C343" s="4" t="e">
        <f>SUMIF([2]Sheet1!$B$1:B$65536,A343,[2]Sheet1!$J$1:$J$65536)</f>
        <v>#VALUE!</v>
      </c>
      <c r="D343" s="4" t="e">
        <f t="shared" si="41"/>
        <v>#VALUE!</v>
      </c>
      <c r="E343" s="6" t="e">
        <f>SUMIF([3]Sheet1!B$1:B$65536,A343,[3]Sheet1!P$1:P$65536)</f>
        <v>#VALUE!</v>
      </c>
      <c r="F343" s="4" t="e">
        <f>SUMIF([3]Sheet1!B$1:B$65536,A343,[3]Sheet1!J$1:J$65536)</f>
        <v>#VALUE!</v>
      </c>
      <c r="G343" s="4" t="e">
        <f t="shared" si="42"/>
        <v>#VALUE!</v>
      </c>
      <c r="H343" s="10" t="str">
        <f t="shared" si="43"/>
        <v>none</v>
      </c>
      <c r="I343" s="12" t="str">
        <f t="shared" si="44"/>
        <v>none</v>
      </c>
      <c r="J343" s="12" t="str">
        <f t="shared" si="45"/>
        <v>none</v>
      </c>
      <c r="K343" s="12" t="e">
        <f t="shared" si="46"/>
        <v>#VALUE!</v>
      </c>
      <c r="L343" s="12">
        <f t="shared" si="48"/>
        <v>-3.637702580592728E-3</v>
      </c>
      <c r="M343" s="2" t="str">
        <f t="shared" si="47"/>
        <v>none</v>
      </c>
    </row>
    <row r="344" spans="1:13">
      <c r="A344">
        <f>[1]Sheet1!$A344</f>
        <v>0</v>
      </c>
      <c r="B344" s="6" t="e">
        <f>SUMIF([2]Sheet1!$B$1:B$65536,A344,[2]Sheet1!$P$1:$P$65536)</f>
        <v>#VALUE!</v>
      </c>
      <c r="C344" s="4" t="e">
        <f>SUMIF([2]Sheet1!$B$1:B$65536,A344,[2]Sheet1!$J$1:$J$65536)</f>
        <v>#VALUE!</v>
      </c>
      <c r="D344" s="4" t="e">
        <f t="shared" si="41"/>
        <v>#VALUE!</v>
      </c>
      <c r="E344" s="6" t="e">
        <f>SUMIF([3]Sheet1!B$1:B$65536,A344,[3]Sheet1!P$1:P$65536)</f>
        <v>#VALUE!</v>
      </c>
      <c r="F344" s="4" t="e">
        <f>SUMIF([3]Sheet1!B$1:B$65536,A344,[3]Sheet1!J$1:J$65536)</f>
        <v>#VALUE!</v>
      </c>
      <c r="G344" s="4" t="e">
        <f t="shared" si="42"/>
        <v>#VALUE!</v>
      </c>
      <c r="H344" s="10" t="str">
        <f t="shared" si="43"/>
        <v>none</v>
      </c>
      <c r="I344" s="12" t="str">
        <f t="shared" si="44"/>
        <v>none</v>
      </c>
      <c r="J344" s="12" t="str">
        <f t="shared" si="45"/>
        <v>none</v>
      </c>
      <c r="K344" s="12" t="e">
        <f t="shared" si="46"/>
        <v>#VALUE!</v>
      </c>
      <c r="L344" s="12">
        <f t="shared" si="48"/>
        <v>-3.637702580592728E-3</v>
      </c>
      <c r="M344" s="2" t="str">
        <f t="shared" si="47"/>
        <v>none</v>
      </c>
    </row>
    <row r="345" spans="1:13">
      <c r="A345">
        <f>[1]Sheet1!$A345</f>
        <v>0</v>
      </c>
      <c r="B345" s="6" t="e">
        <f>SUMIF([2]Sheet1!$B$1:B$65536,A345,[2]Sheet1!$P$1:$P$65536)</f>
        <v>#VALUE!</v>
      </c>
      <c r="C345" s="4" t="e">
        <f>SUMIF([2]Sheet1!$B$1:B$65536,A345,[2]Sheet1!$J$1:$J$65536)</f>
        <v>#VALUE!</v>
      </c>
      <c r="D345" s="4" t="e">
        <f t="shared" si="41"/>
        <v>#VALUE!</v>
      </c>
      <c r="E345" s="6" t="e">
        <f>SUMIF([3]Sheet1!B$1:B$65536,A345,[3]Sheet1!P$1:P$65536)</f>
        <v>#VALUE!</v>
      </c>
      <c r="F345" s="4" t="e">
        <f>SUMIF([3]Sheet1!B$1:B$65536,A345,[3]Sheet1!J$1:J$65536)</f>
        <v>#VALUE!</v>
      </c>
      <c r="G345" s="4" t="e">
        <f t="shared" si="42"/>
        <v>#VALUE!</v>
      </c>
      <c r="H345" s="10" t="str">
        <f t="shared" si="43"/>
        <v>none</v>
      </c>
      <c r="I345" s="12" t="str">
        <f t="shared" si="44"/>
        <v>none</v>
      </c>
      <c r="J345" s="12" t="str">
        <f t="shared" si="45"/>
        <v>none</v>
      </c>
      <c r="K345" s="12" t="e">
        <f t="shared" si="46"/>
        <v>#VALUE!</v>
      </c>
      <c r="L345" s="12">
        <f t="shared" si="48"/>
        <v>-3.637702580592728E-3</v>
      </c>
      <c r="M345" s="2" t="str">
        <f t="shared" si="47"/>
        <v>none</v>
      </c>
    </row>
    <row r="346" spans="1:13">
      <c r="A346">
        <f>[1]Sheet1!$A346</f>
        <v>0</v>
      </c>
      <c r="B346" s="6" t="e">
        <f>SUMIF([2]Sheet1!$B$1:B$65536,A346,[2]Sheet1!$P$1:$P$65536)</f>
        <v>#VALUE!</v>
      </c>
      <c r="C346" s="4" t="e">
        <f>SUMIF([2]Sheet1!$B$1:B$65536,A346,[2]Sheet1!$J$1:$J$65536)</f>
        <v>#VALUE!</v>
      </c>
      <c r="D346" s="4" t="e">
        <f t="shared" si="41"/>
        <v>#VALUE!</v>
      </c>
      <c r="E346" s="6" t="e">
        <f>SUMIF([3]Sheet1!B$1:B$65536,A346,[3]Sheet1!P$1:P$65536)</f>
        <v>#VALUE!</v>
      </c>
      <c r="F346" s="4" t="e">
        <f>SUMIF([3]Sheet1!B$1:B$65536,A346,[3]Sheet1!J$1:J$65536)</f>
        <v>#VALUE!</v>
      </c>
      <c r="G346" s="4" t="e">
        <f t="shared" si="42"/>
        <v>#VALUE!</v>
      </c>
      <c r="H346" s="10" t="str">
        <f t="shared" si="43"/>
        <v>none</v>
      </c>
      <c r="I346" s="12" t="str">
        <f t="shared" si="44"/>
        <v>none</v>
      </c>
      <c r="J346" s="12" t="str">
        <f t="shared" si="45"/>
        <v>none</v>
      </c>
      <c r="K346" s="12" t="e">
        <f t="shared" si="46"/>
        <v>#VALUE!</v>
      </c>
      <c r="L346" s="12">
        <f t="shared" si="48"/>
        <v>-3.637702580592728E-3</v>
      </c>
      <c r="M346" s="2" t="str">
        <f t="shared" si="47"/>
        <v>none</v>
      </c>
    </row>
    <row r="347" spans="1:13">
      <c r="A347">
        <f>[1]Sheet1!$A347</f>
        <v>0</v>
      </c>
      <c r="B347" s="6" t="e">
        <f>SUMIF([2]Sheet1!$B$1:B$65536,A347,[2]Sheet1!$P$1:$P$65536)</f>
        <v>#VALUE!</v>
      </c>
      <c r="C347" s="4" t="e">
        <f>SUMIF([2]Sheet1!$B$1:B$65536,A347,[2]Sheet1!$J$1:$J$65536)</f>
        <v>#VALUE!</v>
      </c>
      <c r="D347" s="4" t="e">
        <f t="shared" si="41"/>
        <v>#VALUE!</v>
      </c>
      <c r="E347" s="6" t="e">
        <f>SUMIF([3]Sheet1!B$1:B$65536,A347,[3]Sheet1!P$1:P$65536)</f>
        <v>#VALUE!</v>
      </c>
      <c r="F347" s="4" t="e">
        <f>SUMIF([3]Sheet1!B$1:B$65536,A347,[3]Sheet1!J$1:J$65536)</f>
        <v>#VALUE!</v>
      </c>
      <c r="G347" s="4" t="e">
        <f t="shared" si="42"/>
        <v>#VALUE!</v>
      </c>
      <c r="H347" s="10" t="str">
        <f t="shared" si="43"/>
        <v>none</v>
      </c>
      <c r="I347" s="12" t="str">
        <f t="shared" si="44"/>
        <v>none</v>
      </c>
      <c r="J347" s="12" t="str">
        <f t="shared" si="45"/>
        <v>none</v>
      </c>
      <c r="K347" s="12" t="e">
        <f t="shared" si="46"/>
        <v>#VALUE!</v>
      </c>
      <c r="L347" s="12">
        <f t="shared" si="48"/>
        <v>-3.637702580592728E-3</v>
      </c>
      <c r="M347" s="2" t="str">
        <f t="shared" si="47"/>
        <v>none</v>
      </c>
    </row>
    <row r="348" spans="1:13">
      <c r="A348">
        <f>[1]Sheet1!$A348</f>
        <v>0</v>
      </c>
      <c r="B348" s="6" t="e">
        <f>SUMIF([2]Sheet1!$B$1:B$65536,A348,[2]Sheet1!$P$1:$P$65536)</f>
        <v>#VALUE!</v>
      </c>
      <c r="C348" s="4" t="e">
        <f>SUMIF([2]Sheet1!$B$1:B$65536,A348,[2]Sheet1!$J$1:$J$65536)</f>
        <v>#VALUE!</v>
      </c>
      <c r="D348" s="4" t="e">
        <f t="shared" ref="D348:D411" si="49">IF(C348*C348&lt;&gt;0,B348/C348,"none")</f>
        <v>#VALUE!</v>
      </c>
      <c r="E348" s="6" t="e">
        <f>SUMIF([3]Sheet1!B$1:B$65536,A348,[3]Sheet1!P$1:P$65536)</f>
        <v>#VALUE!</v>
      </c>
      <c r="F348" s="4" t="e">
        <f>SUMIF([3]Sheet1!B$1:B$65536,A348,[3]Sheet1!J$1:J$65536)</f>
        <v>#VALUE!</v>
      </c>
      <c r="G348" s="4" t="e">
        <f t="shared" ref="G348:G411" si="50">IF(E348*F348&lt;&gt;0,E348/F348,"none")</f>
        <v>#VALUE!</v>
      </c>
      <c r="H348" s="10" t="str">
        <f t="shared" ref="H348:H411" si="51">IF(ISNUMBER(G348-D348),(G348-D348)/D348,"none")</f>
        <v>none</v>
      </c>
      <c r="I348" s="12" t="str">
        <f t="shared" ref="I348:I411" si="52">IF(ISNUMBER(B348),B348/$T$4,"none")</f>
        <v>none</v>
      </c>
      <c r="J348" s="12" t="str">
        <f t="shared" ref="J348:J411" si="53">IF(ISNUMBER(H348*I348),H348*I348,"none")</f>
        <v>none</v>
      </c>
      <c r="K348" s="12" t="e">
        <f t="shared" ref="K348:K411" si="54">IF(B348&lt;&gt;0,(E348-B348)/B348,"none")</f>
        <v>#VALUE!</v>
      </c>
      <c r="L348" s="12">
        <f t="shared" si="48"/>
        <v>-3.637702580592728E-3</v>
      </c>
      <c r="M348" s="2" t="str">
        <f t="shared" ref="M348:M411" si="55">IF(ISNUMBER(I348*J348),I348*J348,"none")</f>
        <v>none</v>
      </c>
    </row>
    <row r="349" spans="1:13">
      <c r="A349">
        <f>[1]Sheet1!$A349</f>
        <v>0</v>
      </c>
      <c r="B349" s="6" t="e">
        <f>SUMIF([2]Sheet1!$B$1:B$65536,A349,[2]Sheet1!$P$1:$P$65536)</f>
        <v>#VALUE!</v>
      </c>
      <c r="C349" s="4" t="e">
        <f>SUMIF([2]Sheet1!$B$1:B$65536,A349,[2]Sheet1!$J$1:$J$65536)</f>
        <v>#VALUE!</v>
      </c>
      <c r="D349" s="4" t="e">
        <f t="shared" si="49"/>
        <v>#VALUE!</v>
      </c>
      <c r="E349" s="6" t="e">
        <f>SUMIF([3]Sheet1!B$1:B$65536,A349,[3]Sheet1!P$1:P$65536)</f>
        <v>#VALUE!</v>
      </c>
      <c r="F349" s="4" t="e">
        <f>SUMIF([3]Sheet1!B$1:B$65536,A349,[3]Sheet1!J$1:J$65536)</f>
        <v>#VALUE!</v>
      </c>
      <c r="G349" s="4" t="e">
        <f t="shared" si="50"/>
        <v>#VALUE!</v>
      </c>
      <c r="H349" s="10" t="str">
        <f t="shared" si="51"/>
        <v>none</v>
      </c>
      <c r="I349" s="12" t="str">
        <f t="shared" si="52"/>
        <v>none</v>
      </c>
      <c r="J349" s="12" t="str">
        <f t="shared" si="53"/>
        <v>none</v>
      </c>
      <c r="K349" s="12" t="e">
        <f t="shared" si="54"/>
        <v>#VALUE!</v>
      </c>
      <c r="L349" s="12">
        <f t="shared" si="48"/>
        <v>-3.637702580592728E-3</v>
      </c>
      <c r="M349" s="2" t="str">
        <f t="shared" si="55"/>
        <v>none</v>
      </c>
    </row>
    <row r="350" spans="1:13">
      <c r="A350">
        <f>[1]Sheet1!$A350</f>
        <v>0</v>
      </c>
      <c r="B350" s="6" t="e">
        <f>SUMIF([2]Sheet1!$B$1:B$65536,A350,[2]Sheet1!$P$1:$P$65536)</f>
        <v>#VALUE!</v>
      </c>
      <c r="C350" s="4" t="e">
        <f>SUMIF([2]Sheet1!$B$1:B$65536,A350,[2]Sheet1!$J$1:$J$65536)</f>
        <v>#VALUE!</v>
      </c>
      <c r="D350" s="4" t="e">
        <f t="shared" si="49"/>
        <v>#VALUE!</v>
      </c>
      <c r="E350" s="6" t="e">
        <f>SUMIF([3]Sheet1!B$1:B$65536,A350,[3]Sheet1!P$1:P$65536)</f>
        <v>#VALUE!</v>
      </c>
      <c r="F350" s="4" t="e">
        <f>SUMIF([3]Sheet1!B$1:B$65536,A350,[3]Sheet1!J$1:J$65536)</f>
        <v>#VALUE!</v>
      </c>
      <c r="G350" s="4" t="e">
        <f t="shared" si="50"/>
        <v>#VALUE!</v>
      </c>
      <c r="H350" s="10" t="str">
        <f t="shared" si="51"/>
        <v>none</v>
      </c>
      <c r="I350" s="12" t="str">
        <f t="shared" si="52"/>
        <v>none</v>
      </c>
      <c r="J350" s="12" t="str">
        <f t="shared" si="53"/>
        <v>none</v>
      </c>
      <c r="K350" s="12" t="e">
        <f t="shared" si="54"/>
        <v>#VALUE!</v>
      </c>
      <c r="L350" s="12">
        <f t="shared" si="48"/>
        <v>-3.637702580592728E-3</v>
      </c>
      <c r="M350" s="2" t="str">
        <f t="shared" si="55"/>
        <v>none</v>
      </c>
    </row>
    <row r="351" spans="1:13">
      <c r="A351">
        <f>[1]Sheet1!$A351</f>
        <v>0</v>
      </c>
      <c r="B351" s="6" t="e">
        <f>SUMIF([2]Sheet1!$B$1:B$65536,A351,[2]Sheet1!$P$1:$P$65536)</f>
        <v>#VALUE!</v>
      </c>
      <c r="C351" s="4" t="e">
        <f>SUMIF([2]Sheet1!$B$1:B$65536,A351,[2]Sheet1!$J$1:$J$65536)</f>
        <v>#VALUE!</v>
      </c>
      <c r="D351" s="4" t="e">
        <f t="shared" si="49"/>
        <v>#VALUE!</v>
      </c>
      <c r="E351" s="6" t="e">
        <f>SUMIF([3]Sheet1!B$1:B$65536,A351,[3]Sheet1!P$1:P$65536)</f>
        <v>#VALUE!</v>
      </c>
      <c r="F351" s="4" t="e">
        <f>SUMIF([3]Sheet1!B$1:B$65536,A351,[3]Sheet1!J$1:J$65536)</f>
        <v>#VALUE!</v>
      </c>
      <c r="G351" s="4" t="e">
        <f t="shared" si="50"/>
        <v>#VALUE!</v>
      </c>
      <c r="H351" s="10" t="str">
        <f t="shared" si="51"/>
        <v>none</v>
      </c>
      <c r="I351" s="12" t="str">
        <f t="shared" si="52"/>
        <v>none</v>
      </c>
      <c r="J351" s="12" t="str">
        <f t="shared" si="53"/>
        <v>none</v>
      </c>
      <c r="K351" s="12" t="e">
        <f t="shared" si="54"/>
        <v>#VALUE!</v>
      </c>
      <c r="L351" s="12">
        <f t="shared" si="48"/>
        <v>-3.637702580592728E-3</v>
      </c>
      <c r="M351" s="2" t="str">
        <f t="shared" si="55"/>
        <v>none</v>
      </c>
    </row>
    <row r="352" spans="1:13">
      <c r="A352">
        <f>[1]Sheet1!$A352</f>
        <v>0</v>
      </c>
      <c r="B352" s="6" t="e">
        <f>SUMIF([2]Sheet1!$B$1:B$65536,A352,[2]Sheet1!$P$1:$P$65536)</f>
        <v>#VALUE!</v>
      </c>
      <c r="C352" s="4" t="e">
        <f>SUMIF([2]Sheet1!$B$1:B$65536,A352,[2]Sheet1!$J$1:$J$65536)</f>
        <v>#VALUE!</v>
      </c>
      <c r="D352" s="4" t="e">
        <f t="shared" si="49"/>
        <v>#VALUE!</v>
      </c>
      <c r="E352" s="6" t="e">
        <f>SUMIF([3]Sheet1!B$1:B$65536,A352,[3]Sheet1!P$1:P$65536)</f>
        <v>#VALUE!</v>
      </c>
      <c r="F352" s="4" t="e">
        <f>SUMIF([3]Sheet1!B$1:B$65536,A352,[3]Sheet1!J$1:J$65536)</f>
        <v>#VALUE!</v>
      </c>
      <c r="G352" s="4" t="e">
        <f t="shared" si="50"/>
        <v>#VALUE!</v>
      </c>
      <c r="H352" s="10" t="str">
        <f t="shared" si="51"/>
        <v>none</v>
      </c>
      <c r="I352" s="12" t="str">
        <f t="shared" si="52"/>
        <v>none</v>
      </c>
      <c r="J352" s="12" t="str">
        <f t="shared" si="53"/>
        <v>none</v>
      </c>
      <c r="K352" s="12" t="e">
        <f t="shared" si="54"/>
        <v>#VALUE!</v>
      </c>
      <c r="L352" s="12">
        <f t="shared" si="48"/>
        <v>-3.637702580592728E-3</v>
      </c>
      <c r="M352" s="2" t="str">
        <f t="shared" si="55"/>
        <v>none</v>
      </c>
    </row>
    <row r="353" spans="1:13">
      <c r="A353">
        <f>[1]Sheet1!$A353</f>
        <v>0</v>
      </c>
      <c r="B353" s="6" t="e">
        <f>SUMIF([2]Sheet1!$B$1:B$65536,A353,[2]Sheet1!$P$1:$P$65536)</f>
        <v>#VALUE!</v>
      </c>
      <c r="C353" s="4" t="e">
        <f>SUMIF([2]Sheet1!$B$1:B$65536,A353,[2]Sheet1!$J$1:$J$65536)</f>
        <v>#VALUE!</v>
      </c>
      <c r="D353" s="4" t="e">
        <f t="shared" si="49"/>
        <v>#VALUE!</v>
      </c>
      <c r="E353" s="6" t="e">
        <f>SUMIF([3]Sheet1!B$1:B$65536,A353,[3]Sheet1!P$1:P$65536)</f>
        <v>#VALUE!</v>
      </c>
      <c r="F353" s="4" t="e">
        <f>SUMIF([3]Sheet1!B$1:B$65536,A353,[3]Sheet1!J$1:J$65536)</f>
        <v>#VALUE!</v>
      </c>
      <c r="G353" s="4" t="e">
        <f t="shared" si="50"/>
        <v>#VALUE!</v>
      </c>
      <c r="H353" s="10" t="str">
        <f t="shared" si="51"/>
        <v>none</v>
      </c>
      <c r="I353" s="12" t="str">
        <f t="shared" si="52"/>
        <v>none</v>
      </c>
      <c r="J353" s="12" t="str">
        <f t="shared" si="53"/>
        <v>none</v>
      </c>
      <c r="K353" s="12" t="e">
        <f t="shared" si="54"/>
        <v>#VALUE!</v>
      </c>
      <c r="L353" s="12">
        <f t="shared" si="48"/>
        <v>-3.637702580592728E-3</v>
      </c>
      <c r="M353" s="2" t="str">
        <f t="shared" si="55"/>
        <v>none</v>
      </c>
    </row>
    <row r="354" spans="1:13">
      <c r="A354">
        <f>[1]Sheet1!$A354</f>
        <v>0</v>
      </c>
      <c r="B354" s="6" t="e">
        <f>SUMIF([2]Sheet1!$B$1:B$65536,A354,[2]Sheet1!$P$1:$P$65536)</f>
        <v>#VALUE!</v>
      </c>
      <c r="C354" s="4" t="e">
        <f>SUMIF([2]Sheet1!$B$1:B$65536,A354,[2]Sheet1!$J$1:$J$65536)</f>
        <v>#VALUE!</v>
      </c>
      <c r="D354" s="4" t="e">
        <f t="shared" si="49"/>
        <v>#VALUE!</v>
      </c>
      <c r="E354" s="6" t="e">
        <f>SUMIF([3]Sheet1!B$1:B$65536,A354,[3]Sheet1!P$1:P$65536)</f>
        <v>#VALUE!</v>
      </c>
      <c r="F354" s="4" t="e">
        <f>SUMIF([3]Sheet1!B$1:B$65536,A354,[3]Sheet1!J$1:J$65536)</f>
        <v>#VALUE!</v>
      </c>
      <c r="G354" s="4" t="e">
        <f t="shared" si="50"/>
        <v>#VALUE!</v>
      </c>
      <c r="H354" s="10" t="str">
        <f t="shared" si="51"/>
        <v>none</v>
      </c>
      <c r="I354" s="12" t="str">
        <f t="shared" si="52"/>
        <v>none</v>
      </c>
      <c r="J354" s="12" t="str">
        <f t="shared" si="53"/>
        <v>none</v>
      </c>
      <c r="K354" s="12" t="e">
        <f t="shared" si="54"/>
        <v>#VALUE!</v>
      </c>
      <c r="L354" s="12">
        <f t="shared" si="48"/>
        <v>-3.637702580592728E-3</v>
      </c>
      <c r="M354" s="2" t="str">
        <f t="shared" si="55"/>
        <v>none</v>
      </c>
    </row>
    <row r="355" spans="1:13">
      <c r="A355">
        <f>[1]Sheet1!$A355</f>
        <v>0</v>
      </c>
      <c r="B355" s="6" t="e">
        <f>SUMIF([2]Sheet1!$B$1:B$65536,A355,[2]Sheet1!$P$1:$P$65536)</f>
        <v>#VALUE!</v>
      </c>
      <c r="C355" s="4" t="e">
        <f>SUMIF([2]Sheet1!$B$1:B$65536,A355,[2]Sheet1!$J$1:$J$65536)</f>
        <v>#VALUE!</v>
      </c>
      <c r="D355" s="4" t="e">
        <f t="shared" si="49"/>
        <v>#VALUE!</v>
      </c>
      <c r="E355" s="6" t="e">
        <f>SUMIF([3]Sheet1!B$1:B$65536,A355,[3]Sheet1!P$1:P$65536)</f>
        <v>#VALUE!</v>
      </c>
      <c r="F355" s="4" t="e">
        <f>SUMIF([3]Sheet1!B$1:B$65536,A355,[3]Sheet1!J$1:J$65536)</f>
        <v>#VALUE!</v>
      </c>
      <c r="G355" s="4" t="e">
        <f t="shared" si="50"/>
        <v>#VALUE!</v>
      </c>
      <c r="H355" s="10" t="str">
        <f t="shared" si="51"/>
        <v>none</v>
      </c>
      <c r="I355" s="12" t="str">
        <f t="shared" si="52"/>
        <v>none</v>
      </c>
      <c r="J355" s="12" t="str">
        <f t="shared" si="53"/>
        <v>none</v>
      </c>
      <c r="K355" s="12" t="e">
        <f t="shared" si="54"/>
        <v>#VALUE!</v>
      </c>
      <c r="L355" s="12">
        <f t="shared" si="48"/>
        <v>-3.637702580592728E-3</v>
      </c>
      <c r="M355" s="2" t="str">
        <f t="shared" si="55"/>
        <v>none</v>
      </c>
    </row>
    <row r="356" spans="1:13">
      <c r="A356">
        <f>[1]Sheet1!$A356</f>
        <v>0</v>
      </c>
      <c r="B356" s="6" t="e">
        <f>SUMIF([2]Sheet1!$B$1:B$65536,A356,[2]Sheet1!$P$1:$P$65536)</f>
        <v>#VALUE!</v>
      </c>
      <c r="C356" s="4" t="e">
        <f>SUMIF([2]Sheet1!$B$1:B$65536,A356,[2]Sheet1!$J$1:$J$65536)</f>
        <v>#VALUE!</v>
      </c>
      <c r="D356" s="4" t="e">
        <f t="shared" si="49"/>
        <v>#VALUE!</v>
      </c>
      <c r="E356" s="6" t="e">
        <f>SUMIF([3]Sheet1!B$1:B$65536,A356,[3]Sheet1!P$1:P$65536)</f>
        <v>#VALUE!</v>
      </c>
      <c r="F356" s="4" t="e">
        <f>SUMIF([3]Sheet1!B$1:B$65536,A356,[3]Sheet1!J$1:J$65536)</f>
        <v>#VALUE!</v>
      </c>
      <c r="G356" s="4" t="e">
        <f t="shared" si="50"/>
        <v>#VALUE!</v>
      </c>
      <c r="H356" s="10" t="str">
        <f t="shared" si="51"/>
        <v>none</v>
      </c>
      <c r="I356" s="12" t="str">
        <f t="shared" si="52"/>
        <v>none</v>
      </c>
      <c r="J356" s="12" t="str">
        <f t="shared" si="53"/>
        <v>none</v>
      </c>
      <c r="K356" s="12" t="e">
        <f t="shared" si="54"/>
        <v>#VALUE!</v>
      </c>
      <c r="L356" s="12">
        <f t="shared" si="48"/>
        <v>-3.637702580592728E-3</v>
      </c>
      <c r="M356" s="2" t="str">
        <f t="shared" si="55"/>
        <v>none</v>
      </c>
    </row>
    <row r="357" spans="1:13">
      <c r="A357">
        <f>[1]Sheet1!$A357</f>
        <v>0</v>
      </c>
      <c r="B357" s="6" t="e">
        <f>SUMIF([2]Sheet1!$B$1:B$65536,A357,[2]Sheet1!$P$1:$P$65536)</f>
        <v>#VALUE!</v>
      </c>
      <c r="C357" s="4" t="e">
        <f>SUMIF([2]Sheet1!$B$1:B$65536,A357,[2]Sheet1!$J$1:$J$65536)</f>
        <v>#VALUE!</v>
      </c>
      <c r="D357" s="4" t="e">
        <f t="shared" si="49"/>
        <v>#VALUE!</v>
      </c>
      <c r="E357" s="6" t="e">
        <f>SUMIF([3]Sheet1!B$1:B$65536,A357,[3]Sheet1!P$1:P$65536)</f>
        <v>#VALUE!</v>
      </c>
      <c r="F357" s="4" t="e">
        <f>SUMIF([3]Sheet1!B$1:B$65536,A357,[3]Sheet1!J$1:J$65536)</f>
        <v>#VALUE!</v>
      </c>
      <c r="G357" s="4" t="e">
        <f t="shared" si="50"/>
        <v>#VALUE!</v>
      </c>
      <c r="H357" s="10" t="str">
        <f t="shared" si="51"/>
        <v>none</v>
      </c>
      <c r="I357" s="12" t="str">
        <f t="shared" si="52"/>
        <v>none</v>
      </c>
      <c r="J357" s="12" t="str">
        <f t="shared" si="53"/>
        <v>none</v>
      </c>
      <c r="K357" s="12" t="e">
        <f t="shared" si="54"/>
        <v>#VALUE!</v>
      </c>
      <c r="L357" s="12">
        <f t="shared" si="48"/>
        <v>-3.637702580592728E-3</v>
      </c>
      <c r="M357" s="2" t="str">
        <f t="shared" si="55"/>
        <v>none</v>
      </c>
    </row>
    <row r="358" spans="1:13">
      <c r="A358">
        <f>[1]Sheet1!$A358</f>
        <v>0</v>
      </c>
      <c r="B358" s="6" t="e">
        <f>SUMIF([2]Sheet1!$B$1:B$65536,A358,[2]Sheet1!$P$1:$P$65536)</f>
        <v>#VALUE!</v>
      </c>
      <c r="C358" s="4" t="e">
        <f>SUMIF([2]Sheet1!$B$1:B$65536,A358,[2]Sheet1!$J$1:$J$65536)</f>
        <v>#VALUE!</v>
      </c>
      <c r="D358" s="4" t="e">
        <f t="shared" si="49"/>
        <v>#VALUE!</v>
      </c>
      <c r="E358" s="6" t="e">
        <f>SUMIF([3]Sheet1!B$1:B$65536,A358,[3]Sheet1!P$1:P$65536)</f>
        <v>#VALUE!</v>
      </c>
      <c r="F358" s="4" t="e">
        <f>SUMIF([3]Sheet1!B$1:B$65536,A358,[3]Sheet1!J$1:J$65536)</f>
        <v>#VALUE!</v>
      </c>
      <c r="G358" s="4" t="e">
        <f t="shared" si="50"/>
        <v>#VALUE!</v>
      </c>
      <c r="H358" s="10" t="str">
        <f t="shared" si="51"/>
        <v>none</v>
      </c>
      <c r="I358" s="12" t="str">
        <f t="shared" si="52"/>
        <v>none</v>
      </c>
      <c r="J358" s="12" t="str">
        <f t="shared" si="53"/>
        <v>none</v>
      </c>
      <c r="K358" s="12" t="e">
        <f t="shared" si="54"/>
        <v>#VALUE!</v>
      </c>
      <c r="L358" s="12">
        <f t="shared" si="48"/>
        <v>-3.637702580592728E-3</v>
      </c>
      <c r="M358" s="2" t="str">
        <f t="shared" si="55"/>
        <v>none</v>
      </c>
    </row>
    <row r="359" spans="1:13">
      <c r="A359">
        <f>[1]Sheet1!$A359</f>
        <v>0</v>
      </c>
      <c r="B359" s="6" t="e">
        <f>SUMIF([2]Sheet1!$B$1:B$65536,A359,[2]Sheet1!$P$1:$P$65536)</f>
        <v>#VALUE!</v>
      </c>
      <c r="C359" s="4" t="e">
        <f>SUMIF([2]Sheet1!$B$1:B$65536,A359,[2]Sheet1!$J$1:$J$65536)</f>
        <v>#VALUE!</v>
      </c>
      <c r="D359" s="4" t="e">
        <f t="shared" si="49"/>
        <v>#VALUE!</v>
      </c>
      <c r="E359" s="6" t="e">
        <f>SUMIF([3]Sheet1!B$1:B$65536,A359,[3]Sheet1!P$1:P$65536)</f>
        <v>#VALUE!</v>
      </c>
      <c r="F359" s="4" t="e">
        <f>SUMIF([3]Sheet1!B$1:B$65536,A359,[3]Sheet1!J$1:J$65536)</f>
        <v>#VALUE!</v>
      </c>
      <c r="G359" s="4" t="e">
        <f t="shared" si="50"/>
        <v>#VALUE!</v>
      </c>
      <c r="H359" s="10" t="str">
        <f t="shared" si="51"/>
        <v>none</v>
      </c>
      <c r="I359" s="12" t="str">
        <f t="shared" si="52"/>
        <v>none</v>
      </c>
      <c r="J359" s="12" t="str">
        <f t="shared" si="53"/>
        <v>none</v>
      </c>
      <c r="K359" s="12" t="e">
        <f t="shared" si="54"/>
        <v>#VALUE!</v>
      </c>
      <c r="L359" s="12">
        <f t="shared" si="48"/>
        <v>-3.637702580592728E-3</v>
      </c>
      <c r="M359" s="2" t="str">
        <f t="shared" si="55"/>
        <v>none</v>
      </c>
    </row>
    <row r="360" spans="1:13">
      <c r="A360">
        <f>[1]Sheet1!$A360</f>
        <v>0</v>
      </c>
      <c r="B360" s="6" t="e">
        <f>SUMIF([2]Sheet1!$B$1:B$65536,A360,[2]Sheet1!$P$1:$P$65536)</f>
        <v>#VALUE!</v>
      </c>
      <c r="C360" s="4" t="e">
        <f>SUMIF([2]Sheet1!$B$1:B$65536,A360,[2]Sheet1!$J$1:$J$65536)</f>
        <v>#VALUE!</v>
      </c>
      <c r="D360" s="4" t="e">
        <f t="shared" si="49"/>
        <v>#VALUE!</v>
      </c>
      <c r="E360" s="6" t="e">
        <f>SUMIF([3]Sheet1!B$1:B$65536,A360,[3]Sheet1!P$1:P$65536)</f>
        <v>#VALUE!</v>
      </c>
      <c r="F360" s="4" t="e">
        <f>SUMIF([3]Sheet1!B$1:B$65536,A360,[3]Sheet1!J$1:J$65536)</f>
        <v>#VALUE!</v>
      </c>
      <c r="G360" s="4" t="e">
        <f t="shared" si="50"/>
        <v>#VALUE!</v>
      </c>
      <c r="H360" s="10" t="str">
        <f t="shared" si="51"/>
        <v>none</v>
      </c>
      <c r="I360" s="12" t="str">
        <f t="shared" si="52"/>
        <v>none</v>
      </c>
      <c r="J360" s="12" t="str">
        <f t="shared" si="53"/>
        <v>none</v>
      </c>
      <c r="K360" s="12" t="e">
        <f t="shared" si="54"/>
        <v>#VALUE!</v>
      </c>
      <c r="L360" s="12">
        <f t="shared" si="48"/>
        <v>-3.637702580592728E-3</v>
      </c>
      <c r="M360" s="2" t="str">
        <f t="shared" si="55"/>
        <v>none</v>
      </c>
    </row>
    <row r="361" spans="1:13">
      <c r="A361">
        <f>[1]Sheet1!$A361</f>
        <v>0</v>
      </c>
      <c r="B361" s="6" t="e">
        <f>SUMIF([2]Sheet1!$B$1:B$65536,A361,[2]Sheet1!$P$1:$P$65536)</f>
        <v>#VALUE!</v>
      </c>
      <c r="C361" s="4" t="e">
        <f>SUMIF([2]Sheet1!$B$1:B$65536,A361,[2]Sheet1!$J$1:$J$65536)</f>
        <v>#VALUE!</v>
      </c>
      <c r="D361" s="4" t="e">
        <f t="shared" si="49"/>
        <v>#VALUE!</v>
      </c>
      <c r="E361" s="6" t="e">
        <f>SUMIF([3]Sheet1!B$1:B$65536,A361,[3]Sheet1!P$1:P$65536)</f>
        <v>#VALUE!</v>
      </c>
      <c r="F361" s="4" t="e">
        <f>SUMIF([3]Sheet1!B$1:B$65536,A361,[3]Sheet1!J$1:J$65536)</f>
        <v>#VALUE!</v>
      </c>
      <c r="G361" s="4" t="e">
        <f t="shared" si="50"/>
        <v>#VALUE!</v>
      </c>
      <c r="H361" s="10" t="str">
        <f t="shared" si="51"/>
        <v>none</v>
      </c>
      <c r="I361" s="12" t="str">
        <f t="shared" si="52"/>
        <v>none</v>
      </c>
      <c r="J361" s="12" t="str">
        <f t="shared" si="53"/>
        <v>none</v>
      </c>
      <c r="K361" s="12" t="e">
        <f t="shared" si="54"/>
        <v>#VALUE!</v>
      </c>
      <c r="L361" s="12">
        <f t="shared" si="48"/>
        <v>-3.637702580592728E-3</v>
      </c>
      <c r="M361" s="2" t="str">
        <f t="shared" si="55"/>
        <v>none</v>
      </c>
    </row>
    <row r="362" spans="1:13">
      <c r="A362">
        <f>[1]Sheet1!$A362</f>
        <v>0</v>
      </c>
      <c r="B362" s="6" t="e">
        <f>SUMIF([2]Sheet1!$B$1:B$65536,A362,[2]Sheet1!$P$1:$P$65536)</f>
        <v>#VALUE!</v>
      </c>
      <c r="C362" s="4" t="e">
        <f>SUMIF([2]Sheet1!$B$1:B$65536,A362,[2]Sheet1!$J$1:$J$65536)</f>
        <v>#VALUE!</v>
      </c>
      <c r="D362" s="4" t="e">
        <f t="shared" si="49"/>
        <v>#VALUE!</v>
      </c>
      <c r="E362" s="6" t="e">
        <f>SUMIF([3]Sheet1!B$1:B$65536,A362,[3]Sheet1!P$1:P$65536)</f>
        <v>#VALUE!</v>
      </c>
      <c r="F362" s="4" t="e">
        <f>SUMIF([3]Sheet1!B$1:B$65536,A362,[3]Sheet1!J$1:J$65536)</f>
        <v>#VALUE!</v>
      </c>
      <c r="G362" s="4" t="e">
        <f t="shared" si="50"/>
        <v>#VALUE!</v>
      </c>
      <c r="H362" s="10" t="str">
        <f t="shared" si="51"/>
        <v>none</v>
      </c>
      <c r="I362" s="12" t="str">
        <f t="shared" si="52"/>
        <v>none</v>
      </c>
      <c r="J362" s="12" t="str">
        <f t="shared" si="53"/>
        <v>none</v>
      </c>
      <c r="K362" s="12" t="e">
        <f t="shared" si="54"/>
        <v>#VALUE!</v>
      </c>
      <c r="L362" s="12">
        <f t="shared" si="48"/>
        <v>-3.637702580592728E-3</v>
      </c>
      <c r="M362" s="2" t="str">
        <f t="shared" si="55"/>
        <v>none</v>
      </c>
    </row>
    <row r="363" spans="1:13">
      <c r="A363">
        <f>[1]Sheet1!$A363</f>
        <v>0</v>
      </c>
      <c r="B363" s="6" t="e">
        <f>SUMIF([2]Sheet1!$B$1:B$65536,A363,[2]Sheet1!$P$1:$P$65536)</f>
        <v>#VALUE!</v>
      </c>
      <c r="C363" s="4" t="e">
        <f>SUMIF([2]Sheet1!$B$1:B$65536,A363,[2]Sheet1!$J$1:$J$65536)</f>
        <v>#VALUE!</v>
      </c>
      <c r="D363" s="4" t="e">
        <f t="shared" si="49"/>
        <v>#VALUE!</v>
      </c>
      <c r="E363" s="6" t="e">
        <f>SUMIF([3]Sheet1!B$1:B$65536,A363,[3]Sheet1!P$1:P$65536)</f>
        <v>#VALUE!</v>
      </c>
      <c r="F363" s="4" t="e">
        <f>SUMIF([3]Sheet1!B$1:B$65536,A363,[3]Sheet1!J$1:J$65536)</f>
        <v>#VALUE!</v>
      </c>
      <c r="G363" s="4" t="e">
        <f t="shared" si="50"/>
        <v>#VALUE!</v>
      </c>
      <c r="H363" s="10" t="str">
        <f t="shared" si="51"/>
        <v>none</v>
      </c>
      <c r="I363" s="12" t="str">
        <f t="shared" si="52"/>
        <v>none</v>
      </c>
      <c r="J363" s="12" t="str">
        <f t="shared" si="53"/>
        <v>none</v>
      </c>
      <c r="K363" s="12" t="e">
        <f t="shared" si="54"/>
        <v>#VALUE!</v>
      </c>
      <c r="L363" s="12">
        <f t="shared" si="48"/>
        <v>-3.637702580592728E-3</v>
      </c>
      <c r="M363" s="2" t="str">
        <f t="shared" si="55"/>
        <v>none</v>
      </c>
    </row>
    <row r="364" spans="1:13">
      <c r="A364">
        <f>[1]Sheet1!$A364</f>
        <v>0</v>
      </c>
      <c r="B364" s="6" t="e">
        <f>SUMIF([2]Sheet1!$B$1:B$65536,A364,[2]Sheet1!$P$1:$P$65536)</f>
        <v>#VALUE!</v>
      </c>
      <c r="C364" s="4" t="e">
        <f>SUMIF([2]Sheet1!$B$1:B$65536,A364,[2]Sheet1!$J$1:$J$65536)</f>
        <v>#VALUE!</v>
      </c>
      <c r="D364" s="4" t="e">
        <f t="shared" si="49"/>
        <v>#VALUE!</v>
      </c>
      <c r="E364" s="6" t="e">
        <f>SUMIF([3]Sheet1!B$1:B$65536,A364,[3]Sheet1!P$1:P$65536)</f>
        <v>#VALUE!</v>
      </c>
      <c r="F364" s="4" t="e">
        <f>SUMIF([3]Sheet1!B$1:B$65536,A364,[3]Sheet1!J$1:J$65536)</f>
        <v>#VALUE!</v>
      </c>
      <c r="G364" s="4" t="e">
        <f t="shared" si="50"/>
        <v>#VALUE!</v>
      </c>
      <c r="H364" s="10" t="str">
        <f t="shared" si="51"/>
        <v>none</v>
      </c>
      <c r="I364" s="12" t="str">
        <f t="shared" si="52"/>
        <v>none</v>
      </c>
      <c r="J364" s="12" t="str">
        <f t="shared" si="53"/>
        <v>none</v>
      </c>
      <c r="K364" s="12" t="e">
        <f t="shared" si="54"/>
        <v>#VALUE!</v>
      </c>
      <c r="L364" s="12">
        <f t="shared" si="48"/>
        <v>-3.637702580592728E-3</v>
      </c>
      <c r="M364" s="2" t="str">
        <f t="shared" si="55"/>
        <v>none</v>
      </c>
    </row>
    <row r="365" spans="1:13">
      <c r="A365">
        <f>[1]Sheet1!$A365</f>
        <v>0</v>
      </c>
      <c r="B365" s="6" t="e">
        <f>SUMIF([2]Sheet1!$B$1:B$65536,A365,[2]Sheet1!$P$1:$P$65536)</f>
        <v>#VALUE!</v>
      </c>
      <c r="C365" s="4" t="e">
        <f>SUMIF([2]Sheet1!$B$1:B$65536,A365,[2]Sheet1!$J$1:$J$65536)</f>
        <v>#VALUE!</v>
      </c>
      <c r="D365" s="4" t="e">
        <f t="shared" si="49"/>
        <v>#VALUE!</v>
      </c>
      <c r="E365" s="6" t="e">
        <f>SUMIF([3]Sheet1!B$1:B$65536,A365,[3]Sheet1!P$1:P$65536)</f>
        <v>#VALUE!</v>
      </c>
      <c r="F365" s="4" t="e">
        <f>SUMIF([3]Sheet1!B$1:B$65536,A365,[3]Sheet1!J$1:J$65536)</f>
        <v>#VALUE!</v>
      </c>
      <c r="G365" s="4" t="e">
        <f t="shared" si="50"/>
        <v>#VALUE!</v>
      </c>
      <c r="H365" s="10" t="str">
        <f t="shared" si="51"/>
        <v>none</v>
      </c>
      <c r="I365" s="12" t="str">
        <f t="shared" si="52"/>
        <v>none</v>
      </c>
      <c r="J365" s="12" t="str">
        <f t="shared" si="53"/>
        <v>none</v>
      </c>
      <c r="K365" s="12" t="e">
        <f t="shared" si="54"/>
        <v>#VALUE!</v>
      </c>
      <c r="L365" s="12">
        <f t="shared" si="48"/>
        <v>-3.637702580592728E-3</v>
      </c>
      <c r="M365" s="2" t="str">
        <f t="shared" si="55"/>
        <v>none</v>
      </c>
    </row>
    <row r="366" spans="1:13">
      <c r="A366">
        <f>[1]Sheet1!$A366</f>
        <v>0</v>
      </c>
      <c r="B366" s="6" t="e">
        <f>SUMIF([2]Sheet1!$B$1:B$65536,A366,[2]Sheet1!$P$1:$P$65536)</f>
        <v>#VALUE!</v>
      </c>
      <c r="C366" s="4" t="e">
        <f>SUMIF([2]Sheet1!$B$1:B$65536,A366,[2]Sheet1!$J$1:$J$65536)</f>
        <v>#VALUE!</v>
      </c>
      <c r="D366" s="4" t="e">
        <f t="shared" si="49"/>
        <v>#VALUE!</v>
      </c>
      <c r="E366" s="6" t="e">
        <f>SUMIF([3]Sheet1!B$1:B$65536,A366,[3]Sheet1!P$1:P$65536)</f>
        <v>#VALUE!</v>
      </c>
      <c r="F366" s="4" t="e">
        <f>SUMIF([3]Sheet1!B$1:B$65536,A366,[3]Sheet1!J$1:J$65536)</f>
        <v>#VALUE!</v>
      </c>
      <c r="G366" s="4" t="e">
        <f t="shared" si="50"/>
        <v>#VALUE!</v>
      </c>
      <c r="H366" s="10" t="str">
        <f t="shared" si="51"/>
        <v>none</v>
      </c>
      <c r="I366" s="12" t="str">
        <f t="shared" si="52"/>
        <v>none</v>
      </c>
      <c r="J366" s="12" t="str">
        <f t="shared" si="53"/>
        <v>none</v>
      </c>
      <c r="K366" s="12" t="e">
        <f t="shared" si="54"/>
        <v>#VALUE!</v>
      </c>
      <c r="L366" s="12">
        <f t="shared" si="48"/>
        <v>-3.637702580592728E-3</v>
      </c>
      <c r="M366" s="2" t="str">
        <f t="shared" si="55"/>
        <v>none</v>
      </c>
    </row>
    <row r="367" spans="1:13">
      <c r="A367">
        <f>[1]Sheet1!$A367</f>
        <v>0</v>
      </c>
      <c r="B367" s="6" t="e">
        <f>SUMIF([2]Sheet1!$B$1:B$65536,A367,[2]Sheet1!$P$1:$P$65536)</f>
        <v>#VALUE!</v>
      </c>
      <c r="C367" s="4" t="e">
        <f>SUMIF([2]Sheet1!$B$1:B$65536,A367,[2]Sheet1!$J$1:$J$65536)</f>
        <v>#VALUE!</v>
      </c>
      <c r="D367" s="4" t="e">
        <f t="shared" si="49"/>
        <v>#VALUE!</v>
      </c>
      <c r="E367" s="6" t="e">
        <f>SUMIF([3]Sheet1!B$1:B$65536,A367,[3]Sheet1!P$1:P$65536)</f>
        <v>#VALUE!</v>
      </c>
      <c r="F367" s="4" t="e">
        <f>SUMIF([3]Sheet1!B$1:B$65536,A367,[3]Sheet1!J$1:J$65536)</f>
        <v>#VALUE!</v>
      </c>
      <c r="G367" s="4" t="e">
        <f t="shared" si="50"/>
        <v>#VALUE!</v>
      </c>
      <c r="H367" s="10" t="str">
        <f t="shared" si="51"/>
        <v>none</v>
      </c>
      <c r="I367" s="12" t="str">
        <f t="shared" si="52"/>
        <v>none</v>
      </c>
      <c r="J367" s="12" t="str">
        <f t="shared" si="53"/>
        <v>none</v>
      </c>
      <c r="K367" s="12" t="e">
        <f t="shared" si="54"/>
        <v>#VALUE!</v>
      </c>
      <c r="L367" s="12">
        <f t="shared" si="48"/>
        <v>-3.637702580592728E-3</v>
      </c>
      <c r="M367" s="2" t="str">
        <f t="shared" si="55"/>
        <v>none</v>
      </c>
    </row>
    <row r="368" spans="1:13">
      <c r="A368">
        <f>[1]Sheet1!$A368</f>
        <v>0</v>
      </c>
      <c r="B368" s="6" t="e">
        <f>SUMIF([2]Sheet1!$B$1:B$65536,A368,[2]Sheet1!$P$1:$P$65536)</f>
        <v>#VALUE!</v>
      </c>
      <c r="C368" s="4" t="e">
        <f>SUMIF([2]Sheet1!$B$1:B$65536,A368,[2]Sheet1!$J$1:$J$65536)</f>
        <v>#VALUE!</v>
      </c>
      <c r="D368" s="4" t="e">
        <f t="shared" si="49"/>
        <v>#VALUE!</v>
      </c>
      <c r="E368" s="6" t="e">
        <f>SUMIF([3]Sheet1!B$1:B$65536,A368,[3]Sheet1!P$1:P$65536)</f>
        <v>#VALUE!</v>
      </c>
      <c r="F368" s="4" t="e">
        <f>SUMIF([3]Sheet1!B$1:B$65536,A368,[3]Sheet1!J$1:J$65536)</f>
        <v>#VALUE!</v>
      </c>
      <c r="G368" s="4" t="e">
        <f t="shared" si="50"/>
        <v>#VALUE!</v>
      </c>
      <c r="H368" s="10" t="str">
        <f t="shared" si="51"/>
        <v>none</v>
      </c>
      <c r="I368" s="12" t="str">
        <f t="shared" si="52"/>
        <v>none</v>
      </c>
      <c r="J368" s="12" t="str">
        <f t="shared" si="53"/>
        <v>none</v>
      </c>
      <c r="K368" s="12" t="e">
        <f t="shared" si="54"/>
        <v>#VALUE!</v>
      </c>
      <c r="L368" s="12">
        <f t="shared" si="48"/>
        <v>-3.637702580592728E-3</v>
      </c>
      <c r="M368" s="2" t="str">
        <f t="shared" si="55"/>
        <v>none</v>
      </c>
    </row>
    <row r="369" spans="1:13">
      <c r="A369">
        <f>[1]Sheet1!$A369</f>
        <v>0</v>
      </c>
      <c r="B369" s="6" t="e">
        <f>SUMIF([2]Sheet1!$B$1:B$65536,A369,[2]Sheet1!$P$1:$P$65536)</f>
        <v>#VALUE!</v>
      </c>
      <c r="C369" s="4" t="e">
        <f>SUMIF([2]Sheet1!$B$1:B$65536,A369,[2]Sheet1!$J$1:$J$65536)</f>
        <v>#VALUE!</v>
      </c>
      <c r="D369" s="4" t="e">
        <f t="shared" si="49"/>
        <v>#VALUE!</v>
      </c>
      <c r="E369" s="6" t="e">
        <f>SUMIF([3]Sheet1!B$1:B$65536,A369,[3]Sheet1!P$1:P$65536)</f>
        <v>#VALUE!</v>
      </c>
      <c r="F369" s="4" t="e">
        <f>SUMIF([3]Sheet1!B$1:B$65536,A369,[3]Sheet1!J$1:J$65536)</f>
        <v>#VALUE!</v>
      </c>
      <c r="G369" s="4" t="e">
        <f t="shared" si="50"/>
        <v>#VALUE!</v>
      </c>
      <c r="H369" s="10" t="str">
        <f t="shared" si="51"/>
        <v>none</v>
      </c>
      <c r="I369" s="12" t="str">
        <f t="shared" si="52"/>
        <v>none</v>
      </c>
      <c r="J369" s="12" t="str">
        <f t="shared" si="53"/>
        <v>none</v>
      </c>
      <c r="K369" s="12" t="e">
        <f t="shared" si="54"/>
        <v>#VALUE!</v>
      </c>
      <c r="L369" s="12">
        <f t="shared" si="48"/>
        <v>-3.637702580592728E-3</v>
      </c>
      <c r="M369" s="2" t="str">
        <f t="shared" si="55"/>
        <v>none</v>
      </c>
    </row>
    <row r="370" spans="1:13">
      <c r="A370">
        <f>[1]Sheet1!$A370</f>
        <v>0</v>
      </c>
      <c r="B370" s="6" t="e">
        <f>SUMIF([2]Sheet1!$B$1:B$65536,A370,[2]Sheet1!$P$1:$P$65536)</f>
        <v>#VALUE!</v>
      </c>
      <c r="C370" s="4" t="e">
        <f>SUMIF([2]Sheet1!$B$1:B$65536,A370,[2]Sheet1!$J$1:$J$65536)</f>
        <v>#VALUE!</v>
      </c>
      <c r="D370" s="4" t="e">
        <f t="shared" si="49"/>
        <v>#VALUE!</v>
      </c>
      <c r="E370" s="6" t="e">
        <f>SUMIF([3]Sheet1!B$1:B$65536,A370,[3]Sheet1!P$1:P$65536)</f>
        <v>#VALUE!</v>
      </c>
      <c r="F370" s="4" t="e">
        <f>SUMIF([3]Sheet1!B$1:B$65536,A370,[3]Sheet1!J$1:J$65536)</f>
        <v>#VALUE!</v>
      </c>
      <c r="G370" s="4" t="e">
        <f t="shared" si="50"/>
        <v>#VALUE!</v>
      </c>
      <c r="H370" s="10" t="str">
        <f t="shared" si="51"/>
        <v>none</v>
      </c>
      <c r="I370" s="12" t="str">
        <f t="shared" si="52"/>
        <v>none</v>
      </c>
      <c r="J370" s="12" t="str">
        <f t="shared" si="53"/>
        <v>none</v>
      </c>
      <c r="K370" s="12" t="e">
        <f t="shared" si="54"/>
        <v>#VALUE!</v>
      </c>
      <c r="L370" s="12">
        <f t="shared" si="48"/>
        <v>-3.637702580592728E-3</v>
      </c>
      <c r="M370" s="2" t="str">
        <f t="shared" si="55"/>
        <v>none</v>
      </c>
    </row>
    <row r="371" spans="1:13">
      <c r="A371">
        <f>[1]Sheet1!$A371</f>
        <v>0</v>
      </c>
      <c r="B371" s="6" t="e">
        <f>SUMIF([2]Sheet1!$B$1:B$65536,A371,[2]Sheet1!$P$1:$P$65536)</f>
        <v>#VALUE!</v>
      </c>
      <c r="C371" s="4" t="e">
        <f>SUMIF([2]Sheet1!$B$1:B$65536,A371,[2]Sheet1!$J$1:$J$65536)</f>
        <v>#VALUE!</v>
      </c>
      <c r="D371" s="4" t="e">
        <f t="shared" si="49"/>
        <v>#VALUE!</v>
      </c>
      <c r="E371" s="6" t="e">
        <f>SUMIF([3]Sheet1!B$1:B$65536,A371,[3]Sheet1!P$1:P$65536)</f>
        <v>#VALUE!</v>
      </c>
      <c r="F371" s="4" t="e">
        <f>SUMIF([3]Sheet1!B$1:B$65536,A371,[3]Sheet1!J$1:J$65536)</f>
        <v>#VALUE!</v>
      </c>
      <c r="G371" s="4" t="e">
        <f t="shared" si="50"/>
        <v>#VALUE!</v>
      </c>
      <c r="H371" s="10" t="str">
        <f t="shared" si="51"/>
        <v>none</v>
      </c>
      <c r="I371" s="12" t="str">
        <f t="shared" si="52"/>
        <v>none</v>
      </c>
      <c r="J371" s="12" t="str">
        <f t="shared" si="53"/>
        <v>none</v>
      </c>
      <c r="K371" s="12" t="e">
        <f t="shared" si="54"/>
        <v>#VALUE!</v>
      </c>
      <c r="L371" s="12">
        <f t="shared" si="48"/>
        <v>-3.637702580592728E-3</v>
      </c>
      <c r="M371" s="2" t="str">
        <f t="shared" si="55"/>
        <v>none</v>
      </c>
    </row>
    <row r="372" spans="1:13">
      <c r="A372">
        <f>[1]Sheet1!$A372</f>
        <v>0</v>
      </c>
      <c r="B372" s="6" t="e">
        <f>SUMIF([2]Sheet1!$B$1:B$65536,A372,[2]Sheet1!$P$1:$P$65536)</f>
        <v>#VALUE!</v>
      </c>
      <c r="C372" s="4" t="e">
        <f>SUMIF([2]Sheet1!$B$1:B$65536,A372,[2]Sheet1!$J$1:$J$65536)</f>
        <v>#VALUE!</v>
      </c>
      <c r="D372" s="4" t="e">
        <f t="shared" si="49"/>
        <v>#VALUE!</v>
      </c>
      <c r="E372" s="6" t="e">
        <f>SUMIF([3]Sheet1!B$1:B$65536,A372,[3]Sheet1!P$1:P$65536)</f>
        <v>#VALUE!</v>
      </c>
      <c r="F372" s="4" t="e">
        <f>SUMIF([3]Sheet1!B$1:B$65536,A372,[3]Sheet1!J$1:J$65536)</f>
        <v>#VALUE!</v>
      </c>
      <c r="G372" s="4" t="e">
        <f t="shared" si="50"/>
        <v>#VALUE!</v>
      </c>
      <c r="H372" s="10" t="str">
        <f t="shared" si="51"/>
        <v>none</v>
      </c>
      <c r="I372" s="12" t="str">
        <f t="shared" si="52"/>
        <v>none</v>
      </c>
      <c r="J372" s="12" t="str">
        <f t="shared" si="53"/>
        <v>none</v>
      </c>
      <c r="K372" s="12" t="e">
        <f t="shared" si="54"/>
        <v>#VALUE!</v>
      </c>
      <c r="L372" s="12">
        <f t="shared" si="48"/>
        <v>-3.637702580592728E-3</v>
      </c>
      <c r="M372" s="2" t="str">
        <f t="shared" si="55"/>
        <v>none</v>
      </c>
    </row>
    <row r="373" spans="1:13">
      <c r="A373">
        <f>[1]Sheet1!$A373</f>
        <v>0</v>
      </c>
      <c r="B373" s="6" t="e">
        <f>SUMIF([2]Sheet1!$B$1:B$65536,A373,[2]Sheet1!$P$1:$P$65536)</f>
        <v>#VALUE!</v>
      </c>
      <c r="C373" s="4" t="e">
        <f>SUMIF([2]Sheet1!$B$1:B$65536,A373,[2]Sheet1!$J$1:$J$65536)</f>
        <v>#VALUE!</v>
      </c>
      <c r="D373" s="4" t="e">
        <f t="shared" si="49"/>
        <v>#VALUE!</v>
      </c>
      <c r="E373" s="6" t="e">
        <f>SUMIF([3]Sheet1!B$1:B$65536,A373,[3]Sheet1!P$1:P$65536)</f>
        <v>#VALUE!</v>
      </c>
      <c r="F373" s="4" t="e">
        <f>SUMIF([3]Sheet1!B$1:B$65536,A373,[3]Sheet1!J$1:J$65536)</f>
        <v>#VALUE!</v>
      </c>
      <c r="G373" s="4" t="e">
        <f t="shared" si="50"/>
        <v>#VALUE!</v>
      </c>
      <c r="H373" s="10" t="str">
        <f t="shared" si="51"/>
        <v>none</v>
      </c>
      <c r="I373" s="12" t="str">
        <f t="shared" si="52"/>
        <v>none</v>
      </c>
      <c r="J373" s="12" t="str">
        <f t="shared" si="53"/>
        <v>none</v>
      </c>
      <c r="K373" s="12" t="e">
        <f t="shared" si="54"/>
        <v>#VALUE!</v>
      </c>
      <c r="L373" s="12">
        <f t="shared" si="48"/>
        <v>-3.637702580592728E-3</v>
      </c>
      <c r="M373" s="2" t="str">
        <f t="shared" si="55"/>
        <v>none</v>
      </c>
    </row>
    <row r="374" spans="1:13">
      <c r="A374">
        <f>[1]Sheet1!$A374</f>
        <v>0</v>
      </c>
      <c r="B374" s="6" t="e">
        <f>SUMIF([2]Sheet1!$B$1:B$65536,A374,[2]Sheet1!$P$1:$P$65536)</f>
        <v>#VALUE!</v>
      </c>
      <c r="C374" s="4" t="e">
        <f>SUMIF([2]Sheet1!$B$1:B$65536,A374,[2]Sheet1!$J$1:$J$65536)</f>
        <v>#VALUE!</v>
      </c>
      <c r="D374" s="4" t="e">
        <f t="shared" si="49"/>
        <v>#VALUE!</v>
      </c>
      <c r="E374" s="6" t="e">
        <f>SUMIF([3]Sheet1!B$1:B$65536,A374,[3]Sheet1!P$1:P$65536)</f>
        <v>#VALUE!</v>
      </c>
      <c r="F374" s="4" t="e">
        <f>SUMIF([3]Sheet1!B$1:B$65536,A374,[3]Sheet1!J$1:J$65536)</f>
        <v>#VALUE!</v>
      </c>
      <c r="G374" s="4" t="e">
        <f t="shared" si="50"/>
        <v>#VALUE!</v>
      </c>
      <c r="H374" s="10" t="str">
        <f t="shared" si="51"/>
        <v>none</v>
      </c>
      <c r="I374" s="12" t="str">
        <f t="shared" si="52"/>
        <v>none</v>
      </c>
      <c r="J374" s="12" t="str">
        <f t="shared" si="53"/>
        <v>none</v>
      </c>
      <c r="K374" s="12" t="e">
        <f t="shared" si="54"/>
        <v>#VALUE!</v>
      </c>
      <c r="L374" s="12">
        <f t="shared" si="48"/>
        <v>-3.637702580592728E-3</v>
      </c>
      <c r="M374" s="2" t="str">
        <f t="shared" si="55"/>
        <v>none</v>
      </c>
    </row>
    <row r="375" spans="1:13">
      <c r="A375">
        <f>[1]Sheet1!$A375</f>
        <v>0</v>
      </c>
      <c r="B375" s="6" t="e">
        <f>SUMIF([2]Sheet1!$B$1:B$65536,A375,[2]Sheet1!$P$1:$P$65536)</f>
        <v>#VALUE!</v>
      </c>
      <c r="C375" s="4" t="e">
        <f>SUMIF([2]Sheet1!$B$1:B$65536,A375,[2]Sheet1!$J$1:$J$65536)</f>
        <v>#VALUE!</v>
      </c>
      <c r="D375" s="4" t="e">
        <f t="shared" si="49"/>
        <v>#VALUE!</v>
      </c>
      <c r="E375" s="6" t="e">
        <f>SUMIF([3]Sheet1!B$1:B$65536,A375,[3]Sheet1!P$1:P$65536)</f>
        <v>#VALUE!</v>
      </c>
      <c r="F375" s="4" t="e">
        <f>SUMIF([3]Sheet1!B$1:B$65536,A375,[3]Sheet1!J$1:J$65536)</f>
        <v>#VALUE!</v>
      </c>
      <c r="G375" s="4" t="e">
        <f t="shared" si="50"/>
        <v>#VALUE!</v>
      </c>
      <c r="H375" s="10" t="str">
        <f t="shared" si="51"/>
        <v>none</v>
      </c>
      <c r="I375" s="12" t="str">
        <f t="shared" si="52"/>
        <v>none</v>
      </c>
      <c r="J375" s="12" t="str">
        <f t="shared" si="53"/>
        <v>none</v>
      </c>
      <c r="K375" s="12" t="e">
        <f t="shared" si="54"/>
        <v>#VALUE!</v>
      </c>
      <c r="L375" s="12">
        <f t="shared" si="48"/>
        <v>-3.637702580592728E-3</v>
      </c>
      <c r="M375" s="2" t="str">
        <f t="shared" si="55"/>
        <v>none</v>
      </c>
    </row>
    <row r="376" spans="1:13">
      <c r="A376">
        <f>[1]Sheet1!$A376</f>
        <v>0</v>
      </c>
      <c r="B376" s="6" t="e">
        <f>SUMIF([2]Sheet1!$B$1:B$65536,A376,[2]Sheet1!$P$1:$P$65536)</f>
        <v>#VALUE!</v>
      </c>
      <c r="C376" s="4" t="e">
        <f>SUMIF([2]Sheet1!$B$1:B$65536,A376,[2]Sheet1!$J$1:$J$65536)</f>
        <v>#VALUE!</v>
      </c>
      <c r="D376" s="4" t="e">
        <f t="shared" si="49"/>
        <v>#VALUE!</v>
      </c>
      <c r="E376" s="6" t="e">
        <f>SUMIF([3]Sheet1!B$1:B$65536,A376,[3]Sheet1!P$1:P$65536)</f>
        <v>#VALUE!</v>
      </c>
      <c r="F376" s="4" t="e">
        <f>SUMIF([3]Sheet1!B$1:B$65536,A376,[3]Sheet1!J$1:J$65536)</f>
        <v>#VALUE!</v>
      </c>
      <c r="G376" s="4" t="e">
        <f t="shared" si="50"/>
        <v>#VALUE!</v>
      </c>
      <c r="H376" s="10" t="str">
        <f t="shared" si="51"/>
        <v>none</v>
      </c>
      <c r="I376" s="12" t="str">
        <f t="shared" si="52"/>
        <v>none</v>
      </c>
      <c r="J376" s="12" t="str">
        <f t="shared" si="53"/>
        <v>none</v>
      </c>
      <c r="K376" s="12" t="e">
        <f t="shared" si="54"/>
        <v>#VALUE!</v>
      </c>
      <c r="L376" s="12">
        <f t="shared" si="48"/>
        <v>-3.637702580592728E-3</v>
      </c>
      <c r="M376" s="2" t="str">
        <f t="shared" si="55"/>
        <v>none</v>
      </c>
    </row>
    <row r="377" spans="1:13">
      <c r="A377">
        <f>[1]Sheet1!$A377</f>
        <v>0</v>
      </c>
      <c r="B377" s="6" t="e">
        <f>SUMIF([2]Sheet1!$B$1:B$65536,A377,[2]Sheet1!$P$1:$P$65536)</f>
        <v>#VALUE!</v>
      </c>
      <c r="C377" s="4" t="e">
        <f>SUMIF([2]Sheet1!$B$1:B$65536,A377,[2]Sheet1!$J$1:$J$65536)</f>
        <v>#VALUE!</v>
      </c>
      <c r="D377" s="4" t="e">
        <f t="shared" si="49"/>
        <v>#VALUE!</v>
      </c>
      <c r="E377" s="6" t="e">
        <f>SUMIF([3]Sheet1!B$1:B$65536,A377,[3]Sheet1!P$1:P$65536)</f>
        <v>#VALUE!</v>
      </c>
      <c r="F377" s="4" t="e">
        <f>SUMIF([3]Sheet1!B$1:B$65536,A377,[3]Sheet1!J$1:J$65536)</f>
        <v>#VALUE!</v>
      </c>
      <c r="G377" s="4" t="e">
        <f t="shared" si="50"/>
        <v>#VALUE!</v>
      </c>
      <c r="H377" s="10" t="str">
        <f t="shared" si="51"/>
        <v>none</v>
      </c>
      <c r="I377" s="12" t="str">
        <f t="shared" si="52"/>
        <v>none</v>
      </c>
      <c r="J377" s="12" t="str">
        <f t="shared" si="53"/>
        <v>none</v>
      </c>
      <c r="K377" s="12" t="e">
        <f t="shared" si="54"/>
        <v>#VALUE!</v>
      </c>
      <c r="L377" s="12">
        <f t="shared" si="48"/>
        <v>-3.637702580592728E-3</v>
      </c>
      <c r="M377" s="2" t="str">
        <f t="shared" si="55"/>
        <v>none</v>
      </c>
    </row>
    <row r="378" spans="1:13">
      <c r="A378">
        <f>[1]Sheet1!$A378</f>
        <v>0</v>
      </c>
      <c r="B378" s="6" t="e">
        <f>SUMIF([2]Sheet1!$B$1:B$65536,A378,[2]Sheet1!$P$1:$P$65536)</f>
        <v>#VALUE!</v>
      </c>
      <c r="C378" s="4" t="e">
        <f>SUMIF([2]Sheet1!$B$1:B$65536,A378,[2]Sheet1!$J$1:$J$65536)</f>
        <v>#VALUE!</v>
      </c>
      <c r="D378" s="4" t="e">
        <f t="shared" si="49"/>
        <v>#VALUE!</v>
      </c>
      <c r="E378" s="6" t="e">
        <f>SUMIF([3]Sheet1!B$1:B$65536,A378,[3]Sheet1!P$1:P$65536)</f>
        <v>#VALUE!</v>
      </c>
      <c r="F378" s="4" t="e">
        <f>SUMIF([3]Sheet1!B$1:B$65536,A378,[3]Sheet1!J$1:J$65536)</f>
        <v>#VALUE!</v>
      </c>
      <c r="G378" s="4" t="e">
        <f t="shared" si="50"/>
        <v>#VALUE!</v>
      </c>
      <c r="H378" s="10" t="str">
        <f t="shared" si="51"/>
        <v>none</v>
      </c>
      <c r="I378" s="12" t="str">
        <f t="shared" si="52"/>
        <v>none</v>
      </c>
      <c r="J378" s="12" t="str">
        <f t="shared" si="53"/>
        <v>none</v>
      </c>
      <c r="K378" s="12" t="e">
        <f t="shared" si="54"/>
        <v>#VALUE!</v>
      </c>
      <c r="L378" s="12">
        <f t="shared" si="48"/>
        <v>-3.637702580592728E-3</v>
      </c>
      <c r="M378" s="2" t="str">
        <f t="shared" si="55"/>
        <v>none</v>
      </c>
    </row>
    <row r="379" spans="1:13">
      <c r="A379">
        <f>[1]Sheet1!$A379</f>
        <v>0</v>
      </c>
      <c r="B379" s="6" t="e">
        <f>SUMIF([2]Sheet1!$B$1:B$65536,A379,[2]Sheet1!$P$1:$P$65536)</f>
        <v>#VALUE!</v>
      </c>
      <c r="C379" s="4" t="e">
        <f>SUMIF([2]Sheet1!$B$1:B$65536,A379,[2]Sheet1!$J$1:$J$65536)</f>
        <v>#VALUE!</v>
      </c>
      <c r="D379" s="4" t="e">
        <f t="shared" si="49"/>
        <v>#VALUE!</v>
      </c>
      <c r="E379" s="6" t="e">
        <f>SUMIF([3]Sheet1!B$1:B$65536,A379,[3]Sheet1!P$1:P$65536)</f>
        <v>#VALUE!</v>
      </c>
      <c r="F379" s="4" t="e">
        <f>SUMIF([3]Sheet1!B$1:B$65536,A379,[3]Sheet1!J$1:J$65536)</f>
        <v>#VALUE!</v>
      </c>
      <c r="G379" s="4" t="e">
        <f t="shared" si="50"/>
        <v>#VALUE!</v>
      </c>
      <c r="H379" s="10" t="str">
        <f t="shared" si="51"/>
        <v>none</v>
      </c>
      <c r="I379" s="12" t="str">
        <f t="shared" si="52"/>
        <v>none</v>
      </c>
      <c r="J379" s="12" t="str">
        <f t="shared" si="53"/>
        <v>none</v>
      </c>
      <c r="K379" s="12" t="e">
        <f t="shared" si="54"/>
        <v>#VALUE!</v>
      </c>
      <c r="L379" s="12">
        <f t="shared" si="48"/>
        <v>-3.637702580592728E-3</v>
      </c>
      <c r="M379" s="2" t="str">
        <f t="shared" si="55"/>
        <v>none</v>
      </c>
    </row>
    <row r="380" spans="1:13">
      <c r="A380">
        <f>[1]Sheet1!$A380</f>
        <v>0</v>
      </c>
      <c r="B380" s="6" t="e">
        <f>SUMIF([2]Sheet1!$B$1:B$65536,A380,[2]Sheet1!$P$1:$P$65536)</f>
        <v>#VALUE!</v>
      </c>
      <c r="C380" s="4" t="e">
        <f>SUMIF([2]Sheet1!$B$1:B$65536,A380,[2]Sheet1!$J$1:$J$65536)</f>
        <v>#VALUE!</v>
      </c>
      <c r="D380" s="4" t="e">
        <f t="shared" si="49"/>
        <v>#VALUE!</v>
      </c>
      <c r="E380" s="6" t="e">
        <f>SUMIF([3]Sheet1!B$1:B$65536,A380,[3]Sheet1!P$1:P$65536)</f>
        <v>#VALUE!</v>
      </c>
      <c r="F380" s="4" t="e">
        <f>SUMIF([3]Sheet1!B$1:B$65536,A380,[3]Sheet1!J$1:J$65536)</f>
        <v>#VALUE!</v>
      </c>
      <c r="G380" s="4" t="e">
        <f t="shared" si="50"/>
        <v>#VALUE!</v>
      </c>
      <c r="H380" s="10" t="str">
        <f t="shared" si="51"/>
        <v>none</v>
      </c>
      <c r="I380" s="12" t="str">
        <f t="shared" si="52"/>
        <v>none</v>
      </c>
      <c r="J380" s="12" t="str">
        <f t="shared" si="53"/>
        <v>none</v>
      </c>
      <c r="K380" s="12" t="e">
        <f t="shared" si="54"/>
        <v>#VALUE!</v>
      </c>
      <c r="L380" s="12">
        <f t="shared" si="48"/>
        <v>-3.637702580592728E-3</v>
      </c>
      <c r="M380" s="2" t="str">
        <f t="shared" si="55"/>
        <v>none</v>
      </c>
    </row>
    <row r="381" spans="1:13">
      <c r="A381">
        <f>[1]Sheet1!$A381</f>
        <v>0</v>
      </c>
      <c r="B381" s="6" t="e">
        <f>SUMIF([2]Sheet1!$B$1:B$65536,A381,[2]Sheet1!$P$1:$P$65536)</f>
        <v>#VALUE!</v>
      </c>
      <c r="C381" s="4" t="e">
        <f>SUMIF([2]Sheet1!$B$1:B$65536,A381,[2]Sheet1!$J$1:$J$65536)</f>
        <v>#VALUE!</v>
      </c>
      <c r="D381" s="4" t="e">
        <f t="shared" si="49"/>
        <v>#VALUE!</v>
      </c>
      <c r="E381" s="6" t="e">
        <f>SUMIF([3]Sheet1!B$1:B$65536,A381,[3]Sheet1!P$1:P$65536)</f>
        <v>#VALUE!</v>
      </c>
      <c r="F381" s="4" t="e">
        <f>SUMIF([3]Sheet1!B$1:B$65536,A381,[3]Sheet1!J$1:J$65536)</f>
        <v>#VALUE!</v>
      </c>
      <c r="G381" s="4" t="e">
        <f t="shared" si="50"/>
        <v>#VALUE!</v>
      </c>
      <c r="H381" s="10" t="str">
        <f t="shared" si="51"/>
        <v>none</v>
      </c>
      <c r="I381" s="12" t="str">
        <f t="shared" si="52"/>
        <v>none</v>
      </c>
      <c r="J381" s="12" t="str">
        <f t="shared" si="53"/>
        <v>none</v>
      </c>
      <c r="K381" s="12" t="e">
        <f t="shared" si="54"/>
        <v>#VALUE!</v>
      </c>
      <c r="L381" s="12">
        <f t="shared" si="48"/>
        <v>-3.637702580592728E-3</v>
      </c>
      <c r="M381" s="2" t="str">
        <f t="shared" si="55"/>
        <v>none</v>
      </c>
    </row>
    <row r="382" spans="1:13">
      <c r="A382">
        <f>[1]Sheet1!$A382</f>
        <v>0</v>
      </c>
      <c r="B382" s="6" t="e">
        <f>SUMIF([2]Sheet1!$B$1:B$65536,A382,[2]Sheet1!$P$1:$P$65536)</f>
        <v>#VALUE!</v>
      </c>
      <c r="C382" s="4" t="e">
        <f>SUMIF([2]Sheet1!$B$1:B$65536,A382,[2]Sheet1!$J$1:$J$65536)</f>
        <v>#VALUE!</v>
      </c>
      <c r="D382" s="4" t="e">
        <f t="shared" si="49"/>
        <v>#VALUE!</v>
      </c>
      <c r="E382" s="6" t="e">
        <f>SUMIF([3]Sheet1!B$1:B$65536,A382,[3]Sheet1!P$1:P$65536)</f>
        <v>#VALUE!</v>
      </c>
      <c r="F382" s="4" t="e">
        <f>SUMIF([3]Sheet1!B$1:B$65536,A382,[3]Sheet1!J$1:J$65536)</f>
        <v>#VALUE!</v>
      </c>
      <c r="G382" s="4" t="e">
        <f t="shared" si="50"/>
        <v>#VALUE!</v>
      </c>
      <c r="H382" s="10" t="str">
        <f t="shared" si="51"/>
        <v>none</v>
      </c>
      <c r="I382" s="12" t="str">
        <f t="shared" si="52"/>
        <v>none</v>
      </c>
      <c r="J382" s="12" t="str">
        <f t="shared" si="53"/>
        <v>none</v>
      </c>
      <c r="K382" s="12" t="e">
        <f t="shared" si="54"/>
        <v>#VALUE!</v>
      </c>
      <c r="L382" s="12">
        <f t="shared" si="48"/>
        <v>-3.637702580592728E-3</v>
      </c>
      <c r="M382" s="2" t="str">
        <f t="shared" si="55"/>
        <v>none</v>
      </c>
    </row>
    <row r="383" spans="1:13">
      <c r="A383">
        <f>[1]Sheet1!$A383</f>
        <v>0</v>
      </c>
      <c r="B383" s="6" t="e">
        <f>SUMIF([2]Sheet1!$B$1:B$65536,A383,[2]Sheet1!$P$1:$P$65536)</f>
        <v>#VALUE!</v>
      </c>
      <c r="C383" s="4" t="e">
        <f>SUMIF([2]Sheet1!$B$1:B$65536,A383,[2]Sheet1!$J$1:$J$65536)</f>
        <v>#VALUE!</v>
      </c>
      <c r="D383" s="4" t="e">
        <f t="shared" si="49"/>
        <v>#VALUE!</v>
      </c>
      <c r="E383" s="6" t="e">
        <f>SUMIF([3]Sheet1!B$1:B$65536,A383,[3]Sheet1!P$1:P$65536)</f>
        <v>#VALUE!</v>
      </c>
      <c r="F383" s="4" t="e">
        <f>SUMIF([3]Sheet1!B$1:B$65536,A383,[3]Sheet1!J$1:J$65536)</f>
        <v>#VALUE!</v>
      </c>
      <c r="G383" s="4" t="e">
        <f t="shared" si="50"/>
        <v>#VALUE!</v>
      </c>
      <c r="H383" s="10" t="str">
        <f t="shared" si="51"/>
        <v>none</v>
      </c>
      <c r="I383" s="12" t="str">
        <f t="shared" si="52"/>
        <v>none</v>
      </c>
      <c r="J383" s="12" t="str">
        <f t="shared" si="53"/>
        <v>none</v>
      </c>
      <c r="K383" s="12" t="e">
        <f t="shared" si="54"/>
        <v>#VALUE!</v>
      </c>
      <c r="L383" s="12">
        <f t="shared" si="48"/>
        <v>-3.637702580592728E-3</v>
      </c>
      <c r="M383" s="2" t="str">
        <f t="shared" si="55"/>
        <v>none</v>
      </c>
    </row>
    <row r="384" spans="1:13">
      <c r="A384">
        <f>[1]Sheet1!$A384</f>
        <v>0</v>
      </c>
      <c r="B384" s="6" t="e">
        <f>SUMIF([2]Sheet1!$B$1:B$65536,A384,[2]Sheet1!$P$1:$P$65536)</f>
        <v>#VALUE!</v>
      </c>
      <c r="C384" s="4" t="e">
        <f>SUMIF([2]Sheet1!$B$1:B$65536,A384,[2]Sheet1!$J$1:$J$65536)</f>
        <v>#VALUE!</v>
      </c>
      <c r="D384" s="4" t="e">
        <f t="shared" si="49"/>
        <v>#VALUE!</v>
      </c>
      <c r="E384" s="6" t="e">
        <f>SUMIF([3]Sheet1!B$1:B$65536,A384,[3]Sheet1!P$1:P$65536)</f>
        <v>#VALUE!</v>
      </c>
      <c r="F384" s="4" t="e">
        <f>SUMIF([3]Sheet1!B$1:B$65536,A384,[3]Sheet1!J$1:J$65536)</f>
        <v>#VALUE!</v>
      </c>
      <c r="G384" s="4" t="e">
        <f t="shared" si="50"/>
        <v>#VALUE!</v>
      </c>
      <c r="H384" s="10" t="str">
        <f t="shared" si="51"/>
        <v>none</v>
      </c>
      <c r="I384" s="12" t="str">
        <f t="shared" si="52"/>
        <v>none</v>
      </c>
      <c r="J384" s="12" t="str">
        <f t="shared" si="53"/>
        <v>none</v>
      </c>
      <c r="K384" s="12" t="e">
        <f t="shared" si="54"/>
        <v>#VALUE!</v>
      </c>
      <c r="L384" s="12">
        <f t="shared" si="48"/>
        <v>-3.637702580592728E-3</v>
      </c>
      <c r="M384" s="2" t="str">
        <f t="shared" si="55"/>
        <v>none</v>
      </c>
    </row>
    <row r="385" spans="1:13">
      <c r="A385">
        <f>[1]Sheet1!$A385</f>
        <v>0</v>
      </c>
      <c r="B385" s="6" t="e">
        <f>SUMIF([2]Sheet1!$B$1:B$65536,A385,[2]Sheet1!$P$1:$P$65536)</f>
        <v>#VALUE!</v>
      </c>
      <c r="C385" s="4" t="e">
        <f>SUMIF([2]Sheet1!$B$1:B$65536,A385,[2]Sheet1!$J$1:$J$65536)</f>
        <v>#VALUE!</v>
      </c>
      <c r="D385" s="4" t="e">
        <f t="shared" si="49"/>
        <v>#VALUE!</v>
      </c>
      <c r="E385" s="6" t="e">
        <f>SUMIF([3]Sheet1!B$1:B$65536,A385,[3]Sheet1!P$1:P$65536)</f>
        <v>#VALUE!</v>
      </c>
      <c r="F385" s="4" t="e">
        <f>SUMIF([3]Sheet1!B$1:B$65536,A385,[3]Sheet1!J$1:J$65536)</f>
        <v>#VALUE!</v>
      </c>
      <c r="G385" s="4" t="e">
        <f t="shared" si="50"/>
        <v>#VALUE!</v>
      </c>
      <c r="H385" s="10" t="str">
        <f t="shared" si="51"/>
        <v>none</v>
      </c>
      <c r="I385" s="12" t="str">
        <f t="shared" si="52"/>
        <v>none</v>
      </c>
      <c r="J385" s="12" t="str">
        <f t="shared" si="53"/>
        <v>none</v>
      </c>
      <c r="K385" s="12" t="e">
        <f t="shared" si="54"/>
        <v>#VALUE!</v>
      </c>
      <c r="L385" s="12">
        <f t="shared" si="48"/>
        <v>-3.637702580592728E-3</v>
      </c>
      <c r="M385" s="2" t="str">
        <f t="shared" si="55"/>
        <v>none</v>
      </c>
    </row>
    <row r="386" spans="1:13">
      <c r="A386">
        <f>[1]Sheet1!$A386</f>
        <v>0</v>
      </c>
      <c r="B386" s="6" t="e">
        <f>SUMIF([2]Sheet1!$B$1:B$65536,A386,[2]Sheet1!$P$1:$P$65536)</f>
        <v>#VALUE!</v>
      </c>
      <c r="C386" s="4" t="e">
        <f>SUMIF([2]Sheet1!$B$1:B$65536,A386,[2]Sheet1!$J$1:$J$65536)</f>
        <v>#VALUE!</v>
      </c>
      <c r="D386" s="4" t="e">
        <f t="shared" si="49"/>
        <v>#VALUE!</v>
      </c>
      <c r="E386" s="6" t="e">
        <f>SUMIF([3]Sheet1!B$1:B$65536,A386,[3]Sheet1!P$1:P$65536)</f>
        <v>#VALUE!</v>
      </c>
      <c r="F386" s="4" t="e">
        <f>SUMIF([3]Sheet1!B$1:B$65536,A386,[3]Sheet1!J$1:J$65536)</f>
        <v>#VALUE!</v>
      </c>
      <c r="G386" s="4" t="e">
        <f t="shared" si="50"/>
        <v>#VALUE!</v>
      </c>
      <c r="H386" s="10" t="str">
        <f t="shared" si="51"/>
        <v>none</v>
      </c>
      <c r="I386" s="12" t="str">
        <f t="shared" si="52"/>
        <v>none</v>
      </c>
      <c r="J386" s="12" t="str">
        <f t="shared" si="53"/>
        <v>none</v>
      </c>
      <c r="K386" s="12" t="e">
        <f t="shared" si="54"/>
        <v>#VALUE!</v>
      </c>
      <c r="L386" s="12">
        <f t="shared" si="48"/>
        <v>-3.637702580592728E-3</v>
      </c>
      <c r="M386" s="2" t="str">
        <f t="shared" si="55"/>
        <v>none</v>
      </c>
    </row>
    <row r="387" spans="1:13">
      <c r="A387">
        <f>[1]Sheet1!$A387</f>
        <v>0</v>
      </c>
      <c r="B387" s="6" t="e">
        <f>SUMIF([2]Sheet1!$B$1:B$65536,A387,[2]Sheet1!$P$1:$P$65536)</f>
        <v>#VALUE!</v>
      </c>
      <c r="C387" s="4" t="e">
        <f>SUMIF([2]Sheet1!$B$1:B$65536,A387,[2]Sheet1!$J$1:$J$65536)</f>
        <v>#VALUE!</v>
      </c>
      <c r="D387" s="4" t="e">
        <f t="shared" si="49"/>
        <v>#VALUE!</v>
      </c>
      <c r="E387" s="6" t="e">
        <f>SUMIF([3]Sheet1!B$1:B$65536,A387,[3]Sheet1!P$1:P$65536)</f>
        <v>#VALUE!</v>
      </c>
      <c r="F387" s="4" t="e">
        <f>SUMIF([3]Sheet1!B$1:B$65536,A387,[3]Sheet1!J$1:J$65536)</f>
        <v>#VALUE!</v>
      </c>
      <c r="G387" s="4" t="e">
        <f t="shared" si="50"/>
        <v>#VALUE!</v>
      </c>
      <c r="H387" s="10" t="str">
        <f t="shared" si="51"/>
        <v>none</v>
      </c>
      <c r="I387" s="12" t="str">
        <f t="shared" si="52"/>
        <v>none</v>
      </c>
      <c r="J387" s="12" t="str">
        <f t="shared" si="53"/>
        <v>none</v>
      </c>
      <c r="K387" s="12" t="e">
        <f t="shared" si="54"/>
        <v>#VALUE!</v>
      </c>
      <c r="L387" s="12">
        <f t="shared" ref="L387:L450" si="56">($T$5-$T$4)/$T$4</f>
        <v>-3.637702580592728E-3</v>
      </c>
      <c r="M387" s="2" t="str">
        <f t="shared" si="55"/>
        <v>none</v>
      </c>
    </row>
    <row r="388" spans="1:13">
      <c r="A388">
        <f>[1]Sheet1!$A388</f>
        <v>0</v>
      </c>
      <c r="B388" s="6" t="e">
        <f>SUMIF([2]Sheet1!$B$1:B$65536,A388,[2]Sheet1!$P$1:$P$65536)</f>
        <v>#VALUE!</v>
      </c>
      <c r="C388" s="4" t="e">
        <f>SUMIF([2]Sheet1!$B$1:B$65536,A388,[2]Sheet1!$J$1:$J$65536)</f>
        <v>#VALUE!</v>
      </c>
      <c r="D388" s="4" t="e">
        <f t="shared" si="49"/>
        <v>#VALUE!</v>
      </c>
      <c r="E388" s="6" t="e">
        <f>SUMIF([3]Sheet1!B$1:B$65536,A388,[3]Sheet1!P$1:P$65536)</f>
        <v>#VALUE!</v>
      </c>
      <c r="F388" s="4" t="e">
        <f>SUMIF([3]Sheet1!B$1:B$65536,A388,[3]Sheet1!J$1:J$65536)</f>
        <v>#VALUE!</v>
      </c>
      <c r="G388" s="4" t="e">
        <f t="shared" si="50"/>
        <v>#VALUE!</v>
      </c>
      <c r="H388" s="10" t="str">
        <f t="shared" si="51"/>
        <v>none</v>
      </c>
      <c r="I388" s="12" t="str">
        <f t="shared" si="52"/>
        <v>none</v>
      </c>
      <c r="J388" s="12" t="str">
        <f t="shared" si="53"/>
        <v>none</v>
      </c>
      <c r="K388" s="12" t="e">
        <f t="shared" si="54"/>
        <v>#VALUE!</v>
      </c>
      <c r="L388" s="12">
        <f t="shared" si="56"/>
        <v>-3.637702580592728E-3</v>
      </c>
      <c r="M388" s="2" t="str">
        <f t="shared" si="55"/>
        <v>none</v>
      </c>
    </row>
    <row r="389" spans="1:13">
      <c r="A389">
        <f>[1]Sheet1!$A389</f>
        <v>0</v>
      </c>
      <c r="B389" s="6" t="e">
        <f>SUMIF([2]Sheet1!$B$1:B$65536,A389,[2]Sheet1!$P$1:$P$65536)</f>
        <v>#VALUE!</v>
      </c>
      <c r="C389" s="4" t="e">
        <f>SUMIF([2]Sheet1!$B$1:B$65536,A389,[2]Sheet1!$J$1:$J$65536)</f>
        <v>#VALUE!</v>
      </c>
      <c r="D389" s="4" t="e">
        <f t="shared" si="49"/>
        <v>#VALUE!</v>
      </c>
      <c r="E389" s="6" t="e">
        <f>SUMIF([3]Sheet1!B$1:B$65536,A389,[3]Sheet1!P$1:P$65536)</f>
        <v>#VALUE!</v>
      </c>
      <c r="F389" s="4" t="e">
        <f>SUMIF([3]Sheet1!B$1:B$65536,A389,[3]Sheet1!J$1:J$65536)</f>
        <v>#VALUE!</v>
      </c>
      <c r="G389" s="4" t="e">
        <f t="shared" si="50"/>
        <v>#VALUE!</v>
      </c>
      <c r="H389" s="10" t="str">
        <f t="shared" si="51"/>
        <v>none</v>
      </c>
      <c r="I389" s="12" t="str">
        <f t="shared" si="52"/>
        <v>none</v>
      </c>
      <c r="J389" s="12" t="str">
        <f t="shared" si="53"/>
        <v>none</v>
      </c>
      <c r="K389" s="12" t="e">
        <f t="shared" si="54"/>
        <v>#VALUE!</v>
      </c>
      <c r="L389" s="12">
        <f t="shared" si="56"/>
        <v>-3.637702580592728E-3</v>
      </c>
      <c r="M389" s="2" t="str">
        <f t="shared" si="55"/>
        <v>none</v>
      </c>
    </row>
    <row r="390" spans="1:13">
      <c r="A390">
        <f>[1]Sheet1!$A390</f>
        <v>0</v>
      </c>
      <c r="B390" s="6" t="e">
        <f>SUMIF([2]Sheet1!$B$1:B$65536,A390,[2]Sheet1!$P$1:$P$65536)</f>
        <v>#VALUE!</v>
      </c>
      <c r="C390" s="4" t="e">
        <f>SUMIF([2]Sheet1!$B$1:B$65536,A390,[2]Sheet1!$J$1:$J$65536)</f>
        <v>#VALUE!</v>
      </c>
      <c r="D390" s="4" t="e">
        <f t="shared" si="49"/>
        <v>#VALUE!</v>
      </c>
      <c r="E390" s="6" t="e">
        <f>SUMIF([3]Sheet1!B$1:B$65536,A390,[3]Sheet1!P$1:P$65536)</f>
        <v>#VALUE!</v>
      </c>
      <c r="F390" s="4" t="e">
        <f>SUMIF([3]Sheet1!B$1:B$65536,A390,[3]Sheet1!J$1:J$65536)</f>
        <v>#VALUE!</v>
      </c>
      <c r="G390" s="4" t="e">
        <f t="shared" si="50"/>
        <v>#VALUE!</v>
      </c>
      <c r="H390" s="10" t="str">
        <f t="shared" si="51"/>
        <v>none</v>
      </c>
      <c r="I390" s="12" t="str">
        <f t="shared" si="52"/>
        <v>none</v>
      </c>
      <c r="J390" s="12" t="str">
        <f t="shared" si="53"/>
        <v>none</v>
      </c>
      <c r="K390" s="12" t="e">
        <f t="shared" si="54"/>
        <v>#VALUE!</v>
      </c>
      <c r="L390" s="12">
        <f t="shared" si="56"/>
        <v>-3.637702580592728E-3</v>
      </c>
      <c r="M390" s="2" t="str">
        <f t="shared" si="55"/>
        <v>none</v>
      </c>
    </row>
    <row r="391" spans="1:13">
      <c r="A391">
        <f>[1]Sheet1!$A391</f>
        <v>0</v>
      </c>
      <c r="B391" s="6" t="e">
        <f>SUMIF([2]Sheet1!$B$1:B$65536,A391,[2]Sheet1!$P$1:$P$65536)</f>
        <v>#VALUE!</v>
      </c>
      <c r="C391" s="4" t="e">
        <f>SUMIF([2]Sheet1!$B$1:B$65536,A391,[2]Sheet1!$J$1:$J$65536)</f>
        <v>#VALUE!</v>
      </c>
      <c r="D391" s="4" t="e">
        <f t="shared" si="49"/>
        <v>#VALUE!</v>
      </c>
      <c r="E391" s="6" t="e">
        <f>SUMIF([3]Sheet1!B$1:B$65536,A391,[3]Sheet1!P$1:P$65536)</f>
        <v>#VALUE!</v>
      </c>
      <c r="F391" s="4" t="e">
        <f>SUMIF([3]Sheet1!B$1:B$65536,A391,[3]Sheet1!J$1:J$65536)</f>
        <v>#VALUE!</v>
      </c>
      <c r="G391" s="4" t="e">
        <f t="shared" si="50"/>
        <v>#VALUE!</v>
      </c>
      <c r="H391" s="10" t="str">
        <f t="shared" si="51"/>
        <v>none</v>
      </c>
      <c r="I391" s="12" t="str">
        <f t="shared" si="52"/>
        <v>none</v>
      </c>
      <c r="J391" s="12" t="str">
        <f t="shared" si="53"/>
        <v>none</v>
      </c>
      <c r="K391" s="12" t="e">
        <f t="shared" si="54"/>
        <v>#VALUE!</v>
      </c>
      <c r="L391" s="12">
        <f t="shared" si="56"/>
        <v>-3.637702580592728E-3</v>
      </c>
      <c r="M391" s="2" t="str">
        <f t="shared" si="55"/>
        <v>none</v>
      </c>
    </row>
    <row r="392" spans="1:13">
      <c r="A392">
        <f>[1]Sheet1!$A392</f>
        <v>0</v>
      </c>
      <c r="B392" s="6" t="e">
        <f>SUMIF([2]Sheet1!$B$1:B$65536,A392,[2]Sheet1!$P$1:$P$65536)</f>
        <v>#VALUE!</v>
      </c>
      <c r="C392" s="4" t="e">
        <f>SUMIF([2]Sheet1!$B$1:B$65536,A392,[2]Sheet1!$J$1:$J$65536)</f>
        <v>#VALUE!</v>
      </c>
      <c r="D392" s="4" t="e">
        <f t="shared" si="49"/>
        <v>#VALUE!</v>
      </c>
      <c r="E392" s="6" t="e">
        <f>SUMIF([3]Sheet1!B$1:B$65536,A392,[3]Sheet1!P$1:P$65536)</f>
        <v>#VALUE!</v>
      </c>
      <c r="F392" s="4" t="e">
        <f>SUMIF([3]Sheet1!B$1:B$65536,A392,[3]Sheet1!J$1:J$65536)</f>
        <v>#VALUE!</v>
      </c>
      <c r="G392" s="4" t="e">
        <f t="shared" si="50"/>
        <v>#VALUE!</v>
      </c>
      <c r="H392" s="10" t="str">
        <f t="shared" si="51"/>
        <v>none</v>
      </c>
      <c r="I392" s="12" t="str">
        <f t="shared" si="52"/>
        <v>none</v>
      </c>
      <c r="J392" s="12" t="str">
        <f t="shared" si="53"/>
        <v>none</v>
      </c>
      <c r="K392" s="12" t="e">
        <f t="shared" si="54"/>
        <v>#VALUE!</v>
      </c>
      <c r="L392" s="12">
        <f t="shared" si="56"/>
        <v>-3.637702580592728E-3</v>
      </c>
      <c r="M392" s="2" t="str">
        <f t="shared" si="55"/>
        <v>none</v>
      </c>
    </row>
    <row r="393" spans="1:13">
      <c r="A393">
        <f>[1]Sheet1!$A393</f>
        <v>0</v>
      </c>
      <c r="B393" s="6" t="e">
        <f>SUMIF([2]Sheet1!$B$1:B$65536,A393,[2]Sheet1!$P$1:$P$65536)</f>
        <v>#VALUE!</v>
      </c>
      <c r="C393" s="4" t="e">
        <f>SUMIF([2]Sheet1!$B$1:B$65536,A393,[2]Sheet1!$J$1:$J$65536)</f>
        <v>#VALUE!</v>
      </c>
      <c r="D393" s="4" t="e">
        <f t="shared" si="49"/>
        <v>#VALUE!</v>
      </c>
      <c r="E393" s="6" t="e">
        <f>SUMIF([3]Sheet1!B$1:B$65536,A393,[3]Sheet1!P$1:P$65536)</f>
        <v>#VALUE!</v>
      </c>
      <c r="F393" s="4" t="e">
        <f>SUMIF([3]Sheet1!B$1:B$65536,A393,[3]Sheet1!J$1:J$65536)</f>
        <v>#VALUE!</v>
      </c>
      <c r="G393" s="4" t="e">
        <f t="shared" si="50"/>
        <v>#VALUE!</v>
      </c>
      <c r="H393" s="10" t="str">
        <f t="shared" si="51"/>
        <v>none</v>
      </c>
      <c r="I393" s="12" t="str">
        <f t="shared" si="52"/>
        <v>none</v>
      </c>
      <c r="J393" s="12" t="str">
        <f t="shared" si="53"/>
        <v>none</v>
      </c>
      <c r="K393" s="12" t="e">
        <f t="shared" si="54"/>
        <v>#VALUE!</v>
      </c>
      <c r="L393" s="12">
        <f t="shared" si="56"/>
        <v>-3.637702580592728E-3</v>
      </c>
      <c r="M393" s="2" t="str">
        <f t="shared" si="55"/>
        <v>none</v>
      </c>
    </row>
    <row r="394" spans="1:13">
      <c r="A394">
        <f>[1]Sheet1!$A394</f>
        <v>0</v>
      </c>
      <c r="B394" s="6" t="e">
        <f>SUMIF([2]Sheet1!$B$1:B$65536,A394,[2]Sheet1!$P$1:$P$65536)</f>
        <v>#VALUE!</v>
      </c>
      <c r="C394" s="4" t="e">
        <f>SUMIF([2]Sheet1!$B$1:B$65536,A394,[2]Sheet1!$J$1:$J$65536)</f>
        <v>#VALUE!</v>
      </c>
      <c r="D394" s="4" t="e">
        <f t="shared" si="49"/>
        <v>#VALUE!</v>
      </c>
      <c r="E394" s="6" t="e">
        <f>SUMIF([3]Sheet1!B$1:B$65536,A394,[3]Sheet1!P$1:P$65536)</f>
        <v>#VALUE!</v>
      </c>
      <c r="F394" s="4" t="e">
        <f>SUMIF([3]Sheet1!B$1:B$65536,A394,[3]Sheet1!J$1:J$65536)</f>
        <v>#VALUE!</v>
      </c>
      <c r="G394" s="4" t="e">
        <f t="shared" si="50"/>
        <v>#VALUE!</v>
      </c>
      <c r="H394" s="10" t="str">
        <f t="shared" si="51"/>
        <v>none</v>
      </c>
      <c r="I394" s="12" t="str">
        <f t="shared" si="52"/>
        <v>none</v>
      </c>
      <c r="J394" s="12" t="str">
        <f t="shared" si="53"/>
        <v>none</v>
      </c>
      <c r="K394" s="12" t="e">
        <f t="shared" si="54"/>
        <v>#VALUE!</v>
      </c>
      <c r="L394" s="12">
        <f t="shared" si="56"/>
        <v>-3.637702580592728E-3</v>
      </c>
      <c r="M394" s="2" t="str">
        <f t="shared" si="55"/>
        <v>none</v>
      </c>
    </row>
    <row r="395" spans="1:13">
      <c r="A395">
        <f>[1]Sheet1!$A395</f>
        <v>0</v>
      </c>
      <c r="B395" s="6" t="e">
        <f>SUMIF([2]Sheet1!$B$1:B$65536,A395,[2]Sheet1!$P$1:$P$65536)</f>
        <v>#VALUE!</v>
      </c>
      <c r="C395" s="4" t="e">
        <f>SUMIF([2]Sheet1!$B$1:B$65536,A395,[2]Sheet1!$J$1:$J$65536)</f>
        <v>#VALUE!</v>
      </c>
      <c r="D395" s="4" t="e">
        <f t="shared" si="49"/>
        <v>#VALUE!</v>
      </c>
      <c r="E395" s="6" t="e">
        <f>SUMIF([3]Sheet1!B$1:B$65536,A395,[3]Sheet1!P$1:P$65536)</f>
        <v>#VALUE!</v>
      </c>
      <c r="F395" s="4" t="e">
        <f>SUMIF([3]Sheet1!B$1:B$65536,A395,[3]Sheet1!J$1:J$65536)</f>
        <v>#VALUE!</v>
      </c>
      <c r="G395" s="4" t="e">
        <f t="shared" si="50"/>
        <v>#VALUE!</v>
      </c>
      <c r="H395" s="10" t="str">
        <f t="shared" si="51"/>
        <v>none</v>
      </c>
      <c r="I395" s="12" t="str">
        <f t="shared" si="52"/>
        <v>none</v>
      </c>
      <c r="J395" s="12" t="str">
        <f t="shared" si="53"/>
        <v>none</v>
      </c>
      <c r="K395" s="12" t="e">
        <f t="shared" si="54"/>
        <v>#VALUE!</v>
      </c>
      <c r="L395" s="12">
        <f t="shared" si="56"/>
        <v>-3.637702580592728E-3</v>
      </c>
      <c r="M395" s="2" t="str">
        <f t="shared" si="55"/>
        <v>none</v>
      </c>
    </row>
    <row r="396" spans="1:13">
      <c r="A396">
        <f>[1]Sheet1!$A396</f>
        <v>0</v>
      </c>
      <c r="B396" s="6" t="e">
        <f>SUMIF([2]Sheet1!$B$1:B$65536,A396,[2]Sheet1!$P$1:$P$65536)</f>
        <v>#VALUE!</v>
      </c>
      <c r="C396" s="4" t="e">
        <f>SUMIF([2]Sheet1!$B$1:B$65536,A396,[2]Sheet1!$J$1:$J$65536)</f>
        <v>#VALUE!</v>
      </c>
      <c r="D396" s="4" t="e">
        <f t="shared" si="49"/>
        <v>#VALUE!</v>
      </c>
      <c r="E396" s="6" t="e">
        <f>SUMIF([3]Sheet1!B$1:B$65536,A396,[3]Sheet1!P$1:P$65536)</f>
        <v>#VALUE!</v>
      </c>
      <c r="F396" s="4" t="e">
        <f>SUMIF([3]Sheet1!B$1:B$65536,A396,[3]Sheet1!J$1:J$65536)</f>
        <v>#VALUE!</v>
      </c>
      <c r="G396" s="4" t="e">
        <f t="shared" si="50"/>
        <v>#VALUE!</v>
      </c>
      <c r="H396" s="10" t="str">
        <f t="shared" si="51"/>
        <v>none</v>
      </c>
      <c r="I396" s="12" t="str">
        <f t="shared" si="52"/>
        <v>none</v>
      </c>
      <c r="J396" s="12" t="str">
        <f t="shared" si="53"/>
        <v>none</v>
      </c>
      <c r="K396" s="12" t="e">
        <f t="shared" si="54"/>
        <v>#VALUE!</v>
      </c>
      <c r="L396" s="12">
        <f t="shared" si="56"/>
        <v>-3.637702580592728E-3</v>
      </c>
      <c r="M396" s="2" t="str">
        <f t="shared" si="55"/>
        <v>none</v>
      </c>
    </row>
    <row r="397" spans="1:13">
      <c r="A397">
        <f>[1]Sheet1!$A397</f>
        <v>0</v>
      </c>
      <c r="B397" s="6" t="e">
        <f>SUMIF([2]Sheet1!$B$1:B$65536,A397,[2]Sheet1!$P$1:$P$65536)</f>
        <v>#VALUE!</v>
      </c>
      <c r="C397" s="4" t="e">
        <f>SUMIF([2]Sheet1!$B$1:B$65536,A397,[2]Sheet1!$J$1:$J$65536)</f>
        <v>#VALUE!</v>
      </c>
      <c r="D397" s="4" t="e">
        <f t="shared" si="49"/>
        <v>#VALUE!</v>
      </c>
      <c r="E397" s="6" t="e">
        <f>SUMIF([3]Sheet1!B$1:B$65536,A397,[3]Sheet1!P$1:P$65536)</f>
        <v>#VALUE!</v>
      </c>
      <c r="F397" s="4" t="e">
        <f>SUMIF([3]Sheet1!B$1:B$65536,A397,[3]Sheet1!J$1:J$65536)</f>
        <v>#VALUE!</v>
      </c>
      <c r="G397" s="4" t="e">
        <f t="shared" si="50"/>
        <v>#VALUE!</v>
      </c>
      <c r="H397" s="10" t="str">
        <f t="shared" si="51"/>
        <v>none</v>
      </c>
      <c r="I397" s="12" t="str">
        <f t="shared" si="52"/>
        <v>none</v>
      </c>
      <c r="J397" s="12" t="str">
        <f t="shared" si="53"/>
        <v>none</v>
      </c>
      <c r="K397" s="12" t="e">
        <f t="shared" si="54"/>
        <v>#VALUE!</v>
      </c>
      <c r="L397" s="12">
        <f t="shared" si="56"/>
        <v>-3.637702580592728E-3</v>
      </c>
      <c r="M397" s="2" t="str">
        <f t="shared" si="55"/>
        <v>none</v>
      </c>
    </row>
    <row r="398" spans="1:13">
      <c r="A398">
        <f>[1]Sheet1!$A398</f>
        <v>0</v>
      </c>
      <c r="B398" s="6" t="e">
        <f>SUMIF([2]Sheet1!$B$1:B$65536,A398,[2]Sheet1!$P$1:$P$65536)</f>
        <v>#VALUE!</v>
      </c>
      <c r="C398" s="4" t="e">
        <f>SUMIF([2]Sheet1!$B$1:B$65536,A398,[2]Sheet1!$J$1:$J$65536)</f>
        <v>#VALUE!</v>
      </c>
      <c r="D398" s="4" t="e">
        <f t="shared" si="49"/>
        <v>#VALUE!</v>
      </c>
      <c r="E398" s="6" t="e">
        <f>SUMIF([3]Sheet1!B$1:B$65536,A398,[3]Sheet1!P$1:P$65536)</f>
        <v>#VALUE!</v>
      </c>
      <c r="F398" s="4" t="e">
        <f>SUMIF([3]Sheet1!B$1:B$65536,A398,[3]Sheet1!J$1:J$65536)</f>
        <v>#VALUE!</v>
      </c>
      <c r="G398" s="4" t="e">
        <f t="shared" si="50"/>
        <v>#VALUE!</v>
      </c>
      <c r="H398" s="10" t="str">
        <f t="shared" si="51"/>
        <v>none</v>
      </c>
      <c r="I398" s="12" t="str">
        <f t="shared" si="52"/>
        <v>none</v>
      </c>
      <c r="J398" s="12" t="str">
        <f t="shared" si="53"/>
        <v>none</v>
      </c>
      <c r="K398" s="12" t="e">
        <f t="shared" si="54"/>
        <v>#VALUE!</v>
      </c>
      <c r="L398" s="12">
        <f t="shared" si="56"/>
        <v>-3.637702580592728E-3</v>
      </c>
      <c r="M398" s="2" t="str">
        <f t="shared" si="55"/>
        <v>none</v>
      </c>
    </row>
    <row r="399" spans="1:13">
      <c r="A399">
        <f>[1]Sheet1!$A399</f>
        <v>0</v>
      </c>
      <c r="B399" s="6" t="e">
        <f>SUMIF([2]Sheet1!$B$1:B$65536,A399,[2]Sheet1!$P$1:$P$65536)</f>
        <v>#VALUE!</v>
      </c>
      <c r="C399" s="4" t="e">
        <f>SUMIF([2]Sheet1!$B$1:B$65536,A399,[2]Sheet1!$J$1:$J$65536)</f>
        <v>#VALUE!</v>
      </c>
      <c r="D399" s="4" t="e">
        <f t="shared" si="49"/>
        <v>#VALUE!</v>
      </c>
      <c r="E399" s="6" t="e">
        <f>SUMIF([3]Sheet1!B$1:B$65536,A399,[3]Sheet1!P$1:P$65536)</f>
        <v>#VALUE!</v>
      </c>
      <c r="F399" s="4" t="e">
        <f>SUMIF([3]Sheet1!B$1:B$65536,A399,[3]Sheet1!J$1:J$65536)</f>
        <v>#VALUE!</v>
      </c>
      <c r="G399" s="4" t="e">
        <f t="shared" si="50"/>
        <v>#VALUE!</v>
      </c>
      <c r="H399" s="10" t="str">
        <f t="shared" si="51"/>
        <v>none</v>
      </c>
      <c r="I399" s="12" t="str">
        <f t="shared" si="52"/>
        <v>none</v>
      </c>
      <c r="J399" s="12" t="str">
        <f t="shared" si="53"/>
        <v>none</v>
      </c>
      <c r="K399" s="12" t="e">
        <f t="shared" si="54"/>
        <v>#VALUE!</v>
      </c>
      <c r="L399" s="12">
        <f t="shared" si="56"/>
        <v>-3.637702580592728E-3</v>
      </c>
      <c r="M399" s="2" t="str">
        <f t="shared" si="55"/>
        <v>none</v>
      </c>
    </row>
    <row r="400" spans="1:13">
      <c r="A400">
        <f>[1]Sheet1!$A400</f>
        <v>0</v>
      </c>
      <c r="B400" s="6" t="e">
        <f>SUMIF([2]Sheet1!$B$1:B$65536,A400,[2]Sheet1!$P$1:$P$65536)</f>
        <v>#VALUE!</v>
      </c>
      <c r="C400" s="4" t="e">
        <f>SUMIF([2]Sheet1!$B$1:B$65536,A400,[2]Sheet1!$J$1:$J$65536)</f>
        <v>#VALUE!</v>
      </c>
      <c r="D400" s="4" t="e">
        <f t="shared" si="49"/>
        <v>#VALUE!</v>
      </c>
      <c r="E400" s="6" t="e">
        <f>SUMIF([3]Sheet1!B$1:B$65536,A400,[3]Sheet1!P$1:P$65536)</f>
        <v>#VALUE!</v>
      </c>
      <c r="F400" s="4" t="e">
        <f>SUMIF([3]Sheet1!B$1:B$65536,A400,[3]Sheet1!J$1:J$65536)</f>
        <v>#VALUE!</v>
      </c>
      <c r="G400" s="4" t="e">
        <f t="shared" si="50"/>
        <v>#VALUE!</v>
      </c>
      <c r="H400" s="10" t="str">
        <f t="shared" si="51"/>
        <v>none</v>
      </c>
      <c r="I400" s="12" t="str">
        <f t="shared" si="52"/>
        <v>none</v>
      </c>
      <c r="J400" s="12" t="str">
        <f t="shared" si="53"/>
        <v>none</v>
      </c>
      <c r="K400" s="12" t="e">
        <f t="shared" si="54"/>
        <v>#VALUE!</v>
      </c>
      <c r="L400" s="12">
        <f t="shared" si="56"/>
        <v>-3.637702580592728E-3</v>
      </c>
      <c r="M400" s="2" t="str">
        <f t="shared" si="55"/>
        <v>none</v>
      </c>
    </row>
    <row r="401" spans="1:13">
      <c r="A401">
        <f>[1]Sheet1!$A401</f>
        <v>0</v>
      </c>
      <c r="B401" s="6" t="e">
        <f>SUMIF([2]Sheet1!$B$1:B$65536,A401,[2]Sheet1!$P$1:$P$65536)</f>
        <v>#VALUE!</v>
      </c>
      <c r="C401" s="4" t="e">
        <f>SUMIF([2]Sheet1!$B$1:B$65536,A401,[2]Sheet1!$J$1:$J$65536)</f>
        <v>#VALUE!</v>
      </c>
      <c r="D401" s="4" t="e">
        <f t="shared" si="49"/>
        <v>#VALUE!</v>
      </c>
      <c r="E401" s="6" t="e">
        <f>SUMIF([3]Sheet1!B$1:B$65536,A401,[3]Sheet1!P$1:P$65536)</f>
        <v>#VALUE!</v>
      </c>
      <c r="F401" s="4" t="e">
        <f>SUMIF([3]Sheet1!B$1:B$65536,A401,[3]Sheet1!J$1:J$65536)</f>
        <v>#VALUE!</v>
      </c>
      <c r="G401" s="4" t="e">
        <f t="shared" si="50"/>
        <v>#VALUE!</v>
      </c>
      <c r="H401" s="10" t="str">
        <f t="shared" si="51"/>
        <v>none</v>
      </c>
      <c r="I401" s="12" t="str">
        <f t="shared" si="52"/>
        <v>none</v>
      </c>
      <c r="J401" s="12" t="str">
        <f t="shared" si="53"/>
        <v>none</v>
      </c>
      <c r="K401" s="12" t="e">
        <f t="shared" si="54"/>
        <v>#VALUE!</v>
      </c>
      <c r="L401" s="12">
        <f t="shared" si="56"/>
        <v>-3.637702580592728E-3</v>
      </c>
      <c r="M401" s="2" t="str">
        <f t="shared" si="55"/>
        <v>none</v>
      </c>
    </row>
    <row r="402" spans="1:13">
      <c r="A402">
        <f>[1]Sheet1!$A402</f>
        <v>0</v>
      </c>
      <c r="B402" s="6" t="e">
        <f>SUMIF([2]Sheet1!$B$1:B$65536,A402,[2]Sheet1!$P$1:$P$65536)</f>
        <v>#VALUE!</v>
      </c>
      <c r="C402" s="4" t="e">
        <f>SUMIF([2]Sheet1!$B$1:B$65536,A402,[2]Sheet1!$J$1:$J$65536)</f>
        <v>#VALUE!</v>
      </c>
      <c r="D402" s="4" t="e">
        <f t="shared" si="49"/>
        <v>#VALUE!</v>
      </c>
      <c r="E402" s="6" t="e">
        <f>SUMIF([3]Sheet1!B$1:B$65536,A402,[3]Sheet1!P$1:P$65536)</f>
        <v>#VALUE!</v>
      </c>
      <c r="F402" s="4" t="e">
        <f>SUMIF([3]Sheet1!B$1:B$65536,A402,[3]Sheet1!J$1:J$65536)</f>
        <v>#VALUE!</v>
      </c>
      <c r="G402" s="4" t="e">
        <f t="shared" si="50"/>
        <v>#VALUE!</v>
      </c>
      <c r="H402" s="10" t="str">
        <f t="shared" si="51"/>
        <v>none</v>
      </c>
      <c r="I402" s="12" t="str">
        <f t="shared" si="52"/>
        <v>none</v>
      </c>
      <c r="J402" s="12" t="str">
        <f t="shared" si="53"/>
        <v>none</v>
      </c>
      <c r="K402" s="12" t="e">
        <f t="shared" si="54"/>
        <v>#VALUE!</v>
      </c>
      <c r="L402" s="12">
        <f t="shared" si="56"/>
        <v>-3.637702580592728E-3</v>
      </c>
      <c r="M402" s="2" t="str">
        <f t="shared" si="55"/>
        <v>none</v>
      </c>
    </row>
    <row r="403" spans="1:13">
      <c r="A403">
        <f>[1]Sheet1!$A403</f>
        <v>0</v>
      </c>
      <c r="B403" s="6" t="e">
        <f>SUMIF([2]Sheet1!$B$1:B$65536,A403,[2]Sheet1!$P$1:$P$65536)</f>
        <v>#VALUE!</v>
      </c>
      <c r="C403" s="4" t="e">
        <f>SUMIF([2]Sheet1!$B$1:B$65536,A403,[2]Sheet1!$J$1:$J$65536)</f>
        <v>#VALUE!</v>
      </c>
      <c r="D403" s="4" t="e">
        <f t="shared" si="49"/>
        <v>#VALUE!</v>
      </c>
      <c r="E403" s="6" t="e">
        <f>SUMIF([3]Sheet1!B$1:B$65536,A403,[3]Sheet1!P$1:P$65536)</f>
        <v>#VALUE!</v>
      </c>
      <c r="F403" s="4" t="e">
        <f>SUMIF([3]Sheet1!B$1:B$65536,A403,[3]Sheet1!J$1:J$65536)</f>
        <v>#VALUE!</v>
      </c>
      <c r="G403" s="4" t="e">
        <f t="shared" si="50"/>
        <v>#VALUE!</v>
      </c>
      <c r="H403" s="10" t="str">
        <f t="shared" si="51"/>
        <v>none</v>
      </c>
      <c r="I403" s="12" t="str">
        <f t="shared" si="52"/>
        <v>none</v>
      </c>
      <c r="J403" s="12" t="str">
        <f t="shared" si="53"/>
        <v>none</v>
      </c>
      <c r="K403" s="12" t="e">
        <f t="shared" si="54"/>
        <v>#VALUE!</v>
      </c>
      <c r="L403" s="12">
        <f t="shared" si="56"/>
        <v>-3.637702580592728E-3</v>
      </c>
      <c r="M403" s="2" t="str">
        <f t="shared" si="55"/>
        <v>none</v>
      </c>
    </row>
    <row r="404" spans="1:13">
      <c r="A404">
        <f>[1]Sheet1!$A404</f>
        <v>0</v>
      </c>
      <c r="B404" s="6" t="e">
        <f>SUMIF([2]Sheet1!$B$1:B$65536,A404,[2]Sheet1!$P$1:$P$65536)</f>
        <v>#VALUE!</v>
      </c>
      <c r="C404" s="4" t="e">
        <f>SUMIF([2]Sheet1!$B$1:B$65536,A404,[2]Sheet1!$J$1:$J$65536)</f>
        <v>#VALUE!</v>
      </c>
      <c r="D404" s="4" t="e">
        <f t="shared" si="49"/>
        <v>#VALUE!</v>
      </c>
      <c r="E404" s="6" t="e">
        <f>SUMIF([3]Sheet1!B$1:B$65536,A404,[3]Sheet1!P$1:P$65536)</f>
        <v>#VALUE!</v>
      </c>
      <c r="F404" s="4" t="e">
        <f>SUMIF([3]Sheet1!B$1:B$65536,A404,[3]Sheet1!J$1:J$65536)</f>
        <v>#VALUE!</v>
      </c>
      <c r="G404" s="4" t="e">
        <f t="shared" si="50"/>
        <v>#VALUE!</v>
      </c>
      <c r="H404" s="10" t="str">
        <f t="shared" si="51"/>
        <v>none</v>
      </c>
      <c r="I404" s="12" t="str">
        <f t="shared" si="52"/>
        <v>none</v>
      </c>
      <c r="J404" s="12" t="str">
        <f t="shared" si="53"/>
        <v>none</v>
      </c>
      <c r="K404" s="12" t="e">
        <f t="shared" si="54"/>
        <v>#VALUE!</v>
      </c>
      <c r="L404" s="12">
        <f t="shared" si="56"/>
        <v>-3.637702580592728E-3</v>
      </c>
      <c r="M404" s="2" t="str">
        <f t="shared" si="55"/>
        <v>none</v>
      </c>
    </row>
    <row r="405" spans="1:13">
      <c r="A405">
        <f>[1]Sheet1!$A405</f>
        <v>0</v>
      </c>
      <c r="B405" s="6" t="e">
        <f>SUMIF([2]Sheet1!$B$1:B$65536,A405,[2]Sheet1!$P$1:$P$65536)</f>
        <v>#VALUE!</v>
      </c>
      <c r="C405" s="4" t="e">
        <f>SUMIF([2]Sheet1!$B$1:B$65536,A405,[2]Sheet1!$J$1:$J$65536)</f>
        <v>#VALUE!</v>
      </c>
      <c r="D405" s="4" t="e">
        <f t="shared" si="49"/>
        <v>#VALUE!</v>
      </c>
      <c r="E405" s="6" t="e">
        <f>SUMIF([3]Sheet1!B$1:B$65536,A405,[3]Sheet1!P$1:P$65536)</f>
        <v>#VALUE!</v>
      </c>
      <c r="F405" s="4" t="e">
        <f>SUMIF([3]Sheet1!B$1:B$65536,A405,[3]Sheet1!J$1:J$65536)</f>
        <v>#VALUE!</v>
      </c>
      <c r="G405" s="4" t="e">
        <f t="shared" si="50"/>
        <v>#VALUE!</v>
      </c>
      <c r="H405" s="10" t="str">
        <f t="shared" si="51"/>
        <v>none</v>
      </c>
      <c r="I405" s="12" t="str">
        <f t="shared" si="52"/>
        <v>none</v>
      </c>
      <c r="J405" s="12" t="str">
        <f t="shared" si="53"/>
        <v>none</v>
      </c>
      <c r="K405" s="12" t="e">
        <f t="shared" si="54"/>
        <v>#VALUE!</v>
      </c>
      <c r="L405" s="12">
        <f t="shared" si="56"/>
        <v>-3.637702580592728E-3</v>
      </c>
      <c r="M405" s="2" t="str">
        <f t="shared" si="55"/>
        <v>none</v>
      </c>
    </row>
    <row r="406" spans="1:13">
      <c r="A406">
        <f>[1]Sheet1!$A406</f>
        <v>0</v>
      </c>
      <c r="B406" s="6" t="e">
        <f>SUMIF([2]Sheet1!$B$1:B$65536,A406,[2]Sheet1!$P$1:$P$65536)</f>
        <v>#VALUE!</v>
      </c>
      <c r="C406" s="4" t="e">
        <f>SUMIF([2]Sheet1!$B$1:B$65536,A406,[2]Sheet1!$J$1:$J$65536)</f>
        <v>#VALUE!</v>
      </c>
      <c r="D406" s="4" t="e">
        <f t="shared" si="49"/>
        <v>#VALUE!</v>
      </c>
      <c r="E406" s="6" t="e">
        <f>SUMIF([3]Sheet1!B$1:B$65536,A406,[3]Sheet1!P$1:P$65536)</f>
        <v>#VALUE!</v>
      </c>
      <c r="F406" s="4" t="e">
        <f>SUMIF([3]Sheet1!B$1:B$65536,A406,[3]Sheet1!J$1:J$65536)</f>
        <v>#VALUE!</v>
      </c>
      <c r="G406" s="4" t="e">
        <f t="shared" si="50"/>
        <v>#VALUE!</v>
      </c>
      <c r="H406" s="10" t="str">
        <f t="shared" si="51"/>
        <v>none</v>
      </c>
      <c r="I406" s="12" t="str">
        <f t="shared" si="52"/>
        <v>none</v>
      </c>
      <c r="J406" s="12" t="str">
        <f t="shared" si="53"/>
        <v>none</v>
      </c>
      <c r="K406" s="12" t="e">
        <f t="shared" si="54"/>
        <v>#VALUE!</v>
      </c>
      <c r="L406" s="12">
        <f t="shared" si="56"/>
        <v>-3.637702580592728E-3</v>
      </c>
      <c r="M406" s="2" t="str">
        <f t="shared" si="55"/>
        <v>none</v>
      </c>
    </row>
    <row r="407" spans="1:13">
      <c r="A407">
        <f>[1]Sheet1!$A407</f>
        <v>0</v>
      </c>
      <c r="B407" s="6" t="e">
        <f>SUMIF([2]Sheet1!$B$1:B$65536,A407,[2]Sheet1!$P$1:$P$65536)</f>
        <v>#VALUE!</v>
      </c>
      <c r="C407" s="4" t="e">
        <f>SUMIF([2]Sheet1!$B$1:B$65536,A407,[2]Sheet1!$J$1:$J$65536)</f>
        <v>#VALUE!</v>
      </c>
      <c r="D407" s="4" t="e">
        <f t="shared" si="49"/>
        <v>#VALUE!</v>
      </c>
      <c r="E407" s="6" t="e">
        <f>SUMIF([3]Sheet1!B$1:B$65536,A407,[3]Sheet1!P$1:P$65536)</f>
        <v>#VALUE!</v>
      </c>
      <c r="F407" s="4" t="e">
        <f>SUMIF([3]Sheet1!B$1:B$65536,A407,[3]Sheet1!J$1:J$65536)</f>
        <v>#VALUE!</v>
      </c>
      <c r="G407" s="4" t="e">
        <f t="shared" si="50"/>
        <v>#VALUE!</v>
      </c>
      <c r="H407" s="10" t="str">
        <f t="shared" si="51"/>
        <v>none</v>
      </c>
      <c r="I407" s="12" t="str">
        <f t="shared" si="52"/>
        <v>none</v>
      </c>
      <c r="J407" s="12" t="str">
        <f t="shared" si="53"/>
        <v>none</v>
      </c>
      <c r="K407" s="12" t="e">
        <f t="shared" si="54"/>
        <v>#VALUE!</v>
      </c>
      <c r="L407" s="12">
        <f t="shared" si="56"/>
        <v>-3.637702580592728E-3</v>
      </c>
      <c r="M407" s="2" t="str">
        <f t="shared" si="55"/>
        <v>none</v>
      </c>
    </row>
    <row r="408" spans="1:13">
      <c r="A408">
        <f>[1]Sheet1!$A408</f>
        <v>0</v>
      </c>
      <c r="B408" s="6" t="e">
        <f>SUMIF([2]Sheet1!$B$1:B$65536,A408,[2]Sheet1!$P$1:$P$65536)</f>
        <v>#VALUE!</v>
      </c>
      <c r="C408" s="4" t="e">
        <f>SUMIF([2]Sheet1!$B$1:B$65536,A408,[2]Sheet1!$J$1:$J$65536)</f>
        <v>#VALUE!</v>
      </c>
      <c r="D408" s="4" t="e">
        <f t="shared" si="49"/>
        <v>#VALUE!</v>
      </c>
      <c r="E408" s="6" t="e">
        <f>SUMIF([3]Sheet1!B$1:B$65536,A408,[3]Sheet1!P$1:P$65536)</f>
        <v>#VALUE!</v>
      </c>
      <c r="F408" s="4" t="e">
        <f>SUMIF([3]Sheet1!B$1:B$65536,A408,[3]Sheet1!J$1:J$65536)</f>
        <v>#VALUE!</v>
      </c>
      <c r="G408" s="4" t="e">
        <f t="shared" si="50"/>
        <v>#VALUE!</v>
      </c>
      <c r="H408" s="10" t="str">
        <f t="shared" si="51"/>
        <v>none</v>
      </c>
      <c r="I408" s="12" t="str">
        <f t="shared" si="52"/>
        <v>none</v>
      </c>
      <c r="J408" s="12" t="str">
        <f t="shared" si="53"/>
        <v>none</v>
      </c>
      <c r="K408" s="12" t="e">
        <f t="shared" si="54"/>
        <v>#VALUE!</v>
      </c>
      <c r="L408" s="12">
        <f t="shared" si="56"/>
        <v>-3.637702580592728E-3</v>
      </c>
      <c r="M408" s="2" t="str">
        <f t="shared" si="55"/>
        <v>none</v>
      </c>
    </row>
    <row r="409" spans="1:13">
      <c r="A409">
        <f>[1]Sheet1!$A409</f>
        <v>0</v>
      </c>
      <c r="B409" s="6" t="e">
        <f>SUMIF([2]Sheet1!$B$1:B$65536,A409,[2]Sheet1!$P$1:$P$65536)</f>
        <v>#VALUE!</v>
      </c>
      <c r="C409" s="4" t="e">
        <f>SUMIF([2]Sheet1!$B$1:B$65536,A409,[2]Sheet1!$J$1:$J$65536)</f>
        <v>#VALUE!</v>
      </c>
      <c r="D409" s="4" t="e">
        <f t="shared" si="49"/>
        <v>#VALUE!</v>
      </c>
      <c r="E409" s="6" t="e">
        <f>SUMIF([3]Sheet1!B$1:B$65536,A409,[3]Sheet1!P$1:P$65536)</f>
        <v>#VALUE!</v>
      </c>
      <c r="F409" s="4" t="e">
        <f>SUMIF([3]Sheet1!B$1:B$65536,A409,[3]Sheet1!J$1:J$65536)</f>
        <v>#VALUE!</v>
      </c>
      <c r="G409" s="4" t="e">
        <f t="shared" si="50"/>
        <v>#VALUE!</v>
      </c>
      <c r="H409" s="10" t="str">
        <f t="shared" si="51"/>
        <v>none</v>
      </c>
      <c r="I409" s="12" t="str">
        <f t="shared" si="52"/>
        <v>none</v>
      </c>
      <c r="J409" s="12" t="str">
        <f t="shared" si="53"/>
        <v>none</v>
      </c>
      <c r="K409" s="12" t="e">
        <f t="shared" si="54"/>
        <v>#VALUE!</v>
      </c>
      <c r="L409" s="12">
        <f t="shared" si="56"/>
        <v>-3.637702580592728E-3</v>
      </c>
      <c r="M409" s="2" t="str">
        <f t="shared" si="55"/>
        <v>none</v>
      </c>
    </row>
    <row r="410" spans="1:13">
      <c r="A410">
        <f>[1]Sheet1!$A410</f>
        <v>0</v>
      </c>
      <c r="B410" s="6" t="e">
        <f>SUMIF([2]Sheet1!$B$1:B$65536,A410,[2]Sheet1!$P$1:$P$65536)</f>
        <v>#VALUE!</v>
      </c>
      <c r="C410" s="4" t="e">
        <f>SUMIF([2]Sheet1!$B$1:B$65536,A410,[2]Sheet1!$J$1:$J$65536)</f>
        <v>#VALUE!</v>
      </c>
      <c r="D410" s="4" t="e">
        <f t="shared" si="49"/>
        <v>#VALUE!</v>
      </c>
      <c r="E410" s="6" t="e">
        <f>SUMIF([3]Sheet1!B$1:B$65536,A410,[3]Sheet1!P$1:P$65536)</f>
        <v>#VALUE!</v>
      </c>
      <c r="F410" s="4" t="e">
        <f>SUMIF([3]Sheet1!B$1:B$65536,A410,[3]Sheet1!J$1:J$65536)</f>
        <v>#VALUE!</v>
      </c>
      <c r="G410" s="4" t="e">
        <f t="shared" si="50"/>
        <v>#VALUE!</v>
      </c>
      <c r="H410" s="10" t="str">
        <f t="shared" si="51"/>
        <v>none</v>
      </c>
      <c r="I410" s="12" t="str">
        <f t="shared" si="52"/>
        <v>none</v>
      </c>
      <c r="J410" s="12" t="str">
        <f t="shared" si="53"/>
        <v>none</v>
      </c>
      <c r="K410" s="12" t="e">
        <f t="shared" si="54"/>
        <v>#VALUE!</v>
      </c>
      <c r="L410" s="12">
        <f t="shared" si="56"/>
        <v>-3.637702580592728E-3</v>
      </c>
      <c r="M410" s="2" t="str">
        <f t="shared" si="55"/>
        <v>none</v>
      </c>
    </row>
    <row r="411" spans="1:13">
      <c r="A411">
        <f>[1]Sheet1!$A411</f>
        <v>0</v>
      </c>
      <c r="B411" s="6" t="e">
        <f>SUMIF([2]Sheet1!$B$1:B$65536,A411,[2]Sheet1!$P$1:$P$65536)</f>
        <v>#VALUE!</v>
      </c>
      <c r="C411" s="4" t="e">
        <f>SUMIF([2]Sheet1!$B$1:B$65536,A411,[2]Sheet1!$J$1:$J$65536)</f>
        <v>#VALUE!</v>
      </c>
      <c r="D411" s="4" t="e">
        <f t="shared" si="49"/>
        <v>#VALUE!</v>
      </c>
      <c r="E411" s="6" t="e">
        <f>SUMIF([3]Sheet1!B$1:B$65536,A411,[3]Sheet1!P$1:P$65536)</f>
        <v>#VALUE!</v>
      </c>
      <c r="F411" s="4" t="e">
        <f>SUMIF([3]Sheet1!B$1:B$65536,A411,[3]Sheet1!J$1:J$65536)</f>
        <v>#VALUE!</v>
      </c>
      <c r="G411" s="4" t="e">
        <f t="shared" si="50"/>
        <v>#VALUE!</v>
      </c>
      <c r="H411" s="10" t="str">
        <f t="shared" si="51"/>
        <v>none</v>
      </c>
      <c r="I411" s="12" t="str">
        <f t="shared" si="52"/>
        <v>none</v>
      </c>
      <c r="J411" s="12" t="str">
        <f t="shared" si="53"/>
        <v>none</v>
      </c>
      <c r="K411" s="12" t="e">
        <f t="shared" si="54"/>
        <v>#VALUE!</v>
      </c>
      <c r="L411" s="12">
        <f t="shared" si="56"/>
        <v>-3.637702580592728E-3</v>
      </c>
      <c r="M411" s="2" t="str">
        <f t="shared" si="55"/>
        <v>none</v>
      </c>
    </row>
    <row r="412" spans="1:13">
      <c r="A412">
        <f>[1]Sheet1!$A412</f>
        <v>0</v>
      </c>
      <c r="B412" s="6" t="e">
        <f>SUMIF([2]Sheet1!$B$1:B$65536,A412,[2]Sheet1!$P$1:$P$65536)</f>
        <v>#VALUE!</v>
      </c>
      <c r="C412" s="4" t="e">
        <f>SUMIF([2]Sheet1!$B$1:B$65536,A412,[2]Sheet1!$J$1:$J$65536)</f>
        <v>#VALUE!</v>
      </c>
      <c r="D412" s="4" t="e">
        <f t="shared" ref="D412:D475" si="57">IF(C412*C412&lt;&gt;0,B412/C412,"none")</f>
        <v>#VALUE!</v>
      </c>
      <c r="E412" s="6" t="e">
        <f>SUMIF([3]Sheet1!B$1:B$65536,A412,[3]Sheet1!P$1:P$65536)</f>
        <v>#VALUE!</v>
      </c>
      <c r="F412" s="4" t="e">
        <f>SUMIF([3]Sheet1!B$1:B$65536,A412,[3]Sheet1!J$1:J$65536)</f>
        <v>#VALUE!</v>
      </c>
      <c r="G412" s="4" t="e">
        <f t="shared" ref="G412:G475" si="58">IF(E412*F412&lt;&gt;0,E412/F412,"none")</f>
        <v>#VALUE!</v>
      </c>
      <c r="H412" s="10" t="str">
        <f t="shared" ref="H412:H475" si="59">IF(ISNUMBER(G412-D412),(G412-D412)/D412,"none")</f>
        <v>none</v>
      </c>
      <c r="I412" s="12" t="str">
        <f t="shared" ref="I412:I475" si="60">IF(ISNUMBER(B412),B412/$T$4,"none")</f>
        <v>none</v>
      </c>
      <c r="J412" s="12" t="str">
        <f t="shared" ref="J412:J475" si="61">IF(ISNUMBER(H412*I412),H412*I412,"none")</f>
        <v>none</v>
      </c>
      <c r="K412" s="12" t="e">
        <f t="shared" ref="K412:K475" si="62">IF(B412&lt;&gt;0,(E412-B412)/B412,"none")</f>
        <v>#VALUE!</v>
      </c>
      <c r="L412" s="12">
        <f t="shared" si="56"/>
        <v>-3.637702580592728E-3</v>
      </c>
      <c r="M412" s="2" t="str">
        <f t="shared" ref="M412:M475" si="63">IF(ISNUMBER(I412*J412),I412*J412,"none")</f>
        <v>none</v>
      </c>
    </row>
    <row r="413" spans="1:13">
      <c r="A413">
        <f>[1]Sheet1!$A413</f>
        <v>0</v>
      </c>
      <c r="B413" s="6" t="e">
        <f>SUMIF([2]Sheet1!$B$1:B$65536,A413,[2]Sheet1!$P$1:$P$65536)</f>
        <v>#VALUE!</v>
      </c>
      <c r="C413" s="4" t="e">
        <f>SUMIF([2]Sheet1!$B$1:B$65536,A413,[2]Sheet1!$J$1:$J$65536)</f>
        <v>#VALUE!</v>
      </c>
      <c r="D413" s="4" t="e">
        <f t="shared" si="57"/>
        <v>#VALUE!</v>
      </c>
      <c r="E413" s="6" t="e">
        <f>SUMIF([3]Sheet1!B$1:B$65536,A413,[3]Sheet1!P$1:P$65536)</f>
        <v>#VALUE!</v>
      </c>
      <c r="F413" s="4" t="e">
        <f>SUMIF([3]Sheet1!B$1:B$65536,A413,[3]Sheet1!J$1:J$65536)</f>
        <v>#VALUE!</v>
      </c>
      <c r="G413" s="4" t="e">
        <f t="shared" si="58"/>
        <v>#VALUE!</v>
      </c>
      <c r="H413" s="10" t="str">
        <f t="shared" si="59"/>
        <v>none</v>
      </c>
      <c r="I413" s="12" t="str">
        <f t="shared" si="60"/>
        <v>none</v>
      </c>
      <c r="J413" s="12" t="str">
        <f t="shared" si="61"/>
        <v>none</v>
      </c>
      <c r="K413" s="12" t="e">
        <f t="shared" si="62"/>
        <v>#VALUE!</v>
      </c>
      <c r="L413" s="12">
        <f t="shared" si="56"/>
        <v>-3.637702580592728E-3</v>
      </c>
      <c r="M413" s="2" t="str">
        <f t="shared" si="63"/>
        <v>none</v>
      </c>
    </row>
    <row r="414" spans="1:13">
      <c r="A414">
        <f>[1]Sheet1!$A414</f>
        <v>0</v>
      </c>
      <c r="B414" s="6" t="e">
        <f>SUMIF([2]Sheet1!$B$1:B$65536,A414,[2]Sheet1!$P$1:$P$65536)</f>
        <v>#VALUE!</v>
      </c>
      <c r="C414" s="4" t="e">
        <f>SUMIF([2]Sheet1!$B$1:B$65536,A414,[2]Sheet1!$J$1:$J$65536)</f>
        <v>#VALUE!</v>
      </c>
      <c r="D414" s="4" t="e">
        <f t="shared" si="57"/>
        <v>#VALUE!</v>
      </c>
      <c r="E414" s="6" t="e">
        <f>SUMIF([3]Sheet1!B$1:B$65536,A414,[3]Sheet1!P$1:P$65536)</f>
        <v>#VALUE!</v>
      </c>
      <c r="F414" s="4" t="e">
        <f>SUMIF([3]Sheet1!B$1:B$65536,A414,[3]Sheet1!J$1:J$65536)</f>
        <v>#VALUE!</v>
      </c>
      <c r="G414" s="4" t="e">
        <f t="shared" si="58"/>
        <v>#VALUE!</v>
      </c>
      <c r="H414" s="10" t="str">
        <f t="shared" si="59"/>
        <v>none</v>
      </c>
      <c r="I414" s="12" t="str">
        <f t="shared" si="60"/>
        <v>none</v>
      </c>
      <c r="J414" s="12" t="str">
        <f t="shared" si="61"/>
        <v>none</v>
      </c>
      <c r="K414" s="12" t="e">
        <f t="shared" si="62"/>
        <v>#VALUE!</v>
      </c>
      <c r="L414" s="12">
        <f t="shared" si="56"/>
        <v>-3.637702580592728E-3</v>
      </c>
      <c r="M414" s="2" t="str">
        <f t="shared" si="63"/>
        <v>none</v>
      </c>
    </row>
    <row r="415" spans="1:13">
      <c r="A415">
        <f>[1]Sheet1!$A415</f>
        <v>0</v>
      </c>
      <c r="B415" s="6" t="e">
        <f>SUMIF([2]Sheet1!$B$1:B$65536,A415,[2]Sheet1!$P$1:$P$65536)</f>
        <v>#VALUE!</v>
      </c>
      <c r="C415" s="4" t="e">
        <f>SUMIF([2]Sheet1!$B$1:B$65536,A415,[2]Sheet1!$J$1:$J$65536)</f>
        <v>#VALUE!</v>
      </c>
      <c r="D415" s="4" t="e">
        <f t="shared" si="57"/>
        <v>#VALUE!</v>
      </c>
      <c r="E415" s="6" t="e">
        <f>SUMIF([3]Sheet1!B$1:B$65536,A415,[3]Sheet1!P$1:P$65536)</f>
        <v>#VALUE!</v>
      </c>
      <c r="F415" s="4" t="e">
        <f>SUMIF([3]Sheet1!B$1:B$65536,A415,[3]Sheet1!J$1:J$65536)</f>
        <v>#VALUE!</v>
      </c>
      <c r="G415" s="4" t="e">
        <f t="shared" si="58"/>
        <v>#VALUE!</v>
      </c>
      <c r="H415" s="10" t="str">
        <f t="shared" si="59"/>
        <v>none</v>
      </c>
      <c r="I415" s="12" t="str">
        <f t="shared" si="60"/>
        <v>none</v>
      </c>
      <c r="J415" s="12" t="str">
        <f t="shared" si="61"/>
        <v>none</v>
      </c>
      <c r="K415" s="12" t="e">
        <f t="shared" si="62"/>
        <v>#VALUE!</v>
      </c>
      <c r="L415" s="12">
        <f t="shared" si="56"/>
        <v>-3.637702580592728E-3</v>
      </c>
      <c r="M415" s="2" t="str">
        <f t="shared" si="63"/>
        <v>none</v>
      </c>
    </row>
    <row r="416" spans="1:13">
      <c r="A416">
        <f>[1]Sheet1!$A416</f>
        <v>0</v>
      </c>
      <c r="B416" s="6" t="e">
        <f>SUMIF([2]Sheet1!$B$1:B$65536,A416,[2]Sheet1!$P$1:$P$65536)</f>
        <v>#VALUE!</v>
      </c>
      <c r="C416" s="4" t="e">
        <f>SUMIF([2]Sheet1!$B$1:B$65536,A416,[2]Sheet1!$J$1:$J$65536)</f>
        <v>#VALUE!</v>
      </c>
      <c r="D416" s="4" t="e">
        <f t="shared" si="57"/>
        <v>#VALUE!</v>
      </c>
      <c r="E416" s="6" t="e">
        <f>SUMIF([3]Sheet1!B$1:B$65536,A416,[3]Sheet1!P$1:P$65536)</f>
        <v>#VALUE!</v>
      </c>
      <c r="F416" s="4" t="e">
        <f>SUMIF([3]Sheet1!B$1:B$65536,A416,[3]Sheet1!J$1:J$65536)</f>
        <v>#VALUE!</v>
      </c>
      <c r="G416" s="4" t="e">
        <f t="shared" si="58"/>
        <v>#VALUE!</v>
      </c>
      <c r="H416" s="10" t="str">
        <f t="shared" si="59"/>
        <v>none</v>
      </c>
      <c r="I416" s="12" t="str">
        <f t="shared" si="60"/>
        <v>none</v>
      </c>
      <c r="J416" s="12" t="str">
        <f t="shared" si="61"/>
        <v>none</v>
      </c>
      <c r="K416" s="12" t="e">
        <f t="shared" si="62"/>
        <v>#VALUE!</v>
      </c>
      <c r="L416" s="12">
        <f t="shared" si="56"/>
        <v>-3.637702580592728E-3</v>
      </c>
      <c r="M416" s="2" t="str">
        <f t="shared" si="63"/>
        <v>none</v>
      </c>
    </row>
    <row r="417" spans="1:13">
      <c r="A417">
        <f>[1]Sheet1!$A417</f>
        <v>0</v>
      </c>
      <c r="B417" s="6" t="e">
        <f>SUMIF([2]Sheet1!$B$1:B$65536,A417,[2]Sheet1!$P$1:$P$65536)</f>
        <v>#VALUE!</v>
      </c>
      <c r="C417" s="4" t="e">
        <f>SUMIF([2]Sheet1!$B$1:B$65536,A417,[2]Sheet1!$J$1:$J$65536)</f>
        <v>#VALUE!</v>
      </c>
      <c r="D417" s="4" t="e">
        <f t="shared" si="57"/>
        <v>#VALUE!</v>
      </c>
      <c r="E417" s="6" t="e">
        <f>SUMIF([3]Sheet1!B$1:B$65536,A417,[3]Sheet1!P$1:P$65536)</f>
        <v>#VALUE!</v>
      </c>
      <c r="F417" s="4" t="e">
        <f>SUMIF([3]Sheet1!B$1:B$65536,A417,[3]Sheet1!J$1:J$65536)</f>
        <v>#VALUE!</v>
      </c>
      <c r="G417" s="4" t="e">
        <f t="shared" si="58"/>
        <v>#VALUE!</v>
      </c>
      <c r="H417" s="10" t="str">
        <f t="shared" si="59"/>
        <v>none</v>
      </c>
      <c r="I417" s="12" t="str">
        <f t="shared" si="60"/>
        <v>none</v>
      </c>
      <c r="J417" s="12" t="str">
        <f t="shared" si="61"/>
        <v>none</v>
      </c>
      <c r="K417" s="12" t="e">
        <f t="shared" si="62"/>
        <v>#VALUE!</v>
      </c>
      <c r="L417" s="12">
        <f t="shared" si="56"/>
        <v>-3.637702580592728E-3</v>
      </c>
      <c r="M417" s="2" t="str">
        <f t="shared" si="63"/>
        <v>none</v>
      </c>
    </row>
    <row r="418" spans="1:13">
      <c r="A418">
        <f>[1]Sheet1!$A418</f>
        <v>0</v>
      </c>
      <c r="B418" s="6" t="e">
        <f>SUMIF([2]Sheet1!$B$1:B$65536,A418,[2]Sheet1!$P$1:$P$65536)</f>
        <v>#VALUE!</v>
      </c>
      <c r="C418" s="4" t="e">
        <f>SUMIF([2]Sheet1!$B$1:B$65536,A418,[2]Sheet1!$J$1:$J$65536)</f>
        <v>#VALUE!</v>
      </c>
      <c r="D418" s="4" t="e">
        <f t="shared" si="57"/>
        <v>#VALUE!</v>
      </c>
      <c r="E418" s="6" t="e">
        <f>SUMIF([3]Sheet1!B$1:B$65536,A418,[3]Sheet1!P$1:P$65536)</f>
        <v>#VALUE!</v>
      </c>
      <c r="F418" s="4" t="e">
        <f>SUMIF([3]Sheet1!B$1:B$65536,A418,[3]Sheet1!J$1:J$65536)</f>
        <v>#VALUE!</v>
      </c>
      <c r="G418" s="4" t="e">
        <f t="shared" si="58"/>
        <v>#VALUE!</v>
      </c>
      <c r="H418" s="10" t="str">
        <f t="shared" si="59"/>
        <v>none</v>
      </c>
      <c r="I418" s="12" t="str">
        <f t="shared" si="60"/>
        <v>none</v>
      </c>
      <c r="J418" s="12" t="str">
        <f t="shared" si="61"/>
        <v>none</v>
      </c>
      <c r="K418" s="12" t="e">
        <f t="shared" si="62"/>
        <v>#VALUE!</v>
      </c>
      <c r="L418" s="12">
        <f t="shared" si="56"/>
        <v>-3.637702580592728E-3</v>
      </c>
      <c r="M418" s="2" t="str">
        <f t="shared" si="63"/>
        <v>none</v>
      </c>
    </row>
    <row r="419" spans="1:13">
      <c r="A419">
        <f>[1]Sheet1!$A419</f>
        <v>0</v>
      </c>
      <c r="B419" s="6" t="e">
        <f>SUMIF([2]Sheet1!$B$1:B$65536,A419,[2]Sheet1!$P$1:$P$65536)</f>
        <v>#VALUE!</v>
      </c>
      <c r="C419" s="4" t="e">
        <f>SUMIF([2]Sheet1!$B$1:B$65536,A419,[2]Sheet1!$J$1:$J$65536)</f>
        <v>#VALUE!</v>
      </c>
      <c r="D419" s="4" t="e">
        <f t="shared" si="57"/>
        <v>#VALUE!</v>
      </c>
      <c r="E419" s="6" t="e">
        <f>SUMIF([3]Sheet1!B$1:B$65536,A419,[3]Sheet1!P$1:P$65536)</f>
        <v>#VALUE!</v>
      </c>
      <c r="F419" s="4" t="e">
        <f>SUMIF([3]Sheet1!B$1:B$65536,A419,[3]Sheet1!J$1:J$65536)</f>
        <v>#VALUE!</v>
      </c>
      <c r="G419" s="4" t="e">
        <f t="shared" si="58"/>
        <v>#VALUE!</v>
      </c>
      <c r="H419" s="10" t="str">
        <f t="shared" si="59"/>
        <v>none</v>
      </c>
      <c r="I419" s="12" t="str">
        <f t="shared" si="60"/>
        <v>none</v>
      </c>
      <c r="J419" s="12" t="str">
        <f t="shared" si="61"/>
        <v>none</v>
      </c>
      <c r="K419" s="12" t="e">
        <f t="shared" si="62"/>
        <v>#VALUE!</v>
      </c>
      <c r="L419" s="12">
        <f t="shared" si="56"/>
        <v>-3.637702580592728E-3</v>
      </c>
      <c r="M419" s="2" t="str">
        <f t="shared" si="63"/>
        <v>none</v>
      </c>
    </row>
    <row r="420" spans="1:13">
      <c r="A420">
        <f>[1]Sheet1!$A420</f>
        <v>0</v>
      </c>
      <c r="B420" s="6" t="e">
        <f>SUMIF([2]Sheet1!$B$1:B$65536,A420,[2]Sheet1!$P$1:$P$65536)</f>
        <v>#VALUE!</v>
      </c>
      <c r="C420" s="4" t="e">
        <f>SUMIF([2]Sheet1!$B$1:B$65536,A420,[2]Sheet1!$J$1:$J$65536)</f>
        <v>#VALUE!</v>
      </c>
      <c r="D420" s="4" t="e">
        <f t="shared" si="57"/>
        <v>#VALUE!</v>
      </c>
      <c r="E420" s="6" t="e">
        <f>SUMIF([3]Sheet1!B$1:B$65536,A420,[3]Sheet1!P$1:P$65536)</f>
        <v>#VALUE!</v>
      </c>
      <c r="F420" s="4" t="e">
        <f>SUMIF([3]Sheet1!B$1:B$65536,A420,[3]Sheet1!J$1:J$65536)</f>
        <v>#VALUE!</v>
      </c>
      <c r="G420" s="4" t="e">
        <f t="shared" si="58"/>
        <v>#VALUE!</v>
      </c>
      <c r="H420" s="10" t="str">
        <f t="shared" si="59"/>
        <v>none</v>
      </c>
      <c r="I420" s="12" t="str">
        <f t="shared" si="60"/>
        <v>none</v>
      </c>
      <c r="J420" s="12" t="str">
        <f t="shared" si="61"/>
        <v>none</v>
      </c>
      <c r="K420" s="12" t="e">
        <f t="shared" si="62"/>
        <v>#VALUE!</v>
      </c>
      <c r="L420" s="12">
        <f t="shared" si="56"/>
        <v>-3.637702580592728E-3</v>
      </c>
      <c r="M420" s="2" t="str">
        <f t="shared" si="63"/>
        <v>none</v>
      </c>
    </row>
    <row r="421" spans="1:13">
      <c r="A421">
        <f>[1]Sheet1!$A421</f>
        <v>0</v>
      </c>
      <c r="B421" s="6" t="e">
        <f>SUMIF([2]Sheet1!$B$1:B$65536,A421,[2]Sheet1!$P$1:$P$65536)</f>
        <v>#VALUE!</v>
      </c>
      <c r="C421" s="4" t="e">
        <f>SUMIF([2]Sheet1!$B$1:B$65536,A421,[2]Sheet1!$J$1:$J$65536)</f>
        <v>#VALUE!</v>
      </c>
      <c r="D421" s="4" t="e">
        <f t="shared" si="57"/>
        <v>#VALUE!</v>
      </c>
      <c r="E421" s="6" t="e">
        <f>SUMIF([3]Sheet1!B$1:B$65536,A421,[3]Sheet1!P$1:P$65536)</f>
        <v>#VALUE!</v>
      </c>
      <c r="F421" s="4" t="e">
        <f>SUMIF([3]Sheet1!B$1:B$65536,A421,[3]Sheet1!J$1:J$65536)</f>
        <v>#VALUE!</v>
      </c>
      <c r="G421" s="4" t="e">
        <f t="shared" si="58"/>
        <v>#VALUE!</v>
      </c>
      <c r="H421" s="10" t="str">
        <f t="shared" si="59"/>
        <v>none</v>
      </c>
      <c r="I421" s="12" t="str">
        <f t="shared" si="60"/>
        <v>none</v>
      </c>
      <c r="J421" s="12" t="str">
        <f t="shared" si="61"/>
        <v>none</v>
      </c>
      <c r="K421" s="12" t="e">
        <f t="shared" si="62"/>
        <v>#VALUE!</v>
      </c>
      <c r="L421" s="12">
        <f t="shared" si="56"/>
        <v>-3.637702580592728E-3</v>
      </c>
      <c r="M421" s="2" t="str">
        <f t="shared" si="63"/>
        <v>none</v>
      </c>
    </row>
    <row r="422" spans="1:13">
      <c r="A422">
        <f>[1]Sheet1!$A422</f>
        <v>0</v>
      </c>
      <c r="B422" s="6" t="e">
        <f>SUMIF([2]Sheet1!$B$1:B$65536,A422,[2]Sheet1!$P$1:$P$65536)</f>
        <v>#VALUE!</v>
      </c>
      <c r="C422" s="4" t="e">
        <f>SUMIF([2]Sheet1!$B$1:B$65536,A422,[2]Sheet1!$J$1:$J$65536)</f>
        <v>#VALUE!</v>
      </c>
      <c r="D422" s="4" t="e">
        <f t="shared" si="57"/>
        <v>#VALUE!</v>
      </c>
      <c r="E422" s="6" t="e">
        <f>SUMIF([3]Sheet1!B$1:B$65536,A422,[3]Sheet1!P$1:P$65536)</f>
        <v>#VALUE!</v>
      </c>
      <c r="F422" s="4" t="e">
        <f>SUMIF([3]Sheet1!B$1:B$65536,A422,[3]Sheet1!J$1:J$65536)</f>
        <v>#VALUE!</v>
      </c>
      <c r="G422" s="4" t="e">
        <f t="shared" si="58"/>
        <v>#VALUE!</v>
      </c>
      <c r="H422" s="10" t="str">
        <f t="shared" si="59"/>
        <v>none</v>
      </c>
      <c r="I422" s="12" t="str">
        <f t="shared" si="60"/>
        <v>none</v>
      </c>
      <c r="J422" s="12" t="str">
        <f t="shared" si="61"/>
        <v>none</v>
      </c>
      <c r="K422" s="12" t="e">
        <f t="shared" si="62"/>
        <v>#VALUE!</v>
      </c>
      <c r="L422" s="12">
        <f t="shared" si="56"/>
        <v>-3.637702580592728E-3</v>
      </c>
      <c r="M422" s="2" t="str">
        <f t="shared" si="63"/>
        <v>none</v>
      </c>
    </row>
    <row r="423" spans="1:13">
      <c r="A423">
        <f>[1]Sheet1!$A423</f>
        <v>0</v>
      </c>
      <c r="B423" s="6" t="e">
        <f>SUMIF([2]Sheet1!$B$1:B$65536,A423,[2]Sheet1!$P$1:$P$65536)</f>
        <v>#VALUE!</v>
      </c>
      <c r="C423" s="4" t="e">
        <f>SUMIF([2]Sheet1!$B$1:B$65536,A423,[2]Sheet1!$J$1:$J$65536)</f>
        <v>#VALUE!</v>
      </c>
      <c r="D423" s="4" t="e">
        <f t="shared" si="57"/>
        <v>#VALUE!</v>
      </c>
      <c r="E423" s="6" t="e">
        <f>SUMIF([3]Sheet1!B$1:B$65536,A423,[3]Sheet1!P$1:P$65536)</f>
        <v>#VALUE!</v>
      </c>
      <c r="F423" s="4" t="e">
        <f>SUMIF([3]Sheet1!B$1:B$65536,A423,[3]Sheet1!J$1:J$65536)</f>
        <v>#VALUE!</v>
      </c>
      <c r="G423" s="4" t="e">
        <f t="shared" si="58"/>
        <v>#VALUE!</v>
      </c>
      <c r="H423" s="10" t="str">
        <f t="shared" si="59"/>
        <v>none</v>
      </c>
      <c r="I423" s="12" t="str">
        <f t="shared" si="60"/>
        <v>none</v>
      </c>
      <c r="J423" s="12" t="str">
        <f t="shared" si="61"/>
        <v>none</v>
      </c>
      <c r="K423" s="12" t="e">
        <f t="shared" si="62"/>
        <v>#VALUE!</v>
      </c>
      <c r="L423" s="12">
        <f t="shared" si="56"/>
        <v>-3.637702580592728E-3</v>
      </c>
      <c r="M423" s="2" t="str">
        <f t="shared" si="63"/>
        <v>none</v>
      </c>
    </row>
    <row r="424" spans="1:13">
      <c r="A424">
        <f>[1]Sheet1!$A424</f>
        <v>0</v>
      </c>
      <c r="B424" s="6" t="e">
        <f>SUMIF([2]Sheet1!$B$1:B$65536,A424,[2]Sheet1!$P$1:$P$65536)</f>
        <v>#VALUE!</v>
      </c>
      <c r="C424" s="4" t="e">
        <f>SUMIF([2]Sheet1!$B$1:B$65536,A424,[2]Sheet1!$J$1:$J$65536)</f>
        <v>#VALUE!</v>
      </c>
      <c r="D424" s="4" t="e">
        <f t="shared" si="57"/>
        <v>#VALUE!</v>
      </c>
      <c r="E424" s="6" t="e">
        <f>SUMIF([3]Sheet1!B$1:B$65536,A424,[3]Sheet1!P$1:P$65536)</f>
        <v>#VALUE!</v>
      </c>
      <c r="F424" s="4" t="e">
        <f>SUMIF([3]Sheet1!B$1:B$65536,A424,[3]Sheet1!J$1:J$65536)</f>
        <v>#VALUE!</v>
      </c>
      <c r="G424" s="4" t="e">
        <f t="shared" si="58"/>
        <v>#VALUE!</v>
      </c>
      <c r="H424" s="10" t="str">
        <f t="shared" si="59"/>
        <v>none</v>
      </c>
      <c r="I424" s="12" t="str">
        <f t="shared" si="60"/>
        <v>none</v>
      </c>
      <c r="J424" s="12" t="str">
        <f t="shared" si="61"/>
        <v>none</v>
      </c>
      <c r="K424" s="12" t="e">
        <f t="shared" si="62"/>
        <v>#VALUE!</v>
      </c>
      <c r="L424" s="12">
        <f t="shared" si="56"/>
        <v>-3.637702580592728E-3</v>
      </c>
      <c r="M424" s="2" t="str">
        <f t="shared" si="63"/>
        <v>none</v>
      </c>
    </row>
    <row r="425" spans="1:13">
      <c r="A425">
        <f>[1]Sheet1!$A425</f>
        <v>0</v>
      </c>
      <c r="B425" s="6" t="e">
        <f>SUMIF([2]Sheet1!$B$1:B$65536,A425,[2]Sheet1!$P$1:$P$65536)</f>
        <v>#VALUE!</v>
      </c>
      <c r="C425" s="4" t="e">
        <f>SUMIF([2]Sheet1!$B$1:B$65536,A425,[2]Sheet1!$J$1:$J$65536)</f>
        <v>#VALUE!</v>
      </c>
      <c r="D425" s="4" t="e">
        <f t="shared" si="57"/>
        <v>#VALUE!</v>
      </c>
      <c r="E425" s="6" t="e">
        <f>SUMIF([3]Sheet1!B$1:B$65536,A425,[3]Sheet1!P$1:P$65536)</f>
        <v>#VALUE!</v>
      </c>
      <c r="F425" s="4" t="e">
        <f>SUMIF([3]Sheet1!B$1:B$65536,A425,[3]Sheet1!J$1:J$65536)</f>
        <v>#VALUE!</v>
      </c>
      <c r="G425" s="4" t="e">
        <f t="shared" si="58"/>
        <v>#VALUE!</v>
      </c>
      <c r="H425" s="10" t="str">
        <f t="shared" si="59"/>
        <v>none</v>
      </c>
      <c r="I425" s="12" t="str">
        <f t="shared" si="60"/>
        <v>none</v>
      </c>
      <c r="J425" s="12" t="str">
        <f t="shared" si="61"/>
        <v>none</v>
      </c>
      <c r="K425" s="12" t="e">
        <f t="shared" si="62"/>
        <v>#VALUE!</v>
      </c>
      <c r="L425" s="12">
        <f t="shared" si="56"/>
        <v>-3.637702580592728E-3</v>
      </c>
      <c r="M425" s="2" t="str">
        <f t="shared" si="63"/>
        <v>none</v>
      </c>
    </row>
    <row r="426" spans="1:13">
      <c r="A426">
        <f>[1]Sheet1!$A426</f>
        <v>0</v>
      </c>
      <c r="B426" s="6" t="e">
        <f>SUMIF([2]Sheet1!$B$1:B$65536,A426,[2]Sheet1!$P$1:$P$65536)</f>
        <v>#VALUE!</v>
      </c>
      <c r="C426" s="4" t="e">
        <f>SUMIF([2]Sheet1!$B$1:B$65536,A426,[2]Sheet1!$J$1:$J$65536)</f>
        <v>#VALUE!</v>
      </c>
      <c r="D426" s="4" t="e">
        <f t="shared" si="57"/>
        <v>#VALUE!</v>
      </c>
      <c r="E426" s="6" t="e">
        <f>SUMIF([3]Sheet1!B$1:B$65536,A426,[3]Sheet1!P$1:P$65536)</f>
        <v>#VALUE!</v>
      </c>
      <c r="F426" s="4" t="e">
        <f>SUMIF([3]Sheet1!B$1:B$65536,A426,[3]Sheet1!J$1:J$65536)</f>
        <v>#VALUE!</v>
      </c>
      <c r="G426" s="4" t="e">
        <f t="shared" si="58"/>
        <v>#VALUE!</v>
      </c>
      <c r="H426" s="10" t="str">
        <f t="shared" si="59"/>
        <v>none</v>
      </c>
      <c r="I426" s="12" t="str">
        <f t="shared" si="60"/>
        <v>none</v>
      </c>
      <c r="J426" s="12" t="str">
        <f t="shared" si="61"/>
        <v>none</v>
      </c>
      <c r="K426" s="12" t="e">
        <f t="shared" si="62"/>
        <v>#VALUE!</v>
      </c>
      <c r="L426" s="12">
        <f t="shared" si="56"/>
        <v>-3.637702580592728E-3</v>
      </c>
      <c r="M426" s="2" t="str">
        <f t="shared" si="63"/>
        <v>none</v>
      </c>
    </row>
    <row r="427" spans="1:13">
      <c r="A427">
        <f>[1]Sheet1!$A427</f>
        <v>0</v>
      </c>
      <c r="B427" s="6" t="e">
        <f>SUMIF([2]Sheet1!$B$1:B$65536,A427,[2]Sheet1!$P$1:$P$65536)</f>
        <v>#VALUE!</v>
      </c>
      <c r="C427" s="4" t="e">
        <f>SUMIF([2]Sheet1!$B$1:B$65536,A427,[2]Sheet1!$J$1:$J$65536)</f>
        <v>#VALUE!</v>
      </c>
      <c r="D427" s="4" t="e">
        <f t="shared" si="57"/>
        <v>#VALUE!</v>
      </c>
      <c r="E427" s="6" t="e">
        <f>SUMIF([3]Sheet1!B$1:B$65536,A427,[3]Sheet1!P$1:P$65536)</f>
        <v>#VALUE!</v>
      </c>
      <c r="F427" s="4" t="e">
        <f>SUMIF([3]Sheet1!B$1:B$65536,A427,[3]Sheet1!J$1:J$65536)</f>
        <v>#VALUE!</v>
      </c>
      <c r="G427" s="4" t="e">
        <f t="shared" si="58"/>
        <v>#VALUE!</v>
      </c>
      <c r="H427" s="10" t="str">
        <f t="shared" si="59"/>
        <v>none</v>
      </c>
      <c r="I427" s="12" t="str">
        <f t="shared" si="60"/>
        <v>none</v>
      </c>
      <c r="J427" s="12" t="str">
        <f t="shared" si="61"/>
        <v>none</v>
      </c>
      <c r="K427" s="12" t="e">
        <f t="shared" si="62"/>
        <v>#VALUE!</v>
      </c>
      <c r="L427" s="12">
        <f t="shared" si="56"/>
        <v>-3.637702580592728E-3</v>
      </c>
      <c r="M427" s="2" t="str">
        <f t="shared" si="63"/>
        <v>none</v>
      </c>
    </row>
    <row r="428" spans="1:13">
      <c r="A428">
        <f>[1]Sheet1!$A428</f>
        <v>0</v>
      </c>
      <c r="B428" s="6" t="e">
        <f>SUMIF([2]Sheet1!$B$1:B$65536,A428,[2]Sheet1!$P$1:$P$65536)</f>
        <v>#VALUE!</v>
      </c>
      <c r="C428" s="4" t="e">
        <f>SUMIF([2]Sheet1!$B$1:B$65536,A428,[2]Sheet1!$J$1:$J$65536)</f>
        <v>#VALUE!</v>
      </c>
      <c r="D428" s="4" t="e">
        <f t="shared" si="57"/>
        <v>#VALUE!</v>
      </c>
      <c r="E428" s="6" t="e">
        <f>SUMIF([3]Sheet1!B$1:B$65536,A428,[3]Sheet1!P$1:P$65536)</f>
        <v>#VALUE!</v>
      </c>
      <c r="F428" s="4" t="e">
        <f>SUMIF([3]Sheet1!B$1:B$65536,A428,[3]Sheet1!J$1:J$65536)</f>
        <v>#VALUE!</v>
      </c>
      <c r="G428" s="4" t="e">
        <f t="shared" si="58"/>
        <v>#VALUE!</v>
      </c>
      <c r="H428" s="10" t="str">
        <f t="shared" si="59"/>
        <v>none</v>
      </c>
      <c r="I428" s="12" t="str">
        <f t="shared" si="60"/>
        <v>none</v>
      </c>
      <c r="J428" s="12" t="str">
        <f t="shared" si="61"/>
        <v>none</v>
      </c>
      <c r="K428" s="12" t="e">
        <f t="shared" si="62"/>
        <v>#VALUE!</v>
      </c>
      <c r="L428" s="12">
        <f t="shared" si="56"/>
        <v>-3.637702580592728E-3</v>
      </c>
      <c r="M428" s="2" t="str">
        <f t="shared" si="63"/>
        <v>none</v>
      </c>
    </row>
    <row r="429" spans="1:13">
      <c r="A429">
        <f>[1]Sheet1!$A429</f>
        <v>0</v>
      </c>
      <c r="B429" s="6" t="e">
        <f>SUMIF([2]Sheet1!$B$1:B$65536,A429,[2]Sheet1!$P$1:$P$65536)</f>
        <v>#VALUE!</v>
      </c>
      <c r="C429" s="4" t="e">
        <f>SUMIF([2]Sheet1!$B$1:B$65536,A429,[2]Sheet1!$J$1:$J$65536)</f>
        <v>#VALUE!</v>
      </c>
      <c r="D429" s="4" t="e">
        <f t="shared" si="57"/>
        <v>#VALUE!</v>
      </c>
      <c r="E429" s="6" t="e">
        <f>SUMIF([3]Sheet1!B$1:B$65536,A429,[3]Sheet1!P$1:P$65536)</f>
        <v>#VALUE!</v>
      </c>
      <c r="F429" s="4" t="e">
        <f>SUMIF([3]Sheet1!B$1:B$65536,A429,[3]Sheet1!J$1:J$65536)</f>
        <v>#VALUE!</v>
      </c>
      <c r="G429" s="4" t="e">
        <f t="shared" si="58"/>
        <v>#VALUE!</v>
      </c>
      <c r="H429" s="10" t="str">
        <f t="shared" si="59"/>
        <v>none</v>
      </c>
      <c r="I429" s="12" t="str">
        <f t="shared" si="60"/>
        <v>none</v>
      </c>
      <c r="J429" s="12" t="str">
        <f t="shared" si="61"/>
        <v>none</v>
      </c>
      <c r="K429" s="12" t="e">
        <f t="shared" si="62"/>
        <v>#VALUE!</v>
      </c>
      <c r="L429" s="12">
        <f t="shared" si="56"/>
        <v>-3.637702580592728E-3</v>
      </c>
      <c r="M429" s="2" t="str">
        <f t="shared" si="63"/>
        <v>none</v>
      </c>
    </row>
    <row r="430" spans="1:13">
      <c r="A430">
        <f>[1]Sheet1!$A430</f>
        <v>0</v>
      </c>
      <c r="B430" s="6" t="e">
        <f>SUMIF([2]Sheet1!$B$1:B$65536,A430,[2]Sheet1!$P$1:$P$65536)</f>
        <v>#VALUE!</v>
      </c>
      <c r="C430" s="4" t="e">
        <f>SUMIF([2]Sheet1!$B$1:B$65536,A430,[2]Sheet1!$J$1:$J$65536)</f>
        <v>#VALUE!</v>
      </c>
      <c r="D430" s="4" t="e">
        <f t="shared" si="57"/>
        <v>#VALUE!</v>
      </c>
      <c r="E430" s="6" t="e">
        <f>SUMIF([3]Sheet1!B$1:B$65536,A430,[3]Sheet1!P$1:P$65536)</f>
        <v>#VALUE!</v>
      </c>
      <c r="F430" s="4" t="e">
        <f>SUMIF([3]Sheet1!B$1:B$65536,A430,[3]Sheet1!J$1:J$65536)</f>
        <v>#VALUE!</v>
      </c>
      <c r="G430" s="4" t="e">
        <f t="shared" si="58"/>
        <v>#VALUE!</v>
      </c>
      <c r="H430" s="10" t="str">
        <f t="shared" si="59"/>
        <v>none</v>
      </c>
      <c r="I430" s="12" t="str">
        <f t="shared" si="60"/>
        <v>none</v>
      </c>
      <c r="J430" s="12" t="str">
        <f t="shared" si="61"/>
        <v>none</v>
      </c>
      <c r="K430" s="12" t="e">
        <f t="shared" si="62"/>
        <v>#VALUE!</v>
      </c>
      <c r="L430" s="12">
        <f t="shared" si="56"/>
        <v>-3.637702580592728E-3</v>
      </c>
      <c r="M430" s="2" t="str">
        <f t="shared" si="63"/>
        <v>none</v>
      </c>
    </row>
    <row r="431" spans="1:13">
      <c r="A431">
        <f>[1]Sheet1!$A431</f>
        <v>0</v>
      </c>
      <c r="B431" s="6" t="e">
        <f>SUMIF([2]Sheet1!$B$1:B$65536,A431,[2]Sheet1!$P$1:$P$65536)</f>
        <v>#VALUE!</v>
      </c>
      <c r="C431" s="4" t="e">
        <f>SUMIF([2]Sheet1!$B$1:B$65536,A431,[2]Sheet1!$J$1:$J$65536)</f>
        <v>#VALUE!</v>
      </c>
      <c r="D431" s="4" t="e">
        <f t="shared" si="57"/>
        <v>#VALUE!</v>
      </c>
      <c r="E431" s="6" t="e">
        <f>SUMIF([3]Sheet1!B$1:B$65536,A431,[3]Sheet1!P$1:P$65536)</f>
        <v>#VALUE!</v>
      </c>
      <c r="F431" s="4" t="e">
        <f>SUMIF([3]Sheet1!B$1:B$65536,A431,[3]Sheet1!J$1:J$65536)</f>
        <v>#VALUE!</v>
      </c>
      <c r="G431" s="4" t="e">
        <f t="shared" si="58"/>
        <v>#VALUE!</v>
      </c>
      <c r="H431" s="10" t="str">
        <f t="shared" si="59"/>
        <v>none</v>
      </c>
      <c r="I431" s="12" t="str">
        <f t="shared" si="60"/>
        <v>none</v>
      </c>
      <c r="J431" s="12" t="str">
        <f t="shared" si="61"/>
        <v>none</v>
      </c>
      <c r="K431" s="12" t="e">
        <f t="shared" si="62"/>
        <v>#VALUE!</v>
      </c>
      <c r="L431" s="12">
        <f t="shared" si="56"/>
        <v>-3.637702580592728E-3</v>
      </c>
      <c r="M431" s="2" t="str">
        <f t="shared" si="63"/>
        <v>none</v>
      </c>
    </row>
    <row r="432" spans="1:13">
      <c r="A432">
        <f>[1]Sheet1!$A432</f>
        <v>0</v>
      </c>
      <c r="B432" s="6" t="e">
        <f>SUMIF([2]Sheet1!$B$1:B$65536,A432,[2]Sheet1!$P$1:$P$65536)</f>
        <v>#VALUE!</v>
      </c>
      <c r="C432" s="4" t="e">
        <f>SUMIF([2]Sheet1!$B$1:B$65536,A432,[2]Sheet1!$J$1:$J$65536)</f>
        <v>#VALUE!</v>
      </c>
      <c r="D432" s="4" t="e">
        <f t="shared" si="57"/>
        <v>#VALUE!</v>
      </c>
      <c r="E432" s="6" t="e">
        <f>SUMIF([3]Sheet1!B$1:B$65536,A432,[3]Sheet1!P$1:P$65536)</f>
        <v>#VALUE!</v>
      </c>
      <c r="F432" s="4" t="e">
        <f>SUMIF([3]Sheet1!B$1:B$65536,A432,[3]Sheet1!J$1:J$65536)</f>
        <v>#VALUE!</v>
      </c>
      <c r="G432" s="4" t="e">
        <f t="shared" si="58"/>
        <v>#VALUE!</v>
      </c>
      <c r="H432" s="10" t="str">
        <f t="shared" si="59"/>
        <v>none</v>
      </c>
      <c r="I432" s="12" t="str">
        <f t="shared" si="60"/>
        <v>none</v>
      </c>
      <c r="J432" s="12" t="str">
        <f t="shared" si="61"/>
        <v>none</v>
      </c>
      <c r="K432" s="12" t="e">
        <f t="shared" si="62"/>
        <v>#VALUE!</v>
      </c>
      <c r="L432" s="12">
        <f t="shared" si="56"/>
        <v>-3.637702580592728E-3</v>
      </c>
      <c r="M432" s="2" t="str">
        <f t="shared" si="63"/>
        <v>none</v>
      </c>
    </row>
    <row r="433" spans="1:13">
      <c r="A433">
        <f>[1]Sheet1!$A433</f>
        <v>0</v>
      </c>
      <c r="B433" s="6" t="e">
        <f>SUMIF([2]Sheet1!$B$1:B$65536,A433,[2]Sheet1!$P$1:$P$65536)</f>
        <v>#VALUE!</v>
      </c>
      <c r="C433" s="4" t="e">
        <f>SUMIF([2]Sheet1!$B$1:B$65536,A433,[2]Sheet1!$J$1:$J$65536)</f>
        <v>#VALUE!</v>
      </c>
      <c r="D433" s="4" t="e">
        <f t="shared" si="57"/>
        <v>#VALUE!</v>
      </c>
      <c r="E433" s="6" t="e">
        <f>SUMIF([3]Sheet1!B$1:B$65536,A433,[3]Sheet1!P$1:P$65536)</f>
        <v>#VALUE!</v>
      </c>
      <c r="F433" s="4" t="e">
        <f>SUMIF([3]Sheet1!B$1:B$65536,A433,[3]Sheet1!J$1:J$65536)</f>
        <v>#VALUE!</v>
      </c>
      <c r="G433" s="4" t="e">
        <f t="shared" si="58"/>
        <v>#VALUE!</v>
      </c>
      <c r="H433" s="10" t="str">
        <f t="shared" si="59"/>
        <v>none</v>
      </c>
      <c r="I433" s="12" t="str">
        <f t="shared" si="60"/>
        <v>none</v>
      </c>
      <c r="J433" s="12" t="str">
        <f t="shared" si="61"/>
        <v>none</v>
      </c>
      <c r="K433" s="12" t="e">
        <f t="shared" si="62"/>
        <v>#VALUE!</v>
      </c>
      <c r="L433" s="12">
        <f t="shared" si="56"/>
        <v>-3.637702580592728E-3</v>
      </c>
      <c r="M433" s="2" t="str">
        <f t="shared" si="63"/>
        <v>none</v>
      </c>
    </row>
    <row r="434" spans="1:13">
      <c r="A434">
        <f>[1]Sheet1!$A434</f>
        <v>0</v>
      </c>
      <c r="B434" s="6" t="e">
        <f>SUMIF([2]Sheet1!$B$1:B$65536,A434,[2]Sheet1!$P$1:$P$65536)</f>
        <v>#VALUE!</v>
      </c>
      <c r="C434" s="4" t="e">
        <f>SUMIF([2]Sheet1!$B$1:B$65536,A434,[2]Sheet1!$J$1:$J$65536)</f>
        <v>#VALUE!</v>
      </c>
      <c r="D434" s="4" t="e">
        <f t="shared" si="57"/>
        <v>#VALUE!</v>
      </c>
      <c r="E434" s="6" t="e">
        <f>SUMIF([3]Sheet1!B$1:B$65536,A434,[3]Sheet1!P$1:P$65536)</f>
        <v>#VALUE!</v>
      </c>
      <c r="F434" s="4" t="e">
        <f>SUMIF([3]Sheet1!B$1:B$65536,A434,[3]Sheet1!J$1:J$65536)</f>
        <v>#VALUE!</v>
      </c>
      <c r="G434" s="4" t="e">
        <f t="shared" si="58"/>
        <v>#VALUE!</v>
      </c>
      <c r="H434" s="10" t="str">
        <f t="shared" si="59"/>
        <v>none</v>
      </c>
      <c r="I434" s="12" t="str">
        <f t="shared" si="60"/>
        <v>none</v>
      </c>
      <c r="J434" s="12" t="str">
        <f t="shared" si="61"/>
        <v>none</v>
      </c>
      <c r="K434" s="12" t="e">
        <f t="shared" si="62"/>
        <v>#VALUE!</v>
      </c>
      <c r="L434" s="12">
        <f t="shared" si="56"/>
        <v>-3.637702580592728E-3</v>
      </c>
      <c r="M434" s="2" t="str">
        <f t="shared" si="63"/>
        <v>none</v>
      </c>
    </row>
    <row r="435" spans="1:13">
      <c r="A435">
        <f>[1]Sheet1!$A435</f>
        <v>0</v>
      </c>
      <c r="B435" s="6" t="e">
        <f>SUMIF([2]Sheet1!$B$1:B$65536,A435,[2]Sheet1!$P$1:$P$65536)</f>
        <v>#VALUE!</v>
      </c>
      <c r="C435" s="4" t="e">
        <f>SUMIF([2]Sheet1!$B$1:B$65536,A435,[2]Sheet1!$J$1:$J$65536)</f>
        <v>#VALUE!</v>
      </c>
      <c r="D435" s="4" t="e">
        <f t="shared" si="57"/>
        <v>#VALUE!</v>
      </c>
      <c r="E435" s="6" t="e">
        <f>SUMIF([3]Sheet1!B$1:B$65536,A435,[3]Sheet1!P$1:P$65536)</f>
        <v>#VALUE!</v>
      </c>
      <c r="F435" s="4" t="e">
        <f>SUMIF([3]Sheet1!B$1:B$65536,A435,[3]Sheet1!J$1:J$65536)</f>
        <v>#VALUE!</v>
      </c>
      <c r="G435" s="4" t="e">
        <f t="shared" si="58"/>
        <v>#VALUE!</v>
      </c>
      <c r="H435" s="10" t="str">
        <f t="shared" si="59"/>
        <v>none</v>
      </c>
      <c r="I435" s="12" t="str">
        <f t="shared" si="60"/>
        <v>none</v>
      </c>
      <c r="J435" s="12" t="str">
        <f t="shared" si="61"/>
        <v>none</v>
      </c>
      <c r="K435" s="12" t="e">
        <f t="shared" si="62"/>
        <v>#VALUE!</v>
      </c>
      <c r="L435" s="12">
        <f t="shared" si="56"/>
        <v>-3.637702580592728E-3</v>
      </c>
      <c r="M435" s="2" t="str">
        <f t="shared" si="63"/>
        <v>none</v>
      </c>
    </row>
    <row r="436" spans="1:13">
      <c r="A436">
        <f>[1]Sheet1!$A436</f>
        <v>0</v>
      </c>
      <c r="B436" s="6" t="e">
        <f>SUMIF([2]Sheet1!$B$1:B$65536,A436,[2]Sheet1!$P$1:$P$65536)</f>
        <v>#VALUE!</v>
      </c>
      <c r="C436" s="4" t="e">
        <f>SUMIF([2]Sheet1!$B$1:B$65536,A436,[2]Sheet1!$J$1:$J$65536)</f>
        <v>#VALUE!</v>
      </c>
      <c r="D436" s="4" t="e">
        <f t="shared" si="57"/>
        <v>#VALUE!</v>
      </c>
      <c r="E436" s="6" t="e">
        <f>SUMIF([3]Sheet1!B$1:B$65536,A436,[3]Sheet1!P$1:P$65536)</f>
        <v>#VALUE!</v>
      </c>
      <c r="F436" s="4" t="e">
        <f>SUMIF([3]Sheet1!B$1:B$65536,A436,[3]Sheet1!J$1:J$65536)</f>
        <v>#VALUE!</v>
      </c>
      <c r="G436" s="4" t="e">
        <f t="shared" si="58"/>
        <v>#VALUE!</v>
      </c>
      <c r="H436" s="10" t="str">
        <f t="shared" si="59"/>
        <v>none</v>
      </c>
      <c r="I436" s="12" t="str">
        <f t="shared" si="60"/>
        <v>none</v>
      </c>
      <c r="J436" s="12" t="str">
        <f t="shared" si="61"/>
        <v>none</v>
      </c>
      <c r="K436" s="12" t="e">
        <f t="shared" si="62"/>
        <v>#VALUE!</v>
      </c>
      <c r="L436" s="12">
        <f t="shared" si="56"/>
        <v>-3.637702580592728E-3</v>
      </c>
      <c r="M436" s="2" t="str">
        <f t="shared" si="63"/>
        <v>none</v>
      </c>
    </row>
    <row r="437" spans="1:13">
      <c r="A437">
        <f>[1]Sheet1!$A437</f>
        <v>0</v>
      </c>
      <c r="B437" s="6" t="e">
        <f>SUMIF([2]Sheet1!$B$1:B$65536,A437,[2]Sheet1!$P$1:$P$65536)</f>
        <v>#VALUE!</v>
      </c>
      <c r="C437" s="4" t="e">
        <f>SUMIF([2]Sheet1!$B$1:B$65536,A437,[2]Sheet1!$J$1:$J$65536)</f>
        <v>#VALUE!</v>
      </c>
      <c r="D437" s="4" t="e">
        <f t="shared" si="57"/>
        <v>#VALUE!</v>
      </c>
      <c r="E437" s="6" t="e">
        <f>SUMIF([3]Sheet1!B$1:B$65536,A437,[3]Sheet1!P$1:P$65536)</f>
        <v>#VALUE!</v>
      </c>
      <c r="F437" s="4" t="e">
        <f>SUMIF([3]Sheet1!B$1:B$65536,A437,[3]Sheet1!J$1:J$65536)</f>
        <v>#VALUE!</v>
      </c>
      <c r="G437" s="4" t="e">
        <f t="shared" si="58"/>
        <v>#VALUE!</v>
      </c>
      <c r="H437" s="10" t="str">
        <f t="shared" si="59"/>
        <v>none</v>
      </c>
      <c r="I437" s="12" t="str">
        <f t="shared" si="60"/>
        <v>none</v>
      </c>
      <c r="J437" s="12" t="str">
        <f t="shared" si="61"/>
        <v>none</v>
      </c>
      <c r="K437" s="12" t="e">
        <f t="shared" si="62"/>
        <v>#VALUE!</v>
      </c>
      <c r="L437" s="12">
        <f t="shared" si="56"/>
        <v>-3.637702580592728E-3</v>
      </c>
      <c r="M437" s="2" t="str">
        <f t="shared" si="63"/>
        <v>none</v>
      </c>
    </row>
    <row r="438" spans="1:13">
      <c r="A438">
        <f>[1]Sheet1!$A438</f>
        <v>0</v>
      </c>
      <c r="B438" s="6" t="e">
        <f>SUMIF([2]Sheet1!$B$1:B$65536,A438,[2]Sheet1!$P$1:$P$65536)</f>
        <v>#VALUE!</v>
      </c>
      <c r="C438" s="4" t="e">
        <f>SUMIF([2]Sheet1!$B$1:B$65536,A438,[2]Sheet1!$J$1:$J$65536)</f>
        <v>#VALUE!</v>
      </c>
      <c r="D438" s="4" t="e">
        <f t="shared" si="57"/>
        <v>#VALUE!</v>
      </c>
      <c r="E438" s="6" t="e">
        <f>SUMIF([3]Sheet1!B$1:B$65536,A438,[3]Sheet1!P$1:P$65536)</f>
        <v>#VALUE!</v>
      </c>
      <c r="F438" s="4" t="e">
        <f>SUMIF([3]Sheet1!B$1:B$65536,A438,[3]Sheet1!J$1:J$65536)</f>
        <v>#VALUE!</v>
      </c>
      <c r="G438" s="4" t="e">
        <f t="shared" si="58"/>
        <v>#VALUE!</v>
      </c>
      <c r="H438" s="10" t="str">
        <f t="shared" si="59"/>
        <v>none</v>
      </c>
      <c r="I438" s="12" t="str">
        <f t="shared" si="60"/>
        <v>none</v>
      </c>
      <c r="J438" s="12" t="str">
        <f t="shared" si="61"/>
        <v>none</v>
      </c>
      <c r="K438" s="12" t="e">
        <f t="shared" si="62"/>
        <v>#VALUE!</v>
      </c>
      <c r="L438" s="12">
        <f t="shared" si="56"/>
        <v>-3.637702580592728E-3</v>
      </c>
      <c r="M438" s="2" t="str">
        <f t="shared" si="63"/>
        <v>none</v>
      </c>
    </row>
    <row r="439" spans="1:13">
      <c r="A439">
        <f>[1]Sheet1!$A439</f>
        <v>0</v>
      </c>
      <c r="B439" s="6" t="e">
        <f>SUMIF([2]Sheet1!$B$1:B$65536,A439,[2]Sheet1!$P$1:$P$65536)</f>
        <v>#VALUE!</v>
      </c>
      <c r="C439" s="4" t="e">
        <f>SUMIF([2]Sheet1!$B$1:B$65536,A439,[2]Sheet1!$J$1:$J$65536)</f>
        <v>#VALUE!</v>
      </c>
      <c r="D439" s="4" t="e">
        <f t="shared" si="57"/>
        <v>#VALUE!</v>
      </c>
      <c r="E439" s="6" t="e">
        <f>SUMIF([3]Sheet1!B$1:B$65536,A439,[3]Sheet1!P$1:P$65536)</f>
        <v>#VALUE!</v>
      </c>
      <c r="F439" s="4" t="e">
        <f>SUMIF([3]Sheet1!B$1:B$65536,A439,[3]Sheet1!J$1:J$65536)</f>
        <v>#VALUE!</v>
      </c>
      <c r="G439" s="4" t="e">
        <f t="shared" si="58"/>
        <v>#VALUE!</v>
      </c>
      <c r="H439" s="10" t="str">
        <f t="shared" si="59"/>
        <v>none</v>
      </c>
      <c r="I439" s="12" t="str">
        <f t="shared" si="60"/>
        <v>none</v>
      </c>
      <c r="J439" s="12" t="str">
        <f t="shared" si="61"/>
        <v>none</v>
      </c>
      <c r="K439" s="12" t="e">
        <f t="shared" si="62"/>
        <v>#VALUE!</v>
      </c>
      <c r="L439" s="12">
        <f t="shared" si="56"/>
        <v>-3.637702580592728E-3</v>
      </c>
      <c r="M439" s="2" t="str">
        <f t="shared" si="63"/>
        <v>none</v>
      </c>
    </row>
    <row r="440" spans="1:13">
      <c r="A440">
        <f>[1]Sheet1!$A440</f>
        <v>0</v>
      </c>
      <c r="B440" s="6" t="e">
        <f>SUMIF([2]Sheet1!$B$1:B$65536,A440,[2]Sheet1!$P$1:$P$65536)</f>
        <v>#VALUE!</v>
      </c>
      <c r="C440" s="4" t="e">
        <f>SUMIF([2]Sheet1!$B$1:B$65536,A440,[2]Sheet1!$J$1:$J$65536)</f>
        <v>#VALUE!</v>
      </c>
      <c r="D440" s="4" t="e">
        <f t="shared" si="57"/>
        <v>#VALUE!</v>
      </c>
      <c r="E440" s="6" t="e">
        <f>SUMIF([3]Sheet1!B$1:B$65536,A440,[3]Sheet1!P$1:P$65536)</f>
        <v>#VALUE!</v>
      </c>
      <c r="F440" s="4" t="e">
        <f>SUMIF([3]Sheet1!B$1:B$65536,A440,[3]Sheet1!J$1:J$65536)</f>
        <v>#VALUE!</v>
      </c>
      <c r="G440" s="4" t="e">
        <f t="shared" si="58"/>
        <v>#VALUE!</v>
      </c>
      <c r="H440" s="10" t="str">
        <f t="shared" si="59"/>
        <v>none</v>
      </c>
      <c r="I440" s="12" t="str">
        <f t="shared" si="60"/>
        <v>none</v>
      </c>
      <c r="J440" s="12" t="str">
        <f t="shared" si="61"/>
        <v>none</v>
      </c>
      <c r="K440" s="12" t="e">
        <f t="shared" si="62"/>
        <v>#VALUE!</v>
      </c>
      <c r="L440" s="12">
        <f t="shared" si="56"/>
        <v>-3.637702580592728E-3</v>
      </c>
      <c r="M440" s="2" t="str">
        <f t="shared" si="63"/>
        <v>none</v>
      </c>
    </row>
    <row r="441" spans="1:13">
      <c r="A441">
        <f>[1]Sheet1!$A441</f>
        <v>0</v>
      </c>
      <c r="B441" s="6" t="e">
        <f>SUMIF([2]Sheet1!$B$1:B$65536,A441,[2]Sheet1!$P$1:$P$65536)</f>
        <v>#VALUE!</v>
      </c>
      <c r="C441" s="4" t="e">
        <f>SUMIF([2]Sheet1!$B$1:B$65536,A441,[2]Sheet1!$J$1:$J$65536)</f>
        <v>#VALUE!</v>
      </c>
      <c r="D441" s="4" t="e">
        <f t="shared" si="57"/>
        <v>#VALUE!</v>
      </c>
      <c r="E441" s="6" t="e">
        <f>SUMIF([3]Sheet1!B$1:B$65536,A441,[3]Sheet1!P$1:P$65536)</f>
        <v>#VALUE!</v>
      </c>
      <c r="F441" s="4" t="e">
        <f>SUMIF([3]Sheet1!B$1:B$65536,A441,[3]Sheet1!J$1:J$65536)</f>
        <v>#VALUE!</v>
      </c>
      <c r="G441" s="4" t="e">
        <f t="shared" si="58"/>
        <v>#VALUE!</v>
      </c>
      <c r="H441" s="10" t="str">
        <f t="shared" si="59"/>
        <v>none</v>
      </c>
      <c r="I441" s="12" t="str">
        <f t="shared" si="60"/>
        <v>none</v>
      </c>
      <c r="J441" s="12" t="str">
        <f t="shared" si="61"/>
        <v>none</v>
      </c>
      <c r="K441" s="12" t="e">
        <f t="shared" si="62"/>
        <v>#VALUE!</v>
      </c>
      <c r="L441" s="12">
        <f t="shared" si="56"/>
        <v>-3.637702580592728E-3</v>
      </c>
      <c r="M441" s="2" t="str">
        <f t="shared" si="63"/>
        <v>none</v>
      </c>
    </row>
    <row r="442" spans="1:13">
      <c r="A442">
        <f>[1]Sheet1!$A442</f>
        <v>0</v>
      </c>
      <c r="B442" s="6" t="e">
        <f>SUMIF([2]Sheet1!$B$1:B$65536,A442,[2]Sheet1!$P$1:$P$65536)</f>
        <v>#VALUE!</v>
      </c>
      <c r="C442" s="4" t="e">
        <f>SUMIF([2]Sheet1!$B$1:B$65536,A442,[2]Sheet1!$J$1:$J$65536)</f>
        <v>#VALUE!</v>
      </c>
      <c r="D442" s="4" t="e">
        <f t="shared" si="57"/>
        <v>#VALUE!</v>
      </c>
      <c r="E442" s="6" t="e">
        <f>SUMIF([3]Sheet1!B$1:B$65536,A442,[3]Sheet1!P$1:P$65536)</f>
        <v>#VALUE!</v>
      </c>
      <c r="F442" s="4" t="e">
        <f>SUMIF([3]Sheet1!B$1:B$65536,A442,[3]Sheet1!J$1:J$65536)</f>
        <v>#VALUE!</v>
      </c>
      <c r="G442" s="4" t="e">
        <f t="shared" si="58"/>
        <v>#VALUE!</v>
      </c>
      <c r="H442" s="10" t="str">
        <f t="shared" si="59"/>
        <v>none</v>
      </c>
      <c r="I442" s="12" t="str">
        <f t="shared" si="60"/>
        <v>none</v>
      </c>
      <c r="J442" s="12" t="str">
        <f t="shared" si="61"/>
        <v>none</v>
      </c>
      <c r="K442" s="12" t="e">
        <f t="shared" si="62"/>
        <v>#VALUE!</v>
      </c>
      <c r="L442" s="12">
        <f t="shared" si="56"/>
        <v>-3.637702580592728E-3</v>
      </c>
      <c r="M442" s="2" t="str">
        <f t="shared" si="63"/>
        <v>none</v>
      </c>
    </row>
    <row r="443" spans="1:13">
      <c r="A443">
        <f>[1]Sheet1!$A443</f>
        <v>0</v>
      </c>
      <c r="B443" s="6" t="e">
        <f>SUMIF([2]Sheet1!$B$1:B$65536,A443,[2]Sheet1!$P$1:$P$65536)</f>
        <v>#VALUE!</v>
      </c>
      <c r="C443" s="4" t="e">
        <f>SUMIF([2]Sheet1!$B$1:B$65536,A443,[2]Sheet1!$J$1:$J$65536)</f>
        <v>#VALUE!</v>
      </c>
      <c r="D443" s="4" t="e">
        <f t="shared" si="57"/>
        <v>#VALUE!</v>
      </c>
      <c r="E443" s="6" t="e">
        <f>SUMIF([3]Sheet1!B$1:B$65536,A443,[3]Sheet1!P$1:P$65536)</f>
        <v>#VALUE!</v>
      </c>
      <c r="F443" s="4" t="e">
        <f>SUMIF([3]Sheet1!B$1:B$65536,A443,[3]Sheet1!J$1:J$65536)</f>
        <v>#VALUE!</v>
      </c>
      <c r="G443" s="4" t="e">
        <f t="shared" si="58"/>
        <v>#VALUE!</v>
      </c>
      <c r="H443" s="10" t="str">
        <f t="shared" si="59"/>
        <v>none</v>
      </c>
      <c r="I443" s="12" t="str">
        <f t="shared" si="60"/>
        <v>none</v>
      </c>
      <c r="J443" s="12" t="str">
        <f t="shared" si="61"/>
        <v>none</v>
      </c>
      <c r="K443" s="12" t="e">
        <f t="shared" si="62"/>
        <v>#VALUE!</v>
      </c>
      <c r="L443" s="12">
        <f t="shared" si="56"/>
        <v>-3.637702580592728E-3</v>
      </c>
      <c r="M443" s="2" t="str">
        <f t="shared" si="63"/>
        <v>none</v>
      </c>
    </row>
    <row r="444" spans="1:13">
      <c r="A444">
        <f>[1]Sheet1!$A444</f>
        <v>0</v>
      </c>
      <c r="B444" s="6" t="e">
        <f>SUMIF([2]Sheet1!$B$1:B$65536,A444,[2]Sheet1!$P$1:$P$65536)</f>
        <v>#VALUE!</v>
      </c>
      <c r="C444" s="4" t="e">
        <f>SUMIF([2]Sheet1!$B$1:B$65536,A444,[2]Sheet1!$J$1:$J$65536)</f>
        <v>#VALUE!</v>
      </c>
      <c r="D444" s="4" t="e">
        <f t="shared" si="57"/>
        <v>#VALUE!</v>
      </c>
      <c r="E444" s="6" t="e">
        <f>SUMIF([3]Sheet1!B$1:B$65536,A444,[3]Sheet1!P$1:P$65536)</f>
        <v>#VALUE!</v>
      </c>
      <c r="F444" s="4" t="e">
        <f>SUMIF([3]Sheet1!B$1:B$65536,A444,[3]Sheet1!J$1:J$65536)</f>
        <v>#VALUE!</v>
      </c>
      <c r="G444" s="4" t="e">
        <f t="shared" si="58"/>
        <v>#VALUE!</v>
      </c>
      <c r="H444" s="10" t="str">
        <f t="shared" si="59"/>
        <v>none</v>
      </c>
      <c r="I444" s="12" t="str">
        <f t="shared" si="60"/>
        <v>none</v>
      </c>
      <c r="J444" s="12" t="str">
        <f t="shared" si="61"/>
        <v>none</v>
      </c>
      <c r="K444" s="12" t="e">
        <f t="shared" si="62"/>
        <v>#VALUE!</v>
      </c>
      <c r="L444" s="12">
        <f t="shared" si="56"/>
        <v>-3.637702580592728E-3</v>
      </c>
      <c r="M444" s="2" t="str">
        <f t="shared" si="63"/>
        <v>none</v>
      </c>
    </row>
    <row r="445" spans="1:13">
      <c r="A445">
        <f>[1]Sheet1!$A445</f>
        <v>0</v>
      </c>
      <c r="B445" s="6" t="e">
        <f>SUMIF([2]Sheet1!$B$1:B$65536,A445,[2]Sheet1!$P$1:$P$65536)</f>
        <v>#VALUE!</v>
      </c>
      <c r="C445" s="4" t="e">
        <f>SUMIF([2]Sheet1!$B$1:B$65536,A445,[2]Sheet1!$J$1:$J$65536)</f>
        <v>#VALUE!</v>
      </c>
      <c r="D445" s="4" t="e">
        <f t="shared" si="57"/>
        <v>#VALUE!</v>
      </c>
      <c r="E445" s="6" t="e">
        <f>SUMIF([3]Sheet1!B$1:B$65536,A445,[3]Sheet1!P$1:P$65536)</f>
        <v>#VALUE!</v>
      </c>
      <c r="F445" s="4" t="e">
        <f>SUMIF([3]Sheet1!B$1:B$65536,A445,[3]Sheet1!J$1:J$65536)</f>
        <v>#VALUE!</v>
      </c>
      <c r="G445" s="4" t="e">
        <f t="shared" si="58"/>
        <v>#VALUE!</v>
      </c>
      <c r="H445" s="10" t="str">
        <f t="shared" si="59"/>
        <v>none</v>
      </c>
      <c r="I445" s="12" t="str">
        <f t="shared" si="60"/>
        <v>none</v>
      </c>
      <c r="J445" s="12" t="str">
        <f t="shared" si="61"/>
        <v>none</v>
      </c>
      <c r="K445" s="12" t="e">
        <f t="shared" si="62"/>
        <v>#VALUE!</v>
      </c>
      <c r="L445" s="12">
        <f t="shared" si="56"/>
        <v>-3.637702580592728E-3</v>
      </c>
      <c r="M445" s="2" t="str">
        <f t="shared" si="63"/>
        <v>none</v>
      </c>
    </row>
    <row r="446" spans="1:13">
      <c r="A446">
        <f>[1]Sheet1!$A446</f>
        <v>0</v>
      </c>
      <c r="B446" s="6" t="e">
        <f>SUMIF([2]Sheet1!$B$1:B$65536,A446,[2]Sheet1!$P$1:$P$65536)</f>
        <v>#VALUE!</v>
      </c>
      <c r="C446" s="4" t="e">
        <f>SUMIF([2]Sheet1!$B$1:B$65536,A446,[2]Sheet1!$J$1:$J$65536)</f>
        <v>#VALUE!</v>
      </c>
      <c r="D446" s="4" t="e">
        <f t="shared" si="57"/>
        <v>#VALUE!</v>
      </c>
      <c r="E446" s="6" t="e">
        <f>SUMIF([3]Sheet1!B$1:B$65536,A446,[3]Sheet1!P$1:P$65536)</f>
        <v>#VALUE!</v>
      </c>
      <c r="F446" s="4" t="e">
        <f>SUMIF([3]Sheet1!B$1:B$65536,A446,[3]Sheet1!J$1:J$65536)</f>
        <v>#VALUE!</v>
      </c>
      <c r="G446" s="4" t="e">
        <f t="shared" si="58"/>
        <v>#VALUE!</v>
      </c>
      <c r="H446" s="10" t="str">
        <f t="shared" si="59"/>
        <v>none</v>
      </c>
      <c r="I446" s="12" t="str">
        <f t="shared" si="60"/>
        <v>none</v>
      </c>
      <c r="J446" s="12" t="str">
        <f t="shared" si="61"/>
        <v>none</v>
      </c>
      <c r="K446" s="12" t="e">
        <f t="shared" si="62"/>
        <v>#VALUE!</v>
      </c>
      <c r="L446" s="12">
        <f t="shared" si="56"/>
        <v>-3.637702580592728E-3</v>
      </c>
      <c r="M446" s="2" t="str">
        <f t="shared" si="63"/>
        <v>none</v>
      </c>
    </row>
    <row r="447" spans="1:13">
      <c r="A447">
        <f>[1]Sheet1!$A447</f>
        <v>0</v>
      </c>
      <c r="B447" s="6" t="e">
        <f>SUMIF([2]Sheet1!$B$1:B$65536,A447,[2]Sheet1!$P$1:$P$65536)</f>
        <v>#VALUE!</v>
      </c>
      <c r="C447" s="4" t="e">
        <f>SUMIF([2]Sheet1!$B$1:B$65536,A447,[2]Sheet1!$J$1:$J$65536)</f>
        <v>#VALUE!</v>
      </c>
      <c r="D447" s="4" t="e">
        <f t="shared" si="57"/>
        <v>#VALUE!</v>
      </c>
      <c r="E447" s="6" t="e">
        <f>SUMIF([3]Sheet1!B$1:B$65536,A447,[3]Sheet1!P$1:P$65536)</f>
        <v>#VALUE!</v>
      </c>
      <c r="F447" s="4" t="e">
        <f>SUMIF([3]Sheet1!B$1:B$65536,A447,[3]Sheet1!J$1:J$65536)</f>
        <v>#VALUE!</v>
      </c>
      <c r="G447" s="4" t="e">
        <f t="shared" si="58"/>
        <v>#VALUE!</v>
      </c>
      <c r="H447" s="10" t="str">
        <f t="shared" si="59"/>
        <v>none</v>
      </c>
      <c r="I447" s="12" t="str">
        <f t="shared" si="60"/>
        <v>none</v>
      </c>
      <c r="J447" s="12" t="str">
        <f t="shared" si="61"/>
        <v>none</v>
      </c>
      <c r="K447" s="12" t="e">
        <f t="shared" si="62"/>
        <v>#VALUE!</v>
      </c>
      <c r="L447" s="12">
        <f t="shared" si="56"/>
        <v>-3.637702580592728E-3</v>
      </c>
      <c r="M447" s="2" t="str">
        <f t="shared" si="63"/>
        <v>none</v>
      </c>
    </row>
    <row r="448" spans="1:13">
      <c r="A448">
        <f>[1]Sheet1!$A448</f>
        <v>0</v>
      </c>
      <c r="B448" s="6" t="e">
        <f>SUMIF([2]Sheet1!$B$1:B$65536,A448,[2]Sheet1!$P$1:$P$65536)</f>
        <v>#VALUE!</v>
      </c>
      <c r="C448" s="4" t="e">
        <f>SUMIF([2]Sheet1!$B$1:B$65536,A448,[2]Sheet1!$J$1:$J$65536)</f>
        <v>#VALUE!</v>
      </c>
      <c r="D448" s="4" t="e">
        <f t="shared" si="57"/>
        <v>#VALUE!</v>
      </c>
      <c r="E448" s="6" t="e">
        <f>SUMIF([3]Sheet1!B$1:B$65536,A448,[3]Sheet1!P$1:P$65536)</f>
        <v>#VALUE!</v>
      </c>
      <c r="F448" s="4" t="e">
        <f>SUMIF([3]Sheet1!B$1:B$65536,A448,[3]Sheet1!J$1:J$65536)</f>
        <v>#VALUE!</v>
      </c>
      <c r="G448" s="4" t="e">
        <f t="shared" si="58"/>
        <v>#VALUE!</v>
      </c>
      <c r="H448" s="10" t="str">
        <f t="shared" si="59"/>
        <v>none</v>
      </c>
      <c r="I448" s="12" t="str">
        <f t="shared" si="60"/>
        <v>none</v>
      </c>
      <c r="J448" s="12" t="str">
        <f t="shared" si="61"/>
        <v>none</v>
      </c>
      <c r="K448" s="12" t="e">
        <f t="shared" si="62"/>
        <v>#VALUE!</v>
      </c>
      <c r="L448" s="12">
        <f t="shared" si="56"/>
        <v>-3.637702580592728E-3</v>
      </c>
      <c r="M448" s="2" t="str">
        <f t="shared" si="63"/>
        <v>none</v>
      </c>
    </row>
    <row r="449" spans="1:13">
      <c r="A449">
        <f>[1]Sheet1!$A449</f>
        <v>0</v>
      </c>
      <c r="B449" s="6" t="e">
        <f>SUMIF([2]Sheet1!$B$1:B$65536,A449,[2]Sheet1!$P$1:$P$65536)</f>
        <v>#VALUE!</v>
      </c>
      <c r="C449" s="4" t="e">
        <f>SUMIF([2]Sheet1!$B$1:B$65536,A449,[2]Sheet1!$J$1:$J$65536)</f>
        <v>#VALUE!</v>
      </c>
      <c r="D449" s="4" t="e">
        <f t="shared" si="57"/>
        <v>#VALUE!</v>
      </c>
      <c r="E449" s="6" t="e">
        <f>SUMIF([3]Sheet1!B$1:B$65536,A449,[3]Sheet1!P$1:P$65536)</f>
        <v>#VALUE!</v>
      </c>
      <c r="F449" s="4" t="e">
        <f>SUMIF([3]Sheet1!B$1:B$65536,A449,[3]Sheet1!J$1:J$65536)</f>
        <v>#VALUE!</v>
      </c>
      <c r="G449" s="4" t="e">
        <f t="shared" si="58"/>
        <v>#VALUE!</v>
      </c>
      <c r="H449" s="10" t="str">
        <f t="shared" si="59"/>
        <v>none</v>
      </c>
      <c r="I449" s="12" t="str">
        <f t="shared" si="60"/>
        <v>none</v>
      </c>
      <c r="J449" s="12" t="str">
        <f t="shared" si="61"/>
        <v>none</v>
      </c>
      <c r="K449" s="12" t="e">
        <f t="shared" si="62"/>
        <v>#VALUE!</v>
      </c>
      <c r="L449" s="12">
        <f t="shared" si="56"/>
        <v>-3.637702580592728E-3</v>
      </c>
      <c r="M449" s="2" t="str">
        <f t="shared" si="63"/>
        <v>none</v>
      </c>
    </row>
    <row r="450" spans="1:13">
      <c r="A450">
        <f>[1]Sheet1!$A450</f>
        <v>0</v>
      </c>
      <c r="B450" s="6" t="e">
        <f>SUMIF([2]Sheet1!$B$1:B$65536,A450,[2]Sheet1!$P$1:$P$65536)</f>
        <v>#VALUE!</v>
      </c>
      <c r="C450" s="4" t="e">
        <f>SUMIF([2]Sheet1!$B$1:B$65536,A450,[2]Sheet1!$J$1:$J$65536)</f>
        <v>#VALUE!</v>
      </c>
      <c r="D450" s="4" t="e">
        <f t="shared" si="57"/>
        <v>#VALUE!</v>
      </c>
      <c r="E450" s="6" t="e">
        <f>SUMIF([3]Sheet1!B$1:B$65536,A450,[3]Sheet1!P$1:P$65536)</f>
        <v>#VALUE!</v>
      </c>
      <c r="F450" s="4" t="e">
        <f>SUMIF([3]Sheet1!B$1:B$65536,A450,[3]Sheet1!J$1:J$65536)</f>
        <v>#VALUE!</v>
      </c>
      <c r="G450" s="4" t="e">
        <f t="shared" si="58"/>
        <v>#VALUE!</v>
      </c>
      <c r="H450" s="10" t="str">
        <f t="shared" si="59"/>
        <v>none</v>
      </c>
      <c r="I450" s="12" t="str">
        <f t="shared" si="60"/>
        <v>none</v>
      </c>
      <c r="J450" s="12" t="str">
        <f t="shared" si="61"/>
        <v>none</v>
      </c>
      <c r="K450" s="12" t="e">
        <f t="shared" si="62"/>
        <v>#VALUE!</v>
      </c>
      <c r="L450" s="12">
        <f t="shared" si="56"/>
        <v>-3.637702580592728E-3</v>
      </c>
      <c r="M450" s="2" t="str">
        <f t="shared" si="63"/>
        <v>none</v>
      </c>
    </row>
    <row r="451" spans="1:13">
      <c r="A451">
        <f>[1]Sheet1!$A451</f>
        <v>0</v>
      </c>
      <c r="B451" s="6" t="e">
        <f>SUMIF([2]Sheet1!$B$1:B$65536,A451,[2]Sheet1!$P$1:$P$65536)</f>
        <v>#VALUE!</v>
      </c>
      <c r="C451" s="4" t="e">
        <f>SUMIF([2]Sheet1!$B$1:B$65536,A451,[2]Sheet1!$J$1:$J$65536)</f>
        <v>#VALUE!</v>
      </c>
      <c r="D451" s="4" t="e">
        <f t="shared" si="57"/>
        <v>#VALUE!</v>
      </c>
      <c r="E451" s="6" t="e">
        <f>SUMIF([3]Sheet1!B$1:B$65536,A451,[3]Sheet1!P$1:P$65536)</f>
        <v>#VALUE!</v>
      </c>
      <c r="F451" s="4" t="e">
        <f>SUMIF([3]Sheet1!B$1:B$65536,A451,[3]Sheet1!J$1:J$65536)</f>
        <v>#VALUE!</v>
      </c>
      <c r="G451" s="4" t="e">
        <f t="shared" si="58"/>
        <v>#VALUE!</v>
      </c>
      <c r="H451" s="10" t="str">
        <f t="shared" si="59"/>
        <v>none</v>
      </c>
      <c r="I451" s="12" t="str">
        <f t="shared" si="60"/>
        <v>none</v>
      </c>
      <c r="J451" s="12" t="str">
        <f t="shared" si="61"/>
        <v>none</v>
      </c>
      <c r="K451" s="12" t="e">
        <f t="shared" si="62"/>
        <v>#VALUE!</v>
      </c>
      <c r="L451" s="12">
        <f t="shared" ref="L451:L514" si="64">($T$5-$T$4)/$T$4</f>
        <v>-3.637702580592728E-3</v>
      </c>
      <c r="M451" s="2" t="str">
        <f t="shared" si="63"/>
        <v>none</v>
      </c>
    </row>
    <row r="452" spans="1:13">
      <c r="A452">
        <f>[1]Sheet1!$A452</f>
        <v>0</v>
      </c>
      <c r="B452" s="6" t="e">
        <f>SUMIF([2]Sheet1!$B$1:B$65536,A452,[2]Sheet1!$P$1:$P$65536)</f>
        <v>#VALUE!</v>
      </c>
      <c r="C452" s="4" t="e">
        <f>SUMIF([2]Sheet1!$B$1:B$65536,A452,[2]Sheet1!$J$1:$J$65536)</f>
        <v>#VALUE!</v>
      </c>
      <c r="D452" s="4" t="e">
        <f t="shared" si="57"/>
        <v>#VALUE!</v>
      </c>
      <c r="E452" s="6" t="e">
        <f>SUMIF([3]Sheet1!B$1:B$65536,A452,[3]Sheet1!P$1:P$65536)</f>
        <v>#VALUE!</v>
      </c>
      <c r="F452" s="4" t="e">
        <f>SUMIF([3]Sheet1!B$1:B$65536,A452,[3]Sheet1!J$1:J$65536)</f>
        <v>#VALUE!</v>
      </c>
      <c r="G452" s="4" t="e">
        <f t="shared" si="58"/>
        <v>#VALUE!</v>
      </c>
      <c r="H452" s="10" t="str">
        <f t="shared" si="59"/>
        <v>none</v>
      </c>
      <c r="I452" s="12" t="str">
        <f t="shared" si="60"/>
        <v>none</v>
      </c>
      <c r="J452" s="12" t="str">
        <f t="shared" si="61"/>
        <v>none</v>
      </c>
      <c r="K452" s="12" t="e">
        <f t="shared" si="62"/>
        <v>#VALUE!</v>
      </c>
      <c r="L452" s="12">
        <f t="shared" si="64"/>
        <v>-3.637702580592728E-3</v>
      </c>
      <c r="M452" s="2" t="str">
        <f t="shared" si="63"/>
        <v>none</v>
      </c>
    </row>
    <row r="453" spans="1:13">
      <c r="A453">
        <f>[1]Sheet1!$A453</f>
        <v>0</v>
      </c>
      <c r="B453" s="6" t="e">
        <f>SUMIF([2]Sheet1!$B$1:B$65536,A453,[2]Sheet1!$P$1:$P$65536)</f>
        <v>#VALUE!</v>
      </c>
      <c r="C453" s="4" t="e">
        <f>SUMIF([2]Sheet1!$B$1:B$65536,A453,[2]Sheet1!$J$1:$J$65536)</f>
        <v>#VALUE!</v>
      </c>
      <c r="D453" s="4" t="e">
        <f t="shared" si="57"/>
        <v>#VALUE!</v>
      </c>
      <c r="E453" s="6" t="e">
        <f>SUMIF([3]Sheet1!B$1:B$65536,A453,[3]Sheet1!P$1:P$65536)</f>
        <v>#VALUE!</v>
      </c>
      <c r="F453" s="4" t="e">
        <f>SUMIF([3]Sheet1!B$1:B$65536,A453,[3]Sheet1!J$1:J$65536)</f>
        <v>#VALUE!</v>
      </c>
      <c r="G453" s="4" t="e">
        <f t="shared" si="58"/>
        <v>#VALUE!</v>
      </c>
      <c r="H453" s="10" t="str">
        <f t="shared" si="59"/>
        <v>none</v>
      </c>
      <c r="I453" s="12" t="str">
        <f t="shared" si="60"/>
        <v>none</v>
      </c>
      <c r="J453" s="12" t="str">
        <f t="shared" si="61"/>
        <v>none</v>
      </c>
      <c r="K453" s="12" t="e">
        <f t="shared" si="62"/>
        <v>#VALUE!</v>
      </c>
      <c r="L453" s="12">
        <f t="shared" si="64"/>
        <v>-3.637702580592728E-3</v>
      </c>
      <c r="M453" s="2" t="str">
        <f t="shared" si="63"/>
        <v>none</v>
      </c>
    </row>
    <row r="454" spans="1:13">
      <c r="A454">
        <f>[1]Sheet1!$A454</f>
        <v>0</v>
      </c>
      <c r="B454" s="6" t="e">
        <f>SUMIF([2]Sheet1!$B$1:B$65536,A454,[2]Sheet1!$P$1:$P$65536)</f>
        <v>#VALUE!</v>
      </c>
      <c r="C454" s="4" t="e">
        <f>SUMIF([2]Sheet1!$B$1:B$65536,A454,[2]Sheet1!$J$1:$J$65536)</f>
        <v>#VALUE!</v>
      </c>
      <c r="D454" s="4" t="e">
        <f t="shared" si="57"/>
        <v>#VALUE!</v>
      </c>
      <c r="E454" s="6" t="e">
        <f>SUMIF([3]Sheet1!B$1:B$65536,A454,[3]Sheet1!P$1:P$65536)</f>
        <v>#VALUE!</v>
      </c>
      <c r="F454" s="4" t="e">
        <f>SUMIF([3]Sheet1!B$1:B$65536,A454,[3]Sheet1!J$1:J$65536)</f>
        <v>#VALUE!</v>
      </c>
      <c r="G454" s="4" t="e">
        <f t="shared" si="58"/>
        <v>#VALUE!</v>
      </c>
      <c r="H454" s="10" t="str">
        <f t="shared" si="59"/>
        <v>none</v>
      </c>
      <c r="I454" s="12" t="str">
        <f t="shared" si="60"/>
        <v>none</v>
      </c>
      <c r="J454" s="12" t="str">
        <f t="shared" si="61"/>
        <v>none</v>
      </c>
      <c r="K454" s="12" t="e">
        <f t="shared" si="62"/>
        <v>#VALUE!</v>
      </c>
      <c r="L454" s="12">
        <f t="shared" si="64"/>
        <v>-3.637702580592728E-3</v>
      </c>
      <c r="M454" s="2" t="str">
        <f t="shared" si="63"/>
        <v>none</v>
      </c>
    </row>
    <row r="455" spans="1:13">
      <c r="A455">
        <f>[1]Sheet1!$A455</f>
        <v>0</v>
      </c>
      <c r="B455" s="6" t="e">
        <f>SUMIF([2]Sheet1!$B$1:B$65536,A455,[2]Sheet1!$P$1:$P$65536)</f>
        <v>#VALUE!</v>
      </c>
      <c r="C455" s="4" t="e">
        <f>SUMIF([2]Sheet1!$B$1:B$65536,A455,[2]Sheet1!$J$1:$J$65536)</f>
        <v>#VALUE!</v>
      </c>
      <c r="D455" s="4" t="e">
        <f t="shared" si="57"/>
        <v>#VALUE!</v>
      </c>
      <c r="E455" s="6" t="e">
        <f>SUMIF([3]Sheet1!B$1:B$65536,A455,[3]Sheet1!P$1:P$65536)</f>
        <v>#VALUE!</v>
      </c>
      <c r="F455" s="4" t="e">
        <f>SUMIF([3]Sheet1!B$1:B$65536,A455,[3]Sheet1!J$1:J$65536)</f>
        <v>#VALUE!</v>
      </c>
      <c r="G455" s="4" t="e">
        <f t="shared" si="58"/>
        <v>#VALUE!</v>
      </c>
      <c r="H455" s="10" t="str">
        <f t="shared" si="59"/>
        <v>none</v>
      </c>
      <c r="I455" s="12" t="str">
        <f t="shared" si="60"/>
        <v>none</v>
      </c>
      <c r="J455" s="12" t="str">
        <f t="shared" si="61"/>
        <v>none</v>
      </c>
      <c r="K455" s="12" t="e">
        <f t="shared" si="62"/>
        <v>#VALUE!</v>
      </c>
      <c r="L455" s="12">
        <f t="shared" si="64"/>
        <v>-3.637702580592728E-3</v>
      </c>
      <c r="M455" s="2" t="str">
        <f t="shared" si="63"/>
        <v>none</v>
      </c>
    </row>
    <row r="456" spans="1:13">
      <c r="A456">
        <f>[1]Sheet1!$A456</f>
        <v>0</v>
      </c>
      <c r="B456" s="6" t="e">
        <f>SUMIF([2]Sheet1!$B$1:B$65536,A456,[2]Sheet1!$P$1:$P$65536)</f>
        <v>#VALUE!</v>
      </c>
      <c r="C456" s="4" t="e">
        <f>SUMIF([2]Sheet1!$B$1:B$65536,A456,[2]Sheet1!$J$1:$J$65536)</f>
        <v>#VALUE!</v>
      </c>
      <c r="D456" s="4" t="e">
        <f t="shared" si="57"/>
        <v>#VALUE!</v>
      </c>
      <c r="E456" s="6" t="e">
        <f>SUMIF([3]Sheet1!B$1:B$65536,A456,[3]Sheet1!P$1:P$65536)</f>
        <v>#VALUE!</v>
      </c>
      <c r="F456" s="4" t="e">
        <f>SUMIF([3]Sheet1!B$1:B$65536,A456,[3]Sheet1!J$1:J$65536)</f>
        <v>#VALUE!</v>
      </c>
      <c r="G456" s="4" t="e">
        <f t="shared" si="58"/>
        <v>#VALUE!</v>
      </c>
      <c r="H456" s="10" t="str">
        <f t="shared" si="59"/>
        <v>none</v>
      </c>
      <c r="I456" s="12" t="str">
        <f t="shared" si="60"/>
        <v>none</v>
      </c>
      <c r="J456" s="12" t="str">
        <f t="shared" si="61"/>
        <v>none</v>
      </c>
      <c r="K456" s="12" t="e">
        <f t="shared" si="62"/>
        <v>#VALUE!</v>
      </c>
      <c r="L456" s="12">
        <f t="shared" si="64"/>
        <v>-3.637702580592728E-3</v>
      </c>
      <c r="M456" s="2" t="str">
        <f t="shared" si="63"/>
        <v>none</v>
      </c>
    </row>
    <row r="457" spans="1:13">
      <c r="A457">
        <f>[1]Sheet1!$A457</f>
        <v>0</v>
      </c>
      <c r="B457" s="6" t="e">
        <f>SUMIF([2]Sheet1!$B$1:B$65536,A457,[2]Sheet1!$P$1:$P$65536)</f>
        <v>#VALUE!</v>
      </c>
      <c r="C457" s="4" t="e">
        <f>SUMIF([2]Sheet1!$B$1:B$65536,A457,[2]Sheet1!$J$1:$J$65536)</f>
        <v>#VALUE!</v>
      </c>
      <c r="D457" s="4" t="e">
        <f t="shared" si="57"/>
        <v>#VALUE!</v>
      </c>
      <c r="E457" s="6" t="e">
        <f>SUMIF([3]Sheet1!B$1:B$65536,A457,[3]Sheet1!P$1:P$65536)</f>
        <v>#VALUE!</v>
      </c>
      <c r="F457" s="4" t="e">
        <f>SUMIF([3]Sheet1!B$1:B$65536,A457,[3]Sheet1!J$1:J$65536)</f>
        <v>#VALUE!</v>
      </c>
      <c r="G457" s="4" t="e">
        <f t="shared" si="58"/>
        <v>#VALUE!</v>
      </c>
      <c r="H457" s="10" t="str">
        <f t="shared" si="59"/>
        <v>none</v>
      </c>
      <c r="I457" s="12" t="str">
        <f t="shared" si="60"/>
        <v>none</v>
      </c>
      <c r="J457" s="12" t="str">
        <f t="shared" si="61"/>
        <v>none</v>
      </c>
      <c r="K457" s="12" t="e">
        <f t="shared" si="62"/>
        <v>#VALUE!</v>
      </c>
      <c r="L457" s="12">
        <f t="shared" si="64"/>
        <v>-3.637702580592728E-3</v>
      </c>
      <c r="M457" s="2" t="str">
        <f t="shared" si="63"/>
        <v>none</v>
      </c>
    </row>
    <row r="458" spans="1:13">
      <c r="A458">
        <f>[1]Sheet1!$A458</f>
        <v>0</v>
      </c>
      <c r="B458" s="6" t="e">
        <f>SUMIF([2]Sheet1!$B$1:B$65536,A458,[2]Sheet1!$P$1:$P$65536)</f>
        <v>#VALUE!</v>
      </c>
      <c r="C458" s="4" t="e">
        <f>SUMIF([2]Sheet1!$B$1:B$65536,A458,[2]Sheet1!$J$1:$J$65536)</f>
        <v>#VALUE!</v>
      </c>
      <c r="D458" s="4" t="e">
        <f t="shared" si="57"/>
        <v>#VALUE!</v>
      </c>
      <c r="E458" s="6" t="e">
        <f>SUMIF([3]Sheet1!B$1:B$65536,A458,[3]Sheet1!P$1:P$65536)</f>
        <v>#VALUE!</v>
      </c>
      <c r="F458" s="4" t="e">
        <f>SUMIF([3]Sheet1!B$1:B$65536,A458,[3]Sheet1!J$1:J$65536)</f>
        <v>#VALUE!</v>
      </c>
      <c r="G458" s="4" t="e">
        <f t="shared" si="58"/>
        <v>#VALUE!</v>
      </c>
      <c r="H458" s="10" t="str">
        <f t="shared" si="59"/>
        <v>none</v>
      </c>
      <c r="I458" s="12" t="str">
        <f t="shared" si="60"/>
        <v>none</v>
      </c>
      <c r="J458" s="12" t="str">
        <f t="shared" si="61"/>
        <v>none</v>
      </c>
      <c r="K458" s="12" t="e">
        <f t="shared" si="62"/>
        <v>#VALUE!</v>
      </c>
      <c r="L458" s="12">
        <f t="shared" si="64"/>
        <v>-3.637702580592728E-3</v>
      </c>
      <c r="M458" s="2" t="str">
        <f t="shared" si="63"/>
        <v>none</v>
      </c>
    </row>
    <row r="459" spans="1:13">
      <c r="A459">
        <f>[1]Sheet1!$A459</f>
        <v>0</v>
      </c>
      <c r="B459" s="6" t="e">
        <f>SUMIF([2]Sheet1!$B$1:B$65536,A459,[2]Sheet1!$P$1:$P$65536)</f>
        <v>#VALUE!</v>
      </c>
      <c r="C459" s="4" t="e">
        <f>SUMIF([2]Sheet1!$B$1:B$65536,A459,[2]Sheet1!$J$1:$J$65536)</f>
        <v>#VALUE!</v>
      </c>
      <c r="D459" s="4" t="e">
        <f t="shared" si="57"/>
        <v>#VALUE!</v>
      </c>
      <c r="E459" s="6" t="e">
        <f>SUMIF([3]Sheet1!B$1:B$65536,A459,[3]Sheet1!P$1:P$65536)</f>
        <v>#VALUE!</v>
      </c>
      <c r="F459" s="4" t="e">
        <f>SUMIF([3]Sheet1!B$1:B$65536,A459,[3]Sheet1!J$1:J$65536)</f>
        <v>#VALUE!</v>
      </c>
      <c r="G459" s="4" t="e">
        <f t="shared" si="58"/>
        <v>#VALUE!</v>
      </c>
      <c r="H459" s="10" t="str">
        <f t="shared" si="59"/>
        <v>none</v>
      </c>
      <c r="I459" s="12" t="str">
        <f t="shared" si="60"/>
        <v>none</v>
      </c>
      <c r="J459" s="12" t="str">
        <f t="shared" si="61"/>
        <v>none</v>
      </c>
      <c r="K459" s="12" t="e">
        <f t="shared" si="62"/>
        <v>#VALUE!</v>
      </c>
      <c r="L459" s="12">
        <f t="shared" si="64"/>
        <v>-3.637702580592728E-3</v>
      </c>
      <c r="M459" s="2" t="str">
        <f t="shared" si="63"/>
        <v>none</v>
      </c>
    </row>
    <row r="460" spans="1:13">
      <c r="A460">
        <f>[1]Sheet1!$A460</f>
        <v>0</v>
      </c>
      <c r="B460" s="6" t="e">
        <f>SUMIF([2]Sheet1!$B$1:B$65536,A460,[2]Sheet1!$P$1:$P$65536)</f>
        <v>#VALUE!</v>
      </c>
      <c r="C460" s="4" t="e">
        <f>SUMIF([2]Sheet1!$B$1:B$65536,A460,[2]Sheet1!$J$1:$J$65536)</f>
        <v>#VALUE!</v>
      </c>
      <c r="D460" s="4" t="e">
        <f t="shared" si="57"/>
        <v>#VALUE!</v>
      </c>
      <c r="E460" s="6" t="e">
        <f>SUMIF([3]Sheet1!B$1:B$65536,A460,[3]Sheet1!P$1:P$65536)</f>
        <v>#VALUE!</v>
      </c>
      <c r="F460" s="4" t="e">
        <f>SUMIF([3]Sheet1!B$1:B$65536,A460,[3]Sheet1!J$1:J$65536)</f>
        <v>#VALUE!</v>
      </c>
      <c r="G460" s="4" t="e">
        <f t="shared" si="58"/>
        <v>#VALUE!</v>
      </c>
      <c r="H460" s="10" t="str">
        <f t="shared" si="59"/>
        <v>none</v>
      </c>
      <c r="I460" s="12" t="str">
        <f t="shared" si="60"/>
        <v>none</v>
      </c>
      <c r="J460" s="12" t="str">
        <f t="shared" si="61"/>
        <v>none</v>
      </c>
      <c r="K460" s="12" t="e">
        <f t="shared" si="62"/>
        <v>#VALUE!</v>
      </c>
      <c r="L460" s="12">
        <f t="shared" si="64"/>
        <v>-3.637702580592728E-3</v>
      </c>
      <c r="M460" s="2" t="str">
        <f t="shared" si="63"/>
        <v>none</v>
      </c>
    </row>
    <row r="461" spans="1:13">
      <c r="A461">
        <f>[1]Sheet1!$A461</f>
        <v>0</v>
      </c>
      <c r="B461" s="6" t="e">
        <f>SUMIF([2]Sheet1!$B$1:B$65536,A461,[2]Sheet1!$P$1:$P$65536)</f>
        <v>#VALUE!</v>
      </c>
      <c r="C461" s="4" t="e">
        <f>SUMIF([2]Sheet1!$B$1:B$65536,A461,[2]Sheet1!$J$1:$J$65536)</f>
        <v>#VALUE!</v>
      </c>
      <c r="D461" s="4" t="e">
        <f t="shared" si="57"/>
        <v>#VALUE!</v>
      </c>
      <c r="E461" s="6" t="e">
        <f>SUMIF([3]Sheet1!B$1:B$65536,A461,[3]Sheet1!P$1:P$65536)</f>
        <v>#VALUE!</v>
      </c>
      <c r="F461" s="4" t="e">
        <f>SUMIF([3]Sheet1!B$1:B$65536,A461,[3]Sheet1!J$1:J$65536)</f>
        <v>#VALUE!</v>
      </c>
      <c r="G461" s="4" t="e">
        <f t="shared" si="58"/>
        <v>#VALUE!</v>
      </c>
      <c r="H461" s="10" t="str">
        <f t="shared" si="59"/>
        <v>none</v>
      </c>
      <c r="I461" s="12" t="str">
        <f t="shared" si="60"/>
        <v>none</v>
      </c>
      <c r="J461" s="12" t="str">
        <f t="shared" si="61"/>
        <v>none</v>
      </c>
      <c r="K461" s="12" t="e">
        <f t="shared" si="62"/>
        <v>#VALUE!</v>
      </c>
      <c r="L461" s="12">
        <f t="shared" si="64"/>
        <v>-3.637702580592728E-3</v>
      </c>
      <c r="M461" s="2" t="str">
        <f t="shared" si="63"/>
        <v>none</v>
      </c>
    </row>
    <row r="462" spans="1:13">
      <c r="A462">
        <f>[1]Sheet1!$A462</f>
        <v>0</v>
      </c>
      <c r="B462" s="6" t="e">
        <f>SUMIF([2]Sheet1!$B$1:B$65536,A462,[2]Sheet1!$P$1:$P$65536)</f>
        <v>#VALUE!</v>
      </c>
      <c r="C462" s="4" t="e">
        <f>SUMIF([2]Sheet1!$B$1:B$65536,A462,[2]Sheet1!$J$1:$J$65536)</f>
        <v>#VALUE!</v>
      </c>
      <c r="D462" s="4" t="e">
        <f t="shared" si="57"/>
        <v>#VALUE!</v>
      </c>
      <c r="E462" s="6" t="e">
        <f>SUMIF([3]Sheet1!B$1:B$65536,A462,[3]Sheet1!P$1:P$65536)</f>
        <v>#VALUE!</v>
      </c>
      <c r="F462" s="4" t="e">
        <f>SUMIF([3]Sheet1!B$1:B$65536,A462,[3]Sheet1!J$1:J$65536)</f>
        <v>#VALUE!</v>
      </c>
      <c r="G462" s="4" t="e">
        <f t="shared" si="58"/>
        <v>#VALUE!</v>
      </c>
      <c r="H462" s="10" t="str">
        <f t="shared" si="59"/>
        <v>none</v>
      </c>
      <c r="I462" s="12" t="str">
        <f t="shared" si="60"/>
        <v>none</v>
      </c>
      <c r="J462" s="12" t="str">
        <f t="shared" si="61"/>
        <v>none</v>
      </c>
      <c r="K462" s="12" t="e">
        <f t="shared" si="62"/>
        <v>#VALUE!</v>
      </c>
      <c r="L462" s="12">
        <f t="shared" si="64"/>
        <v>-3.637702580592728E-3</v>
      </c>
      <c r="M462" s="2" t="str">
        <f t="shared" si="63"/>
        <v>none</v>
      </c>
    </row>
    <row r="463" spans="1:13">
      <c r="A463">
        <f>[1]Sheet1!$A463</f>
        <v>0</v>
      </c>
      <c r="B463" s="6" t="e">
        <f>SUMIF([2]Sheet1!$B$1:B$65536,A463,[2]Sheet1!$P$1:$P$65536)</f>
        <v>#VALUE!</v>
      </c>
      <c r="C463" s="4" t="e">
        <f>SUMIF([2]Sheet1!$B$1:B$65536,A463,[2]Sheet1!$J$1:$J$65536)</f>
        <v>#VALUE!</v>
      </c>
      <c r="D463" s="4" t="e">
        <f t="shared" si="57"/>
        <v>#VALUE!</v>
      </c>
      <c r="E463" s="6" t="e">
        <f>SUMIF([3]Sheet1!B$1:B$65536,A463,[3]Sheet1!P$1:P$65536)</f>
        <v>#VALUE!</v>
      </c>
      <c r="F463" s="4" t="e">
        <f>SUMIF([3]Sheet1!B$1:B$65536,A463,[3]Sheet1!J$1:J$65536)</f>
        <v>#VALUE!</v>
      </c>
      <c r="G463" s="4" t="e">
        <f t="shared" si="58"/>
        <v>#VALUE!</v>
      </c>
      <c r="H463" s="10" t="str">
        <f t="shared" si="59"/>
        <v>none</v>
      </c>
      <c r="I463" s="12" t="str">
        <f t="shared" si="60"/>
        <v>none</v>
      </c>
      <c r="J463" s="12" t="str">
        <f t="shared" si="61"/>
        <v>none</v>
      </c>
      <c r="K463" s="12" t="e">
        <f t="shared" si="62"/>
        <v>#VALUE!</v>
      </c>
      <c r="L463" s="12">
        <f t="shared" si="64"/>
        <v>-3.637702580592728E-3</v>
      </c>
      <c r="M463" s="2" t="str">
        <f t="shared" si="63"/>
        <v>none</v>
      </c>
    </row>
    <row r="464" spans="1:13">
      <c r="A464">
        <f>[1]Sheet1!$A464</f>
        <v>0</v>
      </c>
      <c r="B464" s="6" t="e">
        <f>SUMIF([2]Sheet1!$B$1:B$65536,A464,[2]Sheet1!$P$1:$P$65536)</f>
        <v>#VALUE!</v>
      </c>
      <c r="C464" s="4" t="e">
        <f>SUMIF([2]Sheet1!$B$1:B$65536,A464,[2]Sheet1!$J$1:$J$65536)</f>
        <v>#VALUE!</v>
      </c>
      <c r="D464" s="4" t="e">
        <f t="shared" si="57"/>
        <v>#VALUE!</v>
      </c>
      <c r="E464" s="6" t="e">
        <f>SUMIF([3]Sheet1!B$1:B$65536,A464,[3]Sheet1!P$1:P$65536)</f>
        <v>#VALUE!</v>
      </c>
      <c r="F464" s="4" t="e">
        <f>SUMIF([3]Sheet1!B$1:B$65536,A464,[3]Sheet1!J$1:J$65536)</f>
        <v>#VALUE!</v>
      </c>
      <c r="G464" s="4" t="e">
        <f t="shared" si="58"/>
        <v>#VALUE!</v>
      </c>
      <c r="H464" s="10" t="str">
        <f t="shared" si="59"/>
        <v>none</v>
      </c>
      <c r="I464" s="12" t="str">
        <f t="shared" si="60"/>
        <v>none</v>
      </c>
      <c r="J464" s="12" t="str">
        <f t="shared" si="61"/>
        <v>none</v>
      </c>
      <c r="K464" s="12" t="e">
        <f t="shared" si="62"/>
        <v>#VALUE!</v>
      </c>
      <c r="L464" s="12">
        <f t="shared" si="64"/>
        <v>-3.637702580592728E-3</v>
      </c>
      <c r="M464" s="2" t="str">
        <f t="shared" si="63"/>
        <v>none</v>
      </c>
    </row>
    <row r="465" spans="1:13">
      <c r="A465">
        <f>[1]Sheet1!$A465</f>
        <v>0</v>
      </c>
      <c r="B465" s="6" t="e">
        <f>SUMIF([2]Sheet1!$B$1:B$65536,A465,[2]Sheet1!$P$1:$P$65536)</f>
        <v>#VALUE!</v>
      </c>
      <c r="C465" s="4" t="e">
        <f>SUMIF([2]Sheet1!$B$1:B$65536,A465,[2]Sheet1!$J$1:$J$65536)</f>
        <v>#VALUE!</v>
      </c>
      <c r="D465" s="4" t="e">
        <f t="shared" si="57"/>
        <v>#VALUE!</v>
      </c>
      <c r="E465" s="6" t="e">
        <f>SUMIF([3]Sheet1!B$1:B$65536,A465,[3]Sheet1!P$1:P$65536)</f>
        <v>#VALUE!</v>
      </c>
      <c r="F465" s="4" t="e">
        <f>SUMIF([3]Sheet1!B$1:B$65536,A465,[3]Sheet1!J$1:J$65536)</f>
        <v>#VALUE!</v>
      </c>
      <c r="G465" s="4" t="e">
        <f t="shared" si="58"/>
        <v>#VALUE!</v>
      </c>
      <c r="H465" s="10" t="str">
        <f t="shared" si="59"/>
        <v>none</v>
      </c>
      <c r="I465" s="12" t="str">
        <f t="shared" si="60"/>
        <v>none</v>
      </c>
      <c r="J465" s="12" t="str">
        <f t="shared" si="61"/>
        <v>none</v>
      </c>
      <c r="K465" s="12" t="e">
        <f t="shared" si="62"/>
        <v>#VALUE!</v>
      </c>
      <c r="L465" s="12">
        <f t="shared" si="64"/>
        <v>-3.637702580592728E-3</v>
      </c>
      <c r="M465" s="2" t="str">
        <f t="shared" si="63"/>
        <v>none</v>
      </c>
    </row>
    <row r="466" spans="1:13">
      <c r="A466">
        <f>[1]Sheet1!$A466</f>
        <v>0</v>
      </c>
      <c r="B466" s="6" t="e">
        <f>SUMIF([2]Sheet1!$B$1:B$65536,A466,[2]Sheet1!$P$1:$P$65536)</f>
        <v>#VALUE!</v>
      </c>
      <c r="C466" s="4" t="e">
        <f>SUMIF([2]Sheet1!$B$1:B$65536,A466,[2]Sheet1!$J$1:$J$65536)</f>
        <v>#VALUE!</v>
      </c>
      <c r="D466" s="4" t="e">
        <f t="shared" si="57"/>
        <v>#VALUE!</v>
      </c>
      <c r="E466" s="6" t="e">
        <f>SUMIF([3]Sheet1!B$1:B$65536,A466,[3]Sheet1!P$1:P$65536)</f>
        <v>#VALUE!</v>
      </c>
      <c r="F466" s="4" t="e">
        <f>SUMIF([3]Sheet1!B$1:B$65536,A466,[3]Sheet1!J$1:J$65536)</f>
        <v>#VALUE!</v>
      </c>
      <c r="G466" s="4" t="e">
        <f t="shared" si="58"/>
        <v>#VALUE!</v>
      </c>
      <c r="H466" s="10" t="str">
        <f t="shared" si="59"/>
        <v>none</v>
      </c>
      <c r="I466" s="12" t="str">
        <f t="shared" si="60"/>
        <v>none</v>
      </c>
      <c r="J466" s="12" t="str">
        <f t="shared" si="61"/>
        <v>none</v>
      </c>
      <c r="K466" s="12" t="e">
        <f t="shared" si="62"/>
        <v>#VALUE!</v>
      </c>
      <c r="L466" s="12">
        <f t="shared" si="64"/>
        <v>-3.637702580592728E-3</v>
      </c>
      <c r="M466" s="2" t="str">
        <f t="shared" si="63"/>
        <v>none</v>
      </c>
    </row>
    <row r="467" spans="1:13">
      <c r="A467">
        <f>[1]Sheet1!$A467</f>
        <v>0</v>
      </c>
      <c r="B467" s="6" t="e">
        <f>SUMIF([2]Sheet1!$B$1:B$65536,A467,[2]Sheet1!$P$1:$P$65536)</f>
        <v>#VALUE!</v>
      </c>
      <c r="C467" s="4" t="e">
        <f>SUMIF([2]Sheet1!$B$1:B$65536,A467,[2]Sheet1!$J$1:$J$65536)</f>
        <v>#VALUE!</v>
      </c>
      <c r="D467" s="4" t="e">
        <f t="shared" si="57"/>
        <v>#VALUE!</v>
      </c>
      <c r="E467" s="6" t="e">
        <f>SUMIF([3]Sheet1!B$1:B$65536,A467,[3]Sheet1!P$1:P$65536)</f>
        <v>#VALUE!</v>
      </c>
      <c r="F467" s="4" t="e">
        <f>SUMIF([3]Sheet1!B$1:B$65536,A467,[3]Sheet1!J$1:J$65536)</f>
        <v>#VALUE!</v>
      </c>
      <c r="G467" s="4" t="e">
        <f t="shared" si="58"/>
        <v>#VALUE!</v>
      </c>
      <c r="H467" s="10" t="str">
        <f t="shared" si="59"/>
        <v>none</v>
      </c>
      <c r="I467" s="12" t="str">
        <f t="shared" si="60"/>
        <v>none</v>
      </c>
      <c r="J467" s="12" t="str">
        <f t="shared" si="61"/>
        <v>none</v>
      </c>
      <c r="K467" s="12" t="e">
        <f t="shared" si="62"/>
        <v>#VALUE!</v>
      </c>
      <c r="L467" s="12">
        <f t="shared" si="64"/>
        <v>-3.637702580592728E-3</v>
      </c>
      <c r="M467" s="2" t="str">
        <f t="shared" si="63"/>
        <v>none</v>
      </c>
    </row>
    <row r="468" spans="1:13">
      <c r="A468">
        <f>[1]Sheet1!$A468</f>
        <v>0</v>
      </c>
      <c r="B468" s="6" t="e">
        <f>SUMIF([2]Sheet1!$B$1:B$65536,A468,[2]Sheet1!$P$1:$P$65536)</f>
        <v>#VALUE!</v>
      </c>
      <c r="C468" s="4" t="e">
        <f>SUMIF([2]Sheet1!$B$1:B$65536,A468,[2]Sheet1!$J$1:$J$65536)</f>
        <v>#VALUE!</v>
      </c>
      <c r="D468" s="4" t="e">
        <f t="shared" si="57"/>
        <v>#VALUE!</v>
      </c>
      <c r="E468" s="6" t="e">
        <f>SUMIF([3]Sheet1!B$1:B$65536,A468,[3]Sheet1!P$1:P$65536)</f>
        <v>#VALUE!</v>
      </c>
      <c r="F468" s="4" t="e">
        <f>SUMIF([3]Sheet1!B$1:B$65536,A468,[3]Sheet1!J$1:J$65536)</f>
        <v>#VALUE!</v>
      </c>
      <c r="G468" s="4" t="e">
        <f t="shared" si="58"/>
        <v>#VALUE!</v>
      </c>
      <c r="H468" s="10" t="str">
        <f t="shared" si="59"/>
        <v>none</v>
      </c>
      <c r="I468" s="12" t="str">
        <f t="shared" si="60"/>
        <v>none</v>
      </c>
      <c r="J468" s="12" t="str">
        <f t="shared" si="61"/>
        <v>none</v>
      </c>
      <c r="K468" s="12" t="e">
        <f t="shared" si="62"/>
        <v>#VALUE!</v>
      </c>
      <c r="L468" s="12">
        <f t="shared" si="64"/>
        <v>-3.637702580592728E-3</v>
      </c>
      <c r="M468" s="2" t="str">
        <f t="shared" si="63"/>
        <v>none</v>
      </c>
    </row>
    <row r="469" spans="1:13">
      <c r="A469">
        <f>[1]Sheet1!$A469</f>
        <v>0</v>
      </c>
      <c r="B469" s="6" t="e">
        <f>SUMIF([2]Sheet1!$B$1:B$65536,A469,[2]Sheet1!$P$1:$P$65536)</f>
        <v>#VALUE!</v>
      </c>
      <c r="C469" s="4" t="e">
        <f>SUMIF([2]Sheet1!$B$1:B$65536,A469,[2]Sheet1!$J$1:$J$65536)</f>
        <v>#VALUE!</v>
      </c>
      <c r="D469" s="4" t="e">
        <f t="shared" si="57"/>
        <v>#VALUE!</v>
      </c>
      <c r="E469" s="6" t="e">
        <f>SUMIF([3]Sheet1!B$1:B$65536,A469,[3]Sheet1!P$1:P$65536)</f>
        <v>#VALUE!</v>
      </c>
      <c r="F469" s="4" t="e">
        <f>SUMIF([3]Sheet1!B$1:B$65536,A469,[3]Sheet1!J$1:J$65536)</f>
        <v>#VALUE!</v>
      </c>
      <c r="G469" s="4" t="e">
        <f t="shared" si="58"/>
        <v>#VALUE!</v>
      </c>
      <c r="H469" s="10" t="str">
        <f t="shared" si="59"/>
        <v>none</v>
      </c>
      <c r="I469" s="12" t="str">
        <f t="shared" si="60"/>
        <v>none</v>
      </c>
      <c r="J469" s="12" t="str">
        <f t="shared" si="61"/>
        <v>none</v>
      </c>
      <c r="K469" s="12" t="e">
        <f t="shared" si="62"/>
        <v>#VALUE!</v>
      </c>
      <c r="L469" s="12">
        <f t="shared" si="64"/>
        <v>-3.637702580592728E-3</v>
      </c>
      <c r="M469" s="2" t="str">
        <f t="shared" si="63"/>
        <v>none</v>
      </c>
    </row>
    <row r="470" spans="1:13">
      <c r="A470">
        <f>[1]Sheet1!$A470</f>
        <v>0</v>
      </c>
      <c r="B470" s="6" t="e">
        <f>SUMIF([2]Sheet1!$B$1:B$65536,A470,[2]Sheet1!$P$1:$P$65536)</f>
        <v>#VALUE!</v>
      </c>
      <c r="C470" s="4" t="e">
        <f>SUMIF([2]Sheet1!$B$1:B$65536,A470,[2]Sheet1!$J$1:$J$65536)</f>
        <v>#VALUE!</v>
      </c>
      <c r="D470" s="4" t="e">
        <f t="shared" si="57"/>
        <v>#VALUE!</v>
      </c>
      <c r="E470" s="6" t="e">
        <f>SUMIF([3]Sheet1!B$1:B$65536,A470,[3]Sheet1!P$1:P$65536)</f>
        <v>#VALUE!</v>
      </c>
      <c r="F470" s="4" t="e">
        <f>SUMIF([3]Sheet1!B$1:B$65536,A470,[3]Sheet1!J$1:J$65536)</f>
        <v>#VALUE!</v>
      </c>
      <c r="G470" s="4" t="e">
        <f t="shared" si="58"/>
        <v>#VALUE!</v>
      </c>
      <c r="H470" s="10" t="str">
        <f t="shared" si="59"/>
        <v>none</v>
      </c>
      <c r="I470" s="12" t="str">
        <f t="shared" si="60"/>
        <v>none</v>
      </c>
      <c r="J470" s="12" t="str">
        <f t="shared" si="61"/>
        <v>none</v>
      </c>
      <c r="K470" s="12" t="e">
        <f t="shared" si="62"/>
        <v>#VALUE!</v>
      </c>
      <c r="L470" s="12">
        <f t="shared" si="64"/>
        <v>-3.637702580592728E-3</v>
      </c>
      <c r="M470" s="2" t="str">
        <f t="shared" si="63"/>
        <v>none</v>
      </c>
    </row>
    <row r="471" spans="1:13">
      <c r="A471">
        <f>[1]Sheet1!$A471</f>
        <v>0</v>
      </c>
      <c r="B471" s="6" t="e">
        <f>SUMIF([2]Sheet1!$B$1:B$65536,A471,[2]Sheet1!$P$1:$P$65536)</f>
        <v>#VALUE!</v>
      </c>
      <c r="C471" s="4" t="e">
        <f>SUMIF([2]Sheet1!$B$1:B$65536,A471,[2]Sheet1!$J$1:$J$65536)</f>
        <v>#VALUE!</v>
      </c>
      <c r="D471" s="4" t="e">
        <f t="shared" si="57"/>
        <v>#VALUE!</v>
      </c>
      <c r="E471" s="6" t="e">
        <f>SUMIF([3]Sheet1!B$1:B$65536,A471,[3]Sheet1!P$1:P$65536)</f>
        <v>#VALUE!</v>
      </c>
      <c r="F471" s="4" t="e">
        <f>SUMIF([3]Sheet1!B$1:B$65536,A471,[3]Sheet1!J$1:J$65536)</f>
        <v>#VALUE!</v>
      </c>
      <c r="G471" s="4" t="e">
        <f t="shared" si="58"/>
        <v>#VALUE!</v>
      </c>
      <c r="H471" s="10" t="str">
        <f t="shared" si="59"/>
        <v>none</v>
      </c>
      <c r="I471" s="12" t="str">
        <f t="shared" si="60"/>
        <v>none</v>
      </c>
      <c r="J471" s="12" t="str">
        <f t="shared" si="61"/>
        <v>none</v>
      </c>
      <c r="K471" s="12" t="e">
        <f t="shared" si="62"/>
        <v>#VALUE!</v>
      </c>
      <c r="L471" s="12">
        <f t="shared" si="64"/>
        <v>-3.637702580592728E-3</v>
      </c>
      <c r="M471" s="2" t="str">
        <f t="shared" si="63"/>
        <v>none</v>
      </c>
    </row>
    <row r="472" spans="1:13">
      <c r="A472">
        <f>[1]Sheet1!$A472</f>
        <v>0</v>
      </c>
      <c r="B472" s="6" t="e">
        <f>SUMIF([2]Sheet1!$B$1:B$65536,A472,[2]Sheet1!$P$1:$P$65536)</f>
        <v>#VALUE!</v>
      </c>
      <c r="C472" s="4" t="e">
        <f>SUMIF([2]Sheet1!$B$1:B$65536,A472,[2]Sheet1!$J$1:$J$65536)</f>
        <v>#VALUE!</v>
      </c>
      <c r="D472" s="4" t="e">
        <f t="shared" si="57"/>
        <v>#VALUE!</v>
      </c>
      <c r="E472" s="6" t="e">
        <f>SUMIF([3]Sheet1!B$1:B$65536,A472,[3]Sheet1!P$1:P$65536)</f>
        <v>#VALUE!</v>
      </c>
      <c r="F472" s="4" t="e">
        <f>SUMIF([3]Sheet1!B$1:B$65536,A472,[3]Sheet1!J$1:J$65536)</f>
        <v>#VALUE!</v>
      </c>
      <c r="G472" s="4" t="e">
        <f t="shared" si="58"/>
        <v>#VALUE!</v>
      </c>
      <c r="H472" s="10" t="str">
        <f t="shared" si="59"/>
        <v>none</v>
      </c>
      <c r="I472" s="12" t="str">
        <f t="shared" si="60"/>
        <v>none</v>
      </c>
      <c r="J472" s="12" t="str">
        <f t="shared" si="61"/>
        <v>none</v>
      </c>
      <c r="K472" s="12" t="e">
        <f t="shared" si="62"/>
        <v>#VALUE!</v>
      </c>
      <c r="L472" s="12">
        <f t="shared" si="64"/>
        <v>-3.637702580592728E-3</v>
      </c>
      <c r="M472" s="2" t="str">
        <f t="shared" si="63"/>
        <v>none</v>
      </c>
    </row>
    <row r="473" spans="1:13">
      <c r="A473">
        <f>[1]Sheet1!$A473</f>
        <v>0</v>
      </c>
      <c r="B473" s="6" t="e">
        <f>SUMIF([2]Sheet1!$B$1:B$65536,A473,[2]Sheet1!$P$1:$P$65536)</f>
        <v>#VALUE!</v>
      </c>
      <c r="C473" s="4" t="e">
        <f>SUMIF([2]Sheet1!$B$1:B$65536,A473,[2]Sheet1!$J$1:$J$65536)</f>
        <v>#VALUE!</v>
      </c>
      <c r="D473" s="4" t="e">
        <f t="shared" si="57"/>
        <v>#VALUE!</v>
      </c>
      <c r="E473" s="6" t="e">
        <f>SUMIF([3]Sheet1!B$1:B$65536,A473,[3]Sheet1!P$1:P$65536)</f>
        <v>#VALUE!</v>
      </c>
      <c r="F473" s="4" t="e">
        <f>SUMIF([3]Sheet1!B$1:B$65536,A473,[3]Sheet1!J$1:J$65536)</f>
        <v>#VALUE!</v>
      </c>
      <c r="G473" s="4" t="e">
        <f t="shared" si="58"/>
        <v>#VALUE!</v>
      </c>
      <c r="H473" s="10" t="str">
        <f t="shared" si="59"/>
        <v>none</v>
      </c>
      <c r="I473" s="12" t="str">
        <f t="shared" si="60"/>
        <v>none</v>
      </c>
      <c r="J473" s="12" t="str">
        <f t="shared" si="61"/>
        <v>none</v>
      </c>
      <c r="K473" s="12" t="e">
        <f t="shared" si="62"/>
        <v>#VALUE!</v>
      </c>
      <c r="L473" s="12">
        <f t="shared" si="64"/>
        <v>-3.637702580592728E-3</v>
      </c>
      <c r="M473" s="2" t="str">
        <f t="shared" si="63"/>
        <v>none</v>
      </c>
    </row>
    <row r="474" spans="1:13">
      <c r="A474">
        <f>[1]Sheet1!$A474</f>
        <v>0</v>
      </c>
      <c r="B474" s="6" t="e">
        <f>SUMIF([2]Sheet1!$B$1:B$65536,A474,[2]Sheet1!$P$1:$P$65536)</f>
        <v>#VALUE!</v>
      </c>
      <c r="C474" s="4" t="e">
        <f>SUMIF([2]Sheet1!$B$1:B$65536,A474,[2]Sheet1!$J$1:$J$65536)</f>
        <v>#VALUE!</v>
      </c>
      <c r="D474" s="4" t="e">
        <f t="shared" si="57"/>
        <v>#VALUE!</v>
      </c>
      <c r="E474" s="6" t="e">
        <f>SUMIF([3]Sheet1!B$1:B$65536,A474,[3]Sheet1!P$1:P$65536)</f>
        <v>#VALUE!</v>
      </c>
      <c r="F474" s="4" t="e">
        <f>SUMIF([3]Sheet1!B$1:B$65536,A474,[3]Sheet1!J$1:J$65536)</f>
        <v>#VALUE!</v>
      </c>
      <c r="G474" s="4" t="e">
        <f t="shared" si="58"/>
        <v>#VALUE!</v>
      </c>
      <c r="H474" s="10" t="str">
        <f t="shared" si="59"/>
        <v>none</v>
      </c>
      <c r="I474" s="12" t="str">
        <f t="shared" si="60"/>
        <v>none</v>
      </c>
      <c r="J474" s="12" t="str">
        <f t="shared" si="61"/>
        <v>none</v>
      </c>
      <c r="K474" s="12" t="e">
        <f t="shared" si="62"/>
        <v>#VALUE!</v>
      </c>
      <c r="L474" s="12">
        <f t="shared" si="64"/>
        <v>-3.637702580592728E-3</v>
      </c>
      <c r="M474" s="2" t="str">
        <f t="shared" si="63"/>
        <v>none</v>
      </c>
    </row>
    <row r="475" spans="1:13">
      <c r="A475">
        <f>[1]Sheet1!$A475</f>
        <v>0</v>
      </c>
      <c r="B475" s="6" t="e">
        <f>SUMIF([2]Sheet1!$B$1:B$65536,A475,[2]Sheet1!$P$1:$P$65536)</f>
        <v>#VALUE!</v>
      </c>
      <c r="C475" s="4" t="e">
        <f>SUMIF([2]Sheet1!$B$1:B$65536,A475,[2]Sheet1!$J$1:$J$65536)</f>
        <v>#VALUE!</v>
      </c>
      <c r="D475" s="4" t="e">
        <f t="shared" si="57"/>
        <v>#VALUE!</v>
      </c>
      <c r="E475" s="6" t="e">
        <f>SUMIF([3]Sheet1!B$1:B$65536,A475,[3]Sheet1!P$1:P$65536)</f>
        <v>#VALUE!</v>
      </c>
      <c r="F475" s="4" t="e">
        <f>SUMIF([3]Sheet1!B$1:B$65536,A475,[3]Sheet1!J$1:J$65536)</f>
        <v>#VALUE!</v>
      </c>
      <c r="G475" s="4" t="e">
        <f t="shared" si="58"/>
        <v>#VALUE!</v>
      </c>
      <c r="H475" s="10" t="str">
        <f t="shared" si="59"/>
        <v>none</v>
      </c>
      <c r="I475" s="12" t="str">
        <f t="shared" si="60"/>
        <v>none</v>
      </c>
      <c r="J475" s="12" t="str">
        <f t="shared" si="61"/>
        <v>none</v>
      </c>
      <c r="K475" s="12" t="e">
        <f t="shared" si="62"/>
        <v>#VALUE!</v>
      </c>
      <c r="L475" s="12">
        <f t="shared" si="64"/>
        <v>-3.637702580592728E-3</v>
      </c>
      <c r="M475" s="2" t="str">
        <f t="shared" si="63"/>
        <v>none</v>
      </c>
    </row>
    <row r="476" spans="1:13">
      <c r="A476">
        <f>[1]Sheet1!$A476</f>
        <v>0</v>
      </c>
      <c r="B476" s="6" t="e">
        <f>SUMIF([2]Sheet1!$B$1:B$65536,A476,[2]Sheet1!$P$1:$P$65536)</f>
        <v>#VALUE!</v>
      </c>
      <c r="C476" s="4" t="e">
        <f>SUMIF([2]Sheet1!$B$1:B$65536,A476,[2]Sheet1!$J$1:$J$65536)</f>
        <v>#VALUE!</v>
      </c>
      <c r="D476" s="4" t="e">
        <f t="shared" ref="D476:D534" si="65">IF(C476*C476&lt;&gt;0,B476/C476,"none")</f>
        <v>#VALUE!</v>
      </c>
      <c r="E476" s="6" t="e">
        <f>SUMIF([3]Sheet1!B$1:B$65536,A476,[3]Sheet1!P$1:P$65536)</f>
        <v>#VALUE!</v>
      </c>
      <c r="F476" s="4" t="e">
        <f>SUMIF([3]Sheet1!B$1:B$65536,A476,[3]Sheet1!J$1:J$65536)</f>
        <v>#VALUE!</v>
      </c>
      <c r="G476" s="4" t="e">
        <f t="shared" ref="G476:G534" si="66">IF(E476*F476&lt;&gt;0,E476/F476,"none")</f>
        <v>#VALUE!</v>
      </c>
      <c r="H476" s="10" t="str">
        <f t="shared" ref="H476:H534" si="67">IF(ISNUMBER(G476-D476),(G476-D476)/D476,"none")</f>
        <v>none</v>
      </c>
      <c r="I476" s="12" t="str">
        <f t="shared" ref="I476:I534" si="68">IF(ISNUMBER(B476),B476/$T$4,"none")</f>
        <v>none</v>
      </c>
      <c r="J476" s="12" t="str">
        <f t="shared" ref="J476:J534" si="69">IF(ISNUMBER(H476*I476),H476*I476,"none")</f>
        <v>none</v>
      </c>
      <c r="K476" s="12" t="e">
        <f t="shared" ref="K476:K534" si="70">IF(B476&lt;&gt;0,(E476-B476)/B476,"none")</f>
        <v>#VALUE!</v>
      </c>
      <c r="L476" s="12">
        <f t="shared" si="64"/>
        <v>-3.637702580592728E-3</v>
      </c>
      <c r="M476" s="2" t="str">
        <f t="shared" ref="M476:M534" si="71">IF(ISNUMBER(I476*J476),I476*J476,"none")</f>
        <v>none</v>
      </c>
    </row>
    <row r="477" spans="1:13">
      <c r="A477">
        <f>[1]Sheet1!$A477</f>
        <v>0</v>
      </c>
      <c r="B477" s="6" t="e">
        <f>SUMIF([2]Sheet1!$B$1:B$65536,A477,[2]Sheet1!$P$1:$P$65536)</f>
        <v>#VALUE!</v>
      </c>
      <c r="C477" s="4" t="e">
        <f>SUMIF([2]Sheet1!$B$1:B$65536,A477,[2]Sheet1!$J$1:$J$65536)</f>
        <v>#VALUE!</v>
      </c>
      <c r="D477" s="4" t="e">
        <f t="shared" si="65"/>
        <v>#VALUE!</v>
      </c>
      <c r="E477" s="6" t="e">
        <f>SUMIF([3]Sheet1!B$1:B$65536,A477,[3]Sheet1!P$1:P$65536)</f>
        <v>#VALUE!</v>
      </c>
      <c r="F477" s="4" t="e">
        <f>SUMIF([3]Sheet1!B$1:B$65536,A477,[3]Sheet1!J$1:J$65536)</f>
        <v>#VALUE!</v>
      </c>
      <c r="G477" s="4" t="e">
        <f t="shared" si="66"/>
        <v>#VALUE!</v>
      </c>
      <c r="H477" s="10" t="str">
        <f t="shared" si="67"/>
        <v>none</v>
      </c>
      <c r="I477" s="12" t="str">
        <f t="shared" si="68"/>
        <v>none</v>
      </c>
      <c r="J477" s="12" t="str">
        <f t="shared" si="69"/>
        <v>none</v>
      </c>
      <c r="K477" s="12" t="e">
        <f t="shared" si="70"/>
        <v>#VALUE!</v>
      </c>
      <c r="L477" s="12">
        <f t="shared" si="64"/>
        <v>-3.637702580592728E-3</v>
      </c>
      <c r="M477" s="2" t="str">
        <f t="shared" si="71"/>
        <v>none</v>
      </c>
    </row>
    <row r="478" spans="1:13">
      <c r="A478">
        <f>[1]Sheet1!$A478</f>
        <v>0</v>
      </c>
      <c r="B478" s="6" t="e">
        <f>SUMIF([2]Sheet1!$B$1:B$65536,A478,[2]Sheet1!$P$1:$P$65536)</f>
        <v>#VALUE!</v>
      </c>
      <c r="C478" s="4" t="e">
        <f>SUMIF([2]Sheet1!$B$1:B$65536,A478,[2]Sheet1!$J$1:$J$65536)</f>
        <v>#VALUE!</v>
      </c>
      <c r="D478" s="4" t="e">
        <f t="shared" si="65"/>
        <v>#VALUE!</v>
      </c>
      <c r="E478" s="6" t="e">
        <f>SUMIF([3]Sheet1!B$1:B$65536,A478,[3]Sheet1!P$1:P$65536)</f>
        <v>#VALUE!</v>
      </c>
      <c r="F478" s="4" t="e">
        <f>SUMIF([3]Sheet1!B$1:B$65536,A478,[3]Sheet1!J$1:J$65536)</f>
        <v>#VALUE!</v>
      </c>
      <c r="G478" s="4" t="e">
        <f t="shared" si="66"/>
        <v>#VALUE!</v>
      </c>
      <c r="H478" s="10" t="str">
        <f t="shared" si="67"/>
        <v>none</v>
      </c>
      <c r="I478" s="12" t="str">
        <f t="shared" si="68"/>
        <v>none</v>
      </c>
      <c r="J478" s="12" t="str">
        <f t="shared" si="69"/>
        <v>none</v>
      </c>
      <c r="K478" s="12" t="e">
        <f t="shared" si="70"/>
        <v>#VALUE!</v>
      </c>
      <c r="L478" s="12">
        <f t="shared" si="64"/>
        <v>-3.637702580592728E-3</v>
      </c>
      <c r="M478" s="2" t="str">
        <f t="shared" si="71"/>
        <v>none</v>
      </c>
    </row>
    <row r="479" spans="1:13">
      <c r="A479">
        <f>[1]Sheet1!$A479</f>
        <v>0</v>
      </c>
      <c r="B479" s="6" t="e">
        <f>SUMIF([2]Sheet1!$B$1:B$65536,A479,[2]Sheet1!$P$1:$P$65536)</f>
        <v>#VALUE!</v>
      </c>
      <c r="C479" s="4" t="e">
        <f>SUMIF([2]Sheet1!$B$1:B$65536,A479,[2]Sheet1!$J$1:$J$65536)</f>
        <v>#VALUE!</v>
      </c>
      <c r="D479" s="4" t="e">
        <f t="shared" si="65"/>
        <v>#VALUE!</v>
      </c>
      <c r="E479" s="6" t="e">
        <f>SUMIF([3]Sheet1!B$1:B$65536,A479,[3]Sheet1!P$1:P$65536)</f>
        <v>#VALUE!</v>
      </c>
      <c r="F479" s="4" t="e">
        <f>SUMIF([3]Sheet1!B$1:B$65536,A479,[3]Sheet1!J$1:J$65536)</f>
        <v>#VALUE!</v>
      </c>
      <c r="G479" s="4" t="e">
        <f t="shared" si="66"/>
        <v>#VALUE!</v>
      </c>
      <c r="H479" s="10" t="str">
        <f t="shared" si="67"/>
        <v>none</v>
      </c>
      <c r="I479" s="12" t="str">
        <f t="shared" si="68"/>
        <v>none</v>
      </c>
      <c r="J479" s="12" t="str">
        <f t="shared" si="69"/>
        <v>none</v>
      </c>
      <c r="K479" s="12" t="e">
        <f t="shared" si="70"/>
        <v>#VALUE!</v>
      </c>
      <c r="L479" s="12">
        <f t="shared" si="64"/>
        <v>-3.637702580592728E-3</v>
      </c>
      <c r="M479" s="2" t="str">
        <f t="shared" si="71"/>
        <v>none</v>
      </c>
    </row>
    <row r="480" spans="1:13">
      <c r="A480">
        <f>[1]Sheet1!$A480</f>
        <v>0</v>
      </c>
      <c r="B480" s="6" t="e">
        <f>SUMIF([2]Sheet1!$B$1:B$65536,A480,[2]Sheet1!$P$1:$P$65536)</f>
        <v>#VALUE!</v>
      </c>
      <c r="C480" s="4" t="e">
        <f>SUMIF([2]Sheet1!$B$1:B$65536,A480,[2]Sheet1!$J$1:$J$65536)</f>
        <v>#VALUE!</v>
      </c>
      <c r="D480" s="4" t="e">
        <f t="shared" si="65"/>
        <v>#VALUE!</v>
      </c>
      <c r="E480" s="6" t="e">
        <f>SUMIF([3]Sheet1!B$1:B$65536,A480,[3]Sheet1!P$1:P$65536)</f>
        <v>#VALUE!</v>
      </c>
      <c r="F480" s="4" t="e">
        <f>SUMIF([3]Sheet1!B$1:B$65536,A480,[3]Sheet1!J$1:J$65536)</f>
        <v>#VALUE!</v>
      </c>
      <c r="G480" s="4" t="e">
        <f t="shared" si="66"/>
        <v>#VALUE!</v>
      </c>
      <c r="H480" s="10" t="str">
        <f t="shared" si="67"/>
        <v>none</v>
      </c>
      <c r="I480" s="12" t="str">
        <f t="shared" si="68"/>
        <v>none</v>
      </c>
      <c r="J480" s="12" t="str">
        <f t="shared" si="69"/>
        <v>none</v>
      </c>
      <c r="K480" s="12" t="e">
        <f t="shared" si="70"/>
        <v>#VALUE!</v>
      </c>
      <c r="L480" s="12">
        <f t="shared" si="64"/>
        <v>-3.637702580592728E-3</v>
      </c>
      <c r="M480" s="2" t="str">
        <f t="shared" si="71"/>
        <v>none</v>
      </c>
    </row>
    <row r="481" spans="1:13">
      <c r="A481">
        <f>[1]Sheet1!$A481</f>
        <v>0</v>
      </c>
      <c r="B481" s="6" t="e">
        <f>SUMIF([2]Sheet1!$B$1:B$65536,A481,[2]Sheet1!$P$1:$P$65536)</f>
        <v>#VALUE!</v>
      </c>
      <c r="C481" s="4" t="e">
        <f>SUMIF([2]Sheet1!$B$1:B$65536,A481,[2]Sheet1!$J$1:$J$65536)</f>
        <v>#VALUE!</v>
      </c>
      <c r="D481" s="4" t="e">
        <f t="shared" si="65"/>
        <v>#VALUE!</v>
      </c>
      <c r="E481" s="6" t="e">
        <f>SUMIF([3]Sheet1!B$1:B$65536,A481,[3]Sheet1!P$1:P$65536)</f>
        <v>#VALUE!</v>
      </c>
      <c r="F481" s="4" t="e">
        <f>SUMIF([3]Sheet1!B$1:B$65536,A481,[3]Sheet1!J$1:J$65536)</f>
        <v>#VALUE!</v>
      </c>
      <c r="G481" s="4" t="e">
        <f t="shared" si="66"/>
        <v>#VALUE!</v>
      </c>
      <c r="H481" s="10" t="str">
        <f t="shared" si="67"/>
        <v>none</v>
      </c>
      <c r="I481" s="12" t="str">
        <f t="shared" si="68"/>
        <v>none</v>
      </c>
      <c r="J481" s="12" t="str">
        <f t="shared" si="69"/>
        <v>none</v>
      </c>
      <c r="K481" s="12" t="e">
        <f t="shared" si="70"/>
        <v>#VALUE!</v>
      </c>
      <c r="L481" s="12">
        <f t="shared" si="64"/>
        <v>-3.637702580592728E-3</v>
      </c>
      <c r="M481" s="2" t="str">
        <f t="shared" si="71"/>
        <v>none</v>
      </c>
    </row>
    <row r="482" spans="1:13">
      <c r="A482">
        <f>[1]Sheet1!$A482</f>
        <v>0</v>
      </c>
      <c r="B482" s="6" t="e">
        <f>SUMIF([2]Sheet1!$B$1:B$65536,A482,[2]Sheet1!$P$1:$P$65536)</f>
        <v>#VALUE!</v>
      </c>
      <c r="C482" s="4" t="e">
        <f>SUMIF([2]Sheet1!$B$1:B$65536,A482,[2]Sheet1!$J$1:$J$65536)</f>
        <v>#VALUE!</v>
      </c>
      <c r="D482" s="4" t="e">
        <f t="shared" si="65"/>
        <v>#VALUE!</v>
      </c>
      <c r="E482" s="6" t="e">
        <f>SUMIF([3]Sheet1!B$1:B$65536,A482,[3]Sheet1!P$1:P$65536)</f>
        <v>#VALUE!</v>
      </c>
      <c r="F482" s="4" t="e">
        <f>SUMIF([3]Sheet1!B$1:B$65536,A482,[3]Sheet1!J$1:J$65536)</f>
        <v>#VALUE!</v>
      </c>
      <c r="G482" s="4" t="e">
        <f t="shared" si="66"/>
        <v>#VALUE!</v>
      </c>
      <c r="H482" s="10" t="str">
        <f t="shared" si="67"/>
        <v>none</v>
      </c>
      <c r="I482" s="12" t="str">
        <f t="shared" si="68"/>
        <v>none</v>
      </c>
      <c r="J482" s="12" t="str">
        <f t="shared" si="69"/>
        <v>none</v>
      </c>
      <c r="K482" s="12" t="e">
        <f t="shared" si="70"/>
        <v>#VALUE!</v>
      </c>
      <c r="L482" s="12">
        <f t="shared" si="64"/>
        <v>-3.637702580592728E-3</v>
      </c>
      <c r="M482" s="2" t="str">
        <f t="shared" si="71"/>
        <v>none</v>
      </c>
    </row>
    <row r="483" spans="1:13">
      <c r="A483">
        <f>[1]Sheet1!$A483</f>
        <v>0</v>
      </c>
      <c r="B483" s="6" t="e">
        <f>SUMIF([2]Sheet1!$B$1:B$65536,A483,[2]Sheet1!$P$1:$P$65536)</f>
        <v>#VALUE!</v>
      </c>
      <c r="C483" s="4" t="e">
        <f>SUMIF([2]Sheet1!$B$1:B$65536,A483,[2]Sheet1!$J$1:$J$65536)</f>
        <v>#VALUE!</v>
      </c>
      <c r="D483" s="4" t="e">
        <f t="shared" si="65"/>
        <v>#VALUE!</v>
      </c>
      <c r="E483" s="6" t="e">
        <f>SUMIF([3]Sheet1!B$1:B$65536,A483,[3]Sheet1!P$1:P$65536)</f>
        <v>#VALUE!</v>
      </c>
      <c r="F483" s="4" t="e">
        <f>SUMIF([3]Sheet1!B$1:B$65536,A483,[3]Sheet1!J$1:J$65536)</f>
        <v>#VALUE!</v>
      </c>
      <c r="G483" s="4" t="e">
        <f t="shared" si="66"/>
        <v>#VALUE!</v>
      </c>
      <c r="H483" s="10" t="str">
        <f t="shared" si="67"/>
        <v>none</v>
      </c>
      <c r="I483" s="12" t="str">
        <f t="shared" si="68"/>
        <v>none</v>
      </c>
      <c r="J483" s="12" t="str">
        <f t="shared" si="69"/>
        <v>none</v>
      </c>
      <c r="K483" s="12" t="e">
        <f t="shared" si="70"/>
        <v>#VALUE!</v>
      </c>
      <c r="L483" s="12">
        <f t="shared" si="64"/>
        <v>-3.637702580592728E-3</v>
      </c>
      <c r="M483" s="2" t="str">
        <f t="shared" si="71"/>
        <v>none</v>
      </c>
    </row>
    <row r="484" spans="1:13">
      <c r="A484">
        <f>[1]Sheet1!$A484</f>
        <v>0</v>
      </c>
      <c r="B484" s="6" t="e">
        <f>SUMIF([2]Sheet1!$B$1:B$65536,A484,[2]Sheet1!$P$1:$P$65536)</f>
        <v>#VALUE!</v>
      </c>
      <c r="C484" s="4" t="e">
        <f>SUMIF([2]Sheet1!$B$1:B$65536,A484,[2]Sheet1!$J$1:$J$65536)</f>
        <v>#VALUE!</v>
      </c>
      <c r="D484" s="4" t="e">
        <f t="shared" si="65"/>
        <v>#VALUE!</v>
      </c>
      <c r="E484" s="6" t="e">
        <f>SUMIF([3]Sheet1!B$1:B$65536,A484,[3]Sheet1!P$1:P$65536)</f>
        <v>#VALUE!</v>
      </c>
      <c r="F484" s="4" t="e">
        <f>SUMIF([3]Sheet1!B$1:B$65536,A484,[3]Sheet1!J$1:J$65536)</f>
        <v>#VALUE!</v>
      </c>
      <c r="G484" s="4" t="e">
        <f t="shared" si="66"/>
        <v>#VALUE!</v>
      </c>
      <c r="H484" s="10" t="str">
        <f t="shared" si="67"/>
        <v>none</v>
      </c>
      <c r="I484" s="12" t="str">
        <f t="shared" si="68"/>
        <v>none</v>
      </c>
      <c r="J484" s="12" t="str">
        <f t="shared" si="69"/>
        <v>none</v>
      </c>
      <c r="K484" s="12" t="e">
        <f t="shared" si="70"/>
        <v>#VALUE!</v>
      </c>
      <c r="L484" s="12">
        <f t="shared" si="64"/>
        <v>-3.637702580592728E-3</v>
      </c>
      <c r="M484" s="2" t="str">
        <f t="shared" si="71"/>
        <v>none</v>
      </c>
    </row>
    <row r="485" spans="1:13">
      <c r="A485">
        <f>[1]Sheet1!$A485</f>
        <v>0</v>
      </c>
      <c r="B485" s="6" t="e">
        <f>SUMIF([2]Sheet1!$B$1:B$65536,A485,[2]Sheet1!$P$1:$P$65536)</f>
        <v>#VALUE!</v>
      </c>
      <c r="C485" s="4" t="e">
        <f>SUMIF([2]Sheet1!$B$1:B$65536,A485,[2]Sheet1!$J$1:$J$65536)</f>
        <v>#VALUE!</v>
      </c>
      <c r="D485" s="4" t="e">
        <f t="shared" si="65"/>
        <v>#VALUE!</v>
      </c>
      <c r="E485" s="6" t="e">
        <f>SUMIF([3]Sheet1!B$1:B$65536,A485,[3]Sheet1!P$1:P$65536)</f>
        <v>#VALUE!</v>
      </c>
      <c r="F485" s="4" t="e">
        <f>SUMIF([3]Sheet1!B$1:B$65536,A485,[3]Sheet1!J$1:J$65536)</f>
        <v>#VALUE!</v>
      </c>
      <c r="G485" s="4" t="e">
        <f t="shared" si="66"/>
        <v>#VALUE!</v>
      </c>
      <c r="H485" s="10" t="str">
        <f t="shared" si="67"/>
        <v>none</v>
      </c>
      <c r="I485" s="12" t="str">
        <f t="shared" si="68"/>
        <v>none</v>
      </c>
      <c r="J485" s="12" t="str">
        <f t="shared" si="69"/>
        <v>none</v>
      </c>
      <c r="K485" s="12" t="e">
        <f t="shared" si="70"/>
        <v>#VALUE!</v>
      </c>
      <c r="L485" s="12">
        <f t="shared" si="64"/>
        <v>-3.637702580592728E-3</v>
      </c>
      <c r="M485" s="2" t="str">
        <f t="shared" si="71"/>
        <v>none</v>
      </c>
    </row>
    <row r="486" spans="1:13">
      <c r="A486">
        <f>[1]Sheet1!$A486</f>
        <v>0</v>
      </c>
      <c r="B486" s="6" t="e">
        <f>SUMIF([2]Sheet1!$B$1:B$65536,A486,[2]Sheet1!$P$1:$P$65536)</f>
        <v>#VALUE!</v>
      </c>
      <c r="C486" s="4" t="e">
        <f>SUMIF([2]Sheet1!$B$1:B$65536,A486,[2]Sheet1!$J$1:$J$65536)</f>
        <v>#VALUE!</v>
      </c>
      <c r="D486" s="4" t="e">
        <f t="shared" si="65"/>
        <v>#VALUE!</v>
      </c>
      <c r="E486" s="6" t="e">
        <f>SUMIF([3]Sheet1!B$1:B$65536,A486,[3]Sheet1!P$1:P$65536)</f>
        <v>#VALUE!</v>
      </c>
      <c r="F486" s="4" t="e">
        <f>SUMIF([3]Sheet1!B$1:B$65536,A486,[3]Sheet1!J$1:J$65536)</f>
        <v>#VALUE!</v>
      </c>
      <c r="G486" s="4" t="e">
        <f t="shared" si="66"/>
        <v>#VALUE!</v>
      </c>
      <c r="H486" s="10" t="str">
        <f t="shared" si="67"/>
        <v>none</v>
      </c>
      <c r="I486" s="12" t="str">
        <f t="shared" si="68"/>
        <v>none</v>
      </c>
      <c r="J486" s="12" t="str">
        <f t="shared" si="69"/>
        <v>none</v>
      </c>
      <c r="K486" s="12" t="e">
        <f t="shared" si="70"/>
        <v>#VALUE!</v>
      </c>
      <c r="L486" s="12">
        <f t="shared" si="64"/>
        <v>-3.637702580592728E-3</v>
      </c>
      <c r="M486" s="2" t="str">
        <f t="shared" si="71"/>
        <v>none</v>
      </c>
    </row>
    <row r="487" spans="1:13">
      <c r="A487">
        <f>[1]Sheet1!$A487</f>
        <v>0</v>
      </c>
      <c r="B487" s="6" t="e">
        <f>SUMIF([2]Sheet1!$B$1:B$65536,A487,[2]Sheet1!$P$1:$P$65536)</f>
        <v>#VALUE!</v>
      </c>
      <c r="C487" s="4" t="e">
        <f>SUMIF([2]Sheet1!$B$1:B$65536,A487,[2]Sheet1!$J$1:$J$65536)</f>
        <v>#VALUE!</v>
      </c>
      <c r="D487" s="4" t="e">
        <f t="shared" si="65"/>
        <v>#VALUE!</v>
      </c>
      <c r="E487" s="6" t="e">
        <f>SUMIF([3]Sheet1!B$1:B$65536,A487,[3]Sheet1!P$1:P$65536)</f>
        <v>#VALUE!</v>
      </c>
      <c r="F487" s="4" t="e">
        <f>SUMIF([3]Sheet1!B$1:B$65536,A487,[3]Sheet1!J$1:J$65536)</f>
        <v>#VALUE!</v>
      </c>
      <c r="G487" s="4" t="e">
        <f t="shared" si="66"/>
        <v>#VALUE!</v>
      </c>
      <c r="H487" s="10" t="str">
        <f t="shared" si="67"/>
        <v>none</v>
      </c>
      <c r="I487" s="12" t="str">
        <f t="shared" si="68"/>
        <v>none</v>
      </c>
      <c r="J487" s="12" t="str">
        <f t="shared" si="69"/>
        <v>none</v>
      </c>
      <c r="K487" s="12" t="e">
        <f t="shared" si="70"/>
        <v>#VALUE!</v>
      </c>
      <c r="L487" s="12">
        <f t="shared" si="64"/>
        <v>-3.637702580592728E-3</v>
      </c>
      <c r="M487" s="2" t="str">
        <f t="shared" si="71"/>
        <v>none</v>
      </c>
    </row>
    <row r="488" spans="1:13">
      <c r="A488">
        <f>[1]Sheet1!$A488</f>
        <v>0</v>
      </c>
      <c r="B488" s="6" t="e">
        <f>SUMIF([2]Sheet1!$B$1:B$65536,A488,[2]Sheet1!$P$1:$P$65536)</f>
        <v>#VALUE!</v>
      </c>
      <c r="C488" s="4" t="e">
        <f>SUMIF([2]Sheet1!$B$1:B$65536,A488,[2]Sheet1!$J$1:$J$65536)</f>
        <v>#VALUE!</v>
      </c>
      <c r="D488" s="4" t="e">
        <f t="shared" si="65"/>
        <v>#VALUE!</v>
      </c>
      <c r="E488" s="6" t="e">
        <f>SUMIF([3]Sheet1!B$1:B$65536,A488,[3]Sheet1!P$1:P$65536)</f>
        <v>#VALUE!</v>
      </c>
      <c r="F488" s="4" t="e">
        <f>SUMIF([3]Sheet1!B$1:B$65536,A488,[3]Sheet1!J$1:J$65536)</f>
        <v>#VALUE!</v>
      </c>
      <c r="G488" s="4" t="e">
        <f t="shared" si="66"/>
        <v>#VALUE!</v>
      </c>
      <c r="H488" s="10" t="str">
        <f t="shared" si="67"/>
        <v>none</v>
      </c>
      <c r="I488" s="12" t="str">
        <f t="shared" si="68"/>
        <v>none</v>
      </c>
      <c r="J488" s="12" t="str">
        <f t="shared" si="69"/>
        <v>none</v>
      </c>
      <c r="K488" s="12" t="e">
        <f t="shared" si="70"/>
        <v>#VALUE!</v>
      </c>
      <c r="L488" s="12">
        <f t="shared" si="64"/>
        <v>-3.637702580592728E-3</v>
      </c>
      <c r="M488" s="2" t="str">
        <f t="shared" si="71"/>
        <v>none</v>
      </c>
    </row>
    <row r="489" spans="1:13">
      <c r="A489">
        <f>[1]Sheet1!$A489</f>
        <v>0</v>
      </c>
      <c r="B489" s="6" t="e">
        <f>SUMIF([2]Sheet1!$B$1:B$65536,A489,[2]Sheet1!$P$1:$P$65536)</f>
        <v>#VALUE!</v>
      </c>
      <c r="C489" s="4" t="e">
        <f>SUMIF([2]Sheet1!$B$1:B$65536,A489,[2]Sheet1!$J$1:$J$65536)</f>
        <v>#VALUE!</v>
      </c>
      <c r="D489" s="4" t="e">
        <f t="shared" si="65"/>
        <v>#VALUE!</v>
      </c>
      <c r="E489" s="6" t="e">
        <f>SUMIF([3]Sheet1!B$1:B$65536,A489,[3]Sheet1!P$1:P$65536)</f>
        <v>#VALUE!</v>
      </c>
      <c r="F489" s="4" t="e">
        <f>SUMIF([3]Sheet1!B$1:B$65536,A489,[3]Sheet1!J$1:J$65536)</f>
        <v>#VALUE!</v>
      </c>
      <c r="G489" s="4" t="e">
        <f t="shared" si="66"/>
        <v>#VALUE!</v>
      </c>
      <c r="H489" s="10" t="str">
        <f t="shared" si="67"/>
        <v>none</v>
      </c>
      <c r="I489" s="12" t="str">
        <f t="shared" si="68"/>
        <v>none</v>
      </c>
      <c r="J489" s="12" t="str">
        <f t="shared" si="69"/>
        <v>none</v>
      </c>
      <c r="K489" s="12" t="e">
        <f t="shared" si="70"/>
        <v>#VALUE!</v>
      </c>
      <c r="L489" s="12">
        <f t="shared" si="64"/>
        <v>-3.637702580592728E-3</v>
      </c>
      <c r="M489" s="2" t="str">
        <f t="shared" si="71"/>
        <v>none</v>
      </c>
    </row>
    <row r="490" spans="1:13">
      <c r="A490">
        <f>[1]Sheet1!$A490</f>
        <v>0</v>
      </c>
      <c r="B490" s="6" t="e">
        <f>SUMIF([2]Sheet1!$B$1:B$65536,A490,[2]Sheet1!$P$1:$P$65536)</f>
        <v>#VALUE!</v>
      </c>
      <c r="C490" s="4" t="e">
        <f>SUMIF([2]Sheet1!$B$1:B$65536,A490,[2]Sheet1!$J$1:$J$65536)</f>
        <v>#VALUE!</v>
      </c>
      <c r="D490" s="4" t="e">
        <f t="shared" si="65"/>
        <v>#VALUE!</v>
      </c>
      <c r="E490" s="6" t="e">
        <f>SUMIF([3]Sheet1!B$1:B$65536,A490,[3]Sheet1!P$1:P$65536)</f>
        <v>#VALUE!</v>
      </c>
      <c r="F490" s="4" t="e">
        <f>SUMIF([3]Sheet1!B$1:B$65536,A490,[3]Sheet1!J$1:J$65536)</f>
        <v>#VALUE!</v>
      </c>
      <c r="G490" s="4" t="e">
        <f t="shared" si="66"/>
        <v>#VALUE!</v>
      </c>
      <c r="H490" s="10" t="str">
        <f t="shared" si="67"/>
        <v>none</v>
      </c>
      <c r="I490" s="12" t="str">
        <f t="shared" si="68"/>
        <v>none</v>
      </c>
      <c r="J490" s="12" t="str">
        <f t="shared" si="69"/>
        <v>none</v>
      </c>
      <c r="K490" s="12" t="e">
        <f t="shared" si="70"/>
        <v>#VALUE!</v>
      </c>
      <c r="L490" s="12">
        <f t="shared" si="64"/>
        <v>-3.637702580592728E-3</v>
      </c>
      <c r="M490" s="2" t="str">
        <f t="shared" si="71"/>
        <v>none</v>
      </c>
    </row>
    <row r="491" spans="1:13">
      <c r="A491">
        <f>[1]Sheet1!$A491</f>
        <v>0</v>
      </c>
      <c r="B491" s="6" t="e">
        <f>SUMIF([2]Sheet1!$B$1:B$65536,A491,[2]Sheet1!$P$1:$P$65536)</f>
        <v>#VALUE!</v>
      </c>
      <c r="C491" s="4" t="e">
        <f>SUMIF([2]Sheet1!$B$1:B$65536,A491,[2]Sheet1!$J$1:$J$65536)</f>
        <v>#VALUE!</v>
      </c>
      <c r="D491" s="4" t="e">
        <f t="shared" si="65"/>
        <v>#VALUE!</v>
      </c>
      <c r="E491" s="6" t="e">
        <f>SUMIF([3]Sheet1!B$1:B$65536,A491,[3]Sheet1!P$1:P$65536)</f>
        <v>#VALUE!</v>
      </c>
      <c r="F491" s="4" t="e">
        <f>SUMIF([3]Sheet1!B$1:B$65536,A491,[3]Sheet1!J$1:J$65536)</f>
        <v>#VALUE!</v>
      </c>
      <c r="G491" s="4" t="e">
        <f t="shared" si="66"/>
        <v>#VALUE!</v>
      </c>
      <c r="H491" s="10" t="str">
        <f t="shared" si="67"/>
        <v>none</v>
      </c>
      <c r="I491" s="12" t="str">
        <f t="shared" si="68"/>
        <v>none</v>
      </c>
      <c r="J491" s="12" t="str">
        <f t="shared" si="69"/>
        <v>none</v>
      </c>
      <c r="K491" s="12" t="e">
        <f t="shared" si="70"/>
        <v>#VALUE!</v>
      </c>
      <c r="L491" s="12">
        <f t="shared" si="64"/>
        <v>-3.637702580592728E-3</v>
      </c>
      <c r="M491" s="2" t="str">
        <f t="shared" si="71"/>
        <v>none</v>
      </c>
    </row>
    <row r="492" spans="1:13">
      <c r="A492">
        <f>[1]Sheet1!$A492</f>
        <v>0</v>
      </c>
      <c r="B492" s="6" t="e">
        <f>SUMIF([2]Sheet1!$B$1:B$65536,A492,[2]Sheet1!$P$1:$P$65536)</f>
        <v>#VALUE!</v>
      </c>
      <c r="C492" s="4" t="e">
        <f>SUMIF([2]Sheet1!$B$1:B$65536,A492,[2]Sheet1!$J$1:$J$65536)</f>
        <v>#VALUE!</v>
      </c>
      <c r="D492" s="4" t="e">
        <f t="shared" si="65"/>
        <v>#VALUE!</v>
      </c>
      <c r="E492" s="6" t="e">
        <f>SUMIF([3]Sheet1!B$1:B$65536,A492,[3]Sheet1!P$1:P$65536)</f>
        <v>#VALUE!</v>
      </c>
      <c r="F492" s="4" t="e">
        <f>SUMIF([3]Sheet1!B$1:B$65536,A492,[3]Sheet1!J$1:J$65536)</f>
        <v>#VALUE!</v>
      </c>
      <c r="G492" s="4" t="e">
        <f t="shared" si="66"/>
        <v>#VALUE!</v>
      </c>
      <c r="H492" s="10" t="str">
        <f t="shared" si="67"/>
        <v>none</v>
      </c>
      <c r="I492" s="12" t="str">
        <f t="shared" si="68"/>
        <v>none</v>
      </c>
      <c r="J492" s="12" t="str">
        <f t="shared" si="69"/>
        <v>none</v>
      </c>
      <c r="K492" s="12" t="e">
        <f t="shared" si="70"/>
        <v>#VALUE!</v>
      </c>
      <c r="L492" s="12">
        <f t="shared" si="64"/>
        <v>-3.637702580592728E-3</v>
      </c>
      <c r="M492" s="2" t="str">
        <f t="shared" si="71"/>
        <v>none</v>
      </c>
    </row>
    <row r="493" spans="1:13">
      <c r="A493">
        <f>[1]Sheet1!$A493</f>
        <v>0</v>
      </c>
      <c r="B493" s="6" t="e">
        <f>SUMIF([2]Sheet1!$B$1:B$65536,A493,[2]Sheet1!$P$1:$P$65536)</f>
        <v>#VALUE!</v>
      </c>
      <c r="C493" s="4" t="e">
        <f>SUMIF([2]Sheet1!$B$1:B$65536,A493,[2]Sheet1!$J$1:$J$65536)</f>
        <v>#VALUE!</v>
      </c>
      <c r="D493" s="4" t="e">
        <f t="shared" si="65"/>
        <v>#VALUE!</v>
      </c>
      <c r="E493" s="6" t="e">
        <f>SUMIF([3]Sheet1!B$1:B$65536,A493,[3]Sheet1!P$1:P$65536)</f>
        <v>#VALUE!</v>
      </c>
      <c r="F493" s="4" t="e">
        <f>SUMIF([3]Sheet1!B$1:B$65536,A493,[3]Sheet1!J$1:J$65536)</f>
        <v>#VALUE!</v>
      </c>
      <c r="G493" s="4" t="e">
        <f t="shared" si="66"/>
        <v>#VALUE!</v>
      </c>
      <c r="H493" s="10" t="str">
        <f t="shared" si="67"/>
        <v>none</v>
      </c>
      <c r="I493" s="12" t="str">
        <f t="shared" si="68"/>
        <v>none</v>
      </c>
      <c r="J493" s="12" t="str">
        <f t="shared" si="69"/>
        <v>none</v>
      </c>
      <c r="K493" s="12" t="e">
        <f t="shared" si="70"/>
        <v>#VALUE!</v>
      </c>
      <c r="L493" s="12">
        <f t="shared" si="64"/>
        <v>-3.637702580592728E-3</v>
      </c>
      <c r="M493" s="2" t="str">
        <f t="shared" si="71"/>
        <v>none</v>
      </c>
    </row>
    <row r="494" spans="1:13">
      <c r="A494">
        <f>[1]Sheet1!$A494</f>
        <v>0</v>
      </c>
      <c r="B494" s="6" t="e">
        <f>SUMIF([2]Sheet1!$B$1:B$65536,A494,[2]Sheet1!$P$1:$P$65536)</f>
        <v>#VALUE!</v>
      </c>
      <c r="C494" s="4" t="e">
        <f>SUMIF([2]Sheet1!$B$1:B$65536,A494,[2]Sheet1!$J$1:$J$65536)</f>
        <v>#VALUE!</v>
      </c>
      <c r="D494" s="4" t="e">
        <f t="shared" si="65"/>
        <v>#VALUE!</v>
      </c>
      <c r="E494" s="6" t="e">
        <f>SUMIF([3]Sheet1!B$1:B$65536,A494,[3]Sheet1!P$1:P$65536)</f>
        <v>#VALUE!</v>
      </c>
      <c r="F494" s="4" t="e">
        <f>SUMIF([3]Sheet1!B$1:B$65536,A494,[3]Sheet1!J$1:J$65536)</f>
        <v>#VALUE!</v>
      </c>
      <c r="G494" s="4" t="e">
        <f t="shared" si="66"/>
        <v>#VALUE!</v>
      </c>
      <c r="H494" s="10" t="str">
        <f t="shared" si="67"/>
        <v>none</v>
      </c>
      <c r="I494" s="12" t="str">
        <f t="shared" si="68"/>
        <v>none</v>
      </c>
      <c r="J494" s="12" t="str">
        <f t="shared" si="69"/>
        <v>none</v>
      </c>
      <c r="K494" s="12" t="e">
        <f t="shared" si="70"/>
        <v>#VALUE!</v>
      </c>
      <c r="L494" s="12">
        <f t="shared" si="64"/>
        <v>-3.637702580592728E-3</v>
      </c>
      <c r="M494" s="2" t="str">
        <f t="shared" si="71"/>
        <v>none</v>
      </c>
    </row>
    <row r="495" spans="1:13">
      <c r="A495">
        <f>[1]Sheet1!$A495</f>
        <v>0</v>
      </c>
      <c r="B495" s="6" t="e">
        <f>SUMIF([2]Sheet1!$B$1:B$65536,A495,[2]Sheet1!$P$1:$P$65536)</f>
        <v>#VALUE!</v>
      </c>
      <c r="C495" s="4" t="e">
        <f>SUMIF([2]Sheet1!$B$1:B$65536,A495,[2]Sheet1!$J$1:$J$65536)</f>
        <v>#VALUE!</v>
      </c>
      <c r="D495" s="4" t="e">
        <f t="shared" si="65"/>
        <v>#VALUE!</v>
      </c>
      <c r="E495" s="6" t="e">
        <f>SUMIF([3]Sheet1!B$1:B$65536,A495,[3]Sheet1!P$1:P$65536)</f>
        <v>#VALUE!</v>
      </c>
      <c r="F495" s="4" t="e">
        <f>SUMIF([3]Sheet1!B$1:B$65536,A495,[3]Sheet1!J$1:J$65536)</f>
        <v>#VALUE!</v>
      </c>
      <c r="G495" s="4" t="e">
        <f t="shared" si="66"/>
        <v>#VALUE!</v>
      </c>
      <c r="H495" s="10" t="str">
        <f t="shared" si="67"/>
        <v>none</v>
      </c>
      <c r="I495" s="12" t="str">
        <f t="shared" si="68"/>
        <v>none</v>
      </c>
      <c r="J495" s="12" t="str">
        <f t="shared" si="69"/>
        <v>none</v>
      </c>
      <c r="K495" s="12" t="e">
        <f t="shared" si="70"/>
        <v>#VALUE!</v>
      </c>
      <c r="L495" s="12">
        <f t="shared" si="64"/>
        <v>-3.637702580592728E-3</v>
      </c>
      <c r="M495" s="2" t="str">
        <f t="shared" si="71"/>
        <v>none</v>
      </c>
    </row>
    <row r="496" spans="1:13">
      <c r="A496">
        <f>[1]Sheet1!$A496</f>
        <v>0</v>
      </c>
      <c r="B496" s="6" t="e">
        <f>SUMIF([2]Sheet1!$B$1:B$65536,A496,[2]Sheet1!$P$1:$P$65536)</f>
        <v>#VALUE!</v>
      </c>
      <c r="C496" s="4" t="e">
        <f>SUMIF([2]Sheet1!$B$1:B$65536,A496,[2]Sheet1!$J$1:$J$65536)</f>
        <v>#VALUE!</v>
      </c>
      <c r="D496" s="4" t="e">
        <f t="shared" si="65"/>
        <v>#VALUE!</v>
      </c>
      <c r="E496" s="6" t="e">
        <f>SUMIF([3]Sheet1!B$1:B$65536,A496,[3]Sheet1!P$1:P$65536)</f>
        <v>#VALUE!</v>
      </c>
      <c r="F496" s="4" t="e">
        <f>SUMIF([3]Sheet1!B$1:B$65536,A496,[3]Sheet1!J$1:J$65536)</f>
        <v>#VALUE!</v>
      </c>
      <c r="G496" s="4" t="e">
        <f t="shared" si="66"/>
        <v>#VALUE!</v>
      </c>
      <c r="H496" s="10" t="str">
        <f t="shared" si="67"/>
        <v>none</v>
      </c>
      <c r="I496" s="12" t="str">
        <f t="shared" si="68"/>
        <v>none</v>
      </c>
      <c r="J496" s="12" t="str">
        <f t="shared" si="69"/>
        <v>none</v>
      </c>
      <c r="K496" s="12" t="e">
        <f t="shared" si="70"/>
        <v>#VALUE!</v>
      </c>
      <c r="L496" s="12">
        <f t="shared" si="64"/>
        <v>-3.637702580592728E-3</v>
      </c>
      <c r="M496" s="2" t="str">
        <f t="shared" si="71"/>
        <v>none</v>
      </c>
    </row>
    <row r="497" spans="1:13">
      <c r="A497">
        <f>[1]Sheet1!$A497</f>
        <v>0</v>
      </c>
      <c r="B497" s="6" t="e">
        <f>SUMIF([2]Sheet1!$B$1:B$65536,A497,[2]Sheet1!$P$1:$P$65536)</f>
        <v>#VALUE!</v>
      </c>
      <c r="C497" s="4" t="e">
        <f>SUMIF([2]Sheet1!$B$1:B$65536,A497,[2]Sheet1!$J$1:$J$65536)</f>
        <v>#VALUE!</v>
      </c>
      <c r="D497" s="4" t="e">
        <f t="shared" si="65"/>
        <v>#VALUE!</v>
      </c>
      <c r="E497" s="6" t="e">
        <f>SUMIF([3]Sheet1!B$1:B$65536,A497,[3]Sheet1!P$1:P$65536)</f>
        <v>#VALUE!</v>
      </c>
      <c r="F497" s="4" t="e">
        <f>SUMIF([3]Sheet1!B$1:B$65536,A497,[3]Sheet1!J$1:J$65536)</f>
        <v>#VALUE!</v>
      </c>
      <c r="G497" s="4" t="e">
        <f t="shared" si="66"/>
        <v>#VALUE!</v>
      </c>
      <c r="H497" s="10" t="str">
        <f t="shared" si="67"/>
        <v>none</v>
      </c>
      <c r="I497" s="12" t="str">
        <f t="shared" si="68"/>
        <v>none</v>
      </c>
      <c r="J497" s="12" t="str">
        <f t="shared" si="69"/>
        <v>none</v>
      </c>
      <c r="K497" s="12" t="e">
        <f t="shared" si="70"/>
        <v>#VALUE!</v>
      </c>
      <c r="L497" s="12">
        <f t="shared" si="64"/>
        <v>-3.637702580592728E-3</v>
      </c>
      <c r="M497" s="2" t="str">
        <f t="shared" si="71"/>
        <v>none</v>
      </c>
    </row>
    <row r="498" spans="1:13">
      <c r="A498">
        <f>[1]Sheet1!$A498</f>
        <v>0</v>
      </c>
      <c r="B498" s="6" t="e">
        <f>SUMIF([2]Sheet1!$B$1:B$65536,A498,[2]Sheet1!$P$1:$P$65536)</f>
        <v>#VALUE!</v>
      </c>
      <c r="C498" s="4" t="e">
        <f>SUMIF([2]Sheet1!$B$1:B$65536,A498,[2]Sheet1!$J$1:$J$65536)</f>
        <v>#VALUE!</v>
      </c>
      <c r="D498" s="4" t="e">
        <f t="shared" si="65"/>
        <v>#VALUE!</v>
      </c>
      <c r="E498" s="6" t="e">
        <f>SUMIF([3]Sheet1!B$1:B$65536,A498,[3]Sheet1!P$1:P$65536)</f>
        <v>#VALUE!</v>
      </c>
      <c r="F498" s="4" t="e">
        <f>SUMIF([3]Sheet1!B$1:B$65536,A498,[3]Sheet1!J$1:J$65536)</f>
        <v>#VALUE!</v>
      </c>
      <c r="G498" s="4" t="e">
        <f t="shared" si="66"/>
        <v>#VALUE!</v>
      </c>
      <c r="H498" s="10" t="str">
        <f t="shared" si="67"/>
        <v>none</v>
      </c>
      <c r="I498" s="12" t="str">
        <f t="shared" si="68"/>
        <v>none</v>
      </c>
      <c r="J498" s="12" t="str">
        <f t="shared" si="69"/>
        <v>none</v>
      </c>
      <c r="K498" s="12" t="e">
        <f t="shared" si="70"/>
        <v>#VALUE!</v>
      </c>
      <c r="L498" s="12">
        <f t="shared" si="64"/>
        <v>-3.637702580592728E-3</v>
      </c>
      <c r="M498" s="2" t="str">
        <f t="shared" si="71"/>
        <v>none</v>
      </c>
    </row>
    <row r="499" spans="1:13">
      <c r="A499">
        <f>[1]Sheet1!$A499</f>
        <v>0</v>
      </c>
      <c r="B499" s="6" t="e">
        <f>SUMIF([2]Sheet1!$B$1:B$65536,A499,[2]Sheet1!$P$1:$P$65536)</f>
        <v>#VALUE!</v>
      </c>
      <c r="C499" s="4" t="e">
        <f>SUMIF([2]Sheet1!$B$1:B$65536,A499,[2]Sheet1!$J$1:$J$65536)</f>
        <v>#VALUE!</v>
      </c>
      <c r="D499" s="4" t="e">
        <f t="shared" si="65"/>
        <v>#VALUE!</v>
      </c>
      <c r="E499" s="6" t="e">
        <f>SUMIF([3]Sheet1!B$1:B$65536,A499,[3]Sheet1!P$1:P$65536)</f>
        <v>#VALUE!</v>
      </c>
      <c r="F499" s="4" t="e">
        <f>SUMIF([3]Sheet1!B$1:B$65536,A499,[3]Sheet1!J$1:J$65536)</f>
        <v>#VALUE!</v>
      </c>
      <c r="G499" s="4" t="e">
        <f t="shared" si="66"/>
        <v>#VALUE!</v>
      </c>
      <c r="H499" s="10" t="str">
        <f t="shared" si="67"/>
        <v>none</v>
      </c>
      <c r="I499" s="12" t="str">
        <f t="shared" si="68"/>
        <v>none</v>
      </c>
      <c r="J499" s="12" t="str">
        <f t="shared" si="69"/>
        <v>none</v>
      </c>
      <c r="K499" s="12" t="e">
        <f t="shared" si="70"/>
        <v>#VALUE!</v>
      </c>
      <c r="L499" s="12">
        <f t="shared" si="64"/>
        <v>-3.637702580592728E-3</v>
      </c>
      <c r="M499" s="2" t="str">
        <f t="shared" si="71"/>
        <v>none</v>
      </c>
    </row>
    <row r="500" spans="1:13">
      <c r="A500">
        <f>[1]Sheet1!$A500</f>
        <v>0</v>
      </c>
      <c r="B500" s="6" t="e">
        <f>SUMIF([2]Sheet1!$B$1:B$65536,A500,[2]Sheet1!$P$1:$P$65536)</f>
        <v>#VALUE!</v>
      </c>
      <c r="C500" s="4" t="e">
        <f>SUMIF([2]Sheet1!$B$1:B$65536,A500,[2]Sheet1!$J$1:$J$65536)</f>
        <v>#VALUE!</v>
      </c>
      <c r="D500" s="4" t="e">
        <f t="shared" si="65"/>
        <v>#VALUE!</v>
      </c>
      <c r="E500" s="6" t="e">
        <f>SUMIF([3]Sheet1!B$1:B$65536,A500,[3]Sheet1!P$1:P$65536)</f>
        <v>#VALUE!</v>
      </c>
      <c r="F500" s="4" t="e">
        <f>SUMIF([3]Sheet1!B$1:B$65536,A500,[3]Sheet1!J$1:J$65536)</f>
        <v>#VALUE!</v>
      </c>
      <c r="G500" s="4" t="e">
        <f t="shared" si="66"/>
        <v>#VALUE!</v>
      </c>
      <c r="H500" s="10" t="str">
        <f t="shared" si="67"/>
        <v>none</v>
      </c>
      <c r="I500" s="12" t="str">
        <f t="shared" si="68"/>
        <v>none</v>
      </c>
      <c r="J500" s="12" t="str">
        <f t="shared" si="69"/>
        <v>none</v>
      </c>
      <c r="K500" s="12" t="e">
        <f t="shared" si="70"/>
        <v>#VALUE!</v>
      </c>
      <c r="L500" s="12">
        <f t="shared" si="64"/>
        <v>-3.637702580592728E-3</v>
      </c>
      <c r="M500" s="2" t="str">
        <f t="shared" si="71"/>
        <v>none</v>
      </c>
    </row>
    <row r="501" spans="1:13">
      <c r="A501">
        <f>[1]Sheet1!$A501</f>
        <v>0</v>
      </c>
      <c r="B501" s="6" t="e">
        <f>SUMIF([2]Sheet1!$B$1:B$65536,A501,[2]Sheet1!$P$1:$P$65536)</f>
        <v>#VALUE!</v>
      </c>
      <c r="C501" s="4" t="e">
        <f>SUMIF([2]Sheet1!$B$1:B$65536,A501,[2]Sheet1!$J$1:$J$65536)</f>
        <v>#VALUE!</v>
      </c>
      <c r="D501" s="4" t="e">
        <f t="shared" si="65"/>
        <v>#VALUE!</v>
      </c>
      <c r="E501" s="6" t="e">
        <f>SUMIF([3]Sheet1!B$1:B$65536,A501,[3]Sheet1!P$1:P$65536)</f>
        <v>#VALUE!</v>
      </c>
      <c r="F501" s="4" t="e">
        <f>SUMIF([3]Sheet1!B$1:B$65536,A501,[3]Sheet1!J$1:J$65536)</f>
        <v>#VALUE!</v>
      </c>
      <c r="G501" s="4" t="e">
        <f t="shared" si="66"/>
        <v>#VALUE!</v>
      </c>
      <c r="H501" s="10" t="str">
        <f t="shared" si="67"/>
        <v>none</v>
      </c>
      <c r="I501" s="12" t="str">
        <f t="shared" si="68"/>
        <v>none</v>
      </c>
      <c r="J501" s="12" t="str">
        <f t="shared" si="69"/>
        <v>none</v>
      </c>
      <c r="K501" s="12" t="e">
        <f t="shared" si="70"/>
        <v>#VALUE!</v>
      </c>
      <c r="L501" s="12">
        <f t="shared" si="64"/>
        <v>-3.637702580592728E-3</v>
      </c>
      <c r="M501" s="2" t="str">
        <f t="shared" si="71"/>
        <v>none</v>
      </c>
    </row>
    <row r="502" spans="1:13">
      <c r="A502">
        <f>[1]Sheet1!$A502</f>
        <v>0</v>
      </c>
      <c r="B502" s="6" t="e">
        <f>SUMIF([2]Sheet1!$B$1:B$65536,A502,[2]Sheet1!$P$1:$P$65536)</f>
        <v>#VALUE!</v>
      </c>
      <c r="C502" s="4" t="e">
        <f>SUMIF([2]Sheet1!$B$1:B$65536,A502,[2]Sheet1!$J$1:$J$65536)</f>
        <v>#VALUE!</v>
      </c>
      <c r="D502" s="4" t="e">
        <f t="shared" si="65"/>
        <v>#VALUE!</v>
      </c>
      <c r="E502" s="6" t="e">
        <f>SUMIF([3]Sheet1!B$1:B$65536,A502,[3]Sheet1!P$1:P$65536)</f>
        <v>#VALUE!</v>
      </c>
      <c r="F502" s="4" t="e">
        <f>SUMIF([3]Sheet1!B$1:B$65536,A502,[3]Sheet1!J$1:J$65536)</f>
        <v>#VALUE!</v>
      </c>
      <c r="G502" s="4" t="e">
        <f t="shared" si="66"/>
        <v>#VALUE!</v>
      </c>
      <c r="H502" s="10" t="str">
        <f t="shared" si="67"/>
        <v>none</v>
      </c>
      <c r="I502" s="12" t="str">
        <f t="shared" si="68"/>
        <v>none</v>
      </c>
      <c r="J502" s="12" t="str">
        <f t="shared" si="69"/>
        <v>none</v>
      </c>
      <c r="K502" s="12" t="e">
        <f t="shared" si="70"/>
        <v>#VALUE!</v>
      </c>
      <c r="L502" s="12">
        <f t="shared" si="64"/>
        <v>-3.637702580592728E-3</v>
      </c>
      <c r="M502" s="2" t="str">
        <f t="shared" si="71"/>
        <v>none</v>
      </c>
    </row>
    <row r="503" spans="1:13">
      <c r="A503">
        <f>[1]Sheet1!$A503</f>
        <v>0</v>
      </c>
      <c r="B503" s="6" t="e">
        <f>SUMIF([2]Sheet1!$B$1:B$65536,A503,[2]Sheet1!$P$1:$P$65536)</f>
        <v>#VALUE!</v>
      </c>
      <c r="C503" s="4" t="e">
        <f>SUMIF([2]Sheet1!$B$1:B$65536,A503,[2]Sheet1!$J$1:$J$65536)</f>
        <v>#VALUE!</v>
      </c>
      <c r="D503" s="4" t="e">
        <f t="shared" si="65"/>
        <v>#VALUE!</v>
      </c>
      <c r="E503" s="6" t="e">
        <f>SUMIF([3]Sheet1!B$1:B$65536,A503,[3]Sheet1!P$1:P$65536)</f>
        <v>#VALUE!</v>
      </c>
      <c r="F503" s="4" t="e">
        <f>SUMIF([3]Sheet1!B$1:B$65536,A503,[3]Sheet1!J$1:J$65536)</f>
        <v>#VALUE!</v>
      </c>
      <c r="G503" s="4" t="e">
        <f t="shared" si="66"/>
        <v>#VALUE!</v>
      </c>
      <c r="H503" s="10" t="str">
        <f t="shared" si="67"/>
        <v>none</v>
      </c>
      <c r="I503" s="12" t="str">
        <f t="shared" si="68"/>
        <v>none</v>
      </c>
      <c r="J503" s="12" t="str">
        <f t="shared" si="69"/>
        <v>none</v>
      </c>
      <c r="K503" s="12" t="e">
        <f t="shared" si="70"/>
        <v>#VALUE!</v>
      </c>
      <c r="L503" s="12">
        <f t="shared" si="64"/>
        <v>-3.637702580592728E-3</v>
      </c>
      <c r="M503" s="2" t="str">
        <f t="shared" si="71"/>
        <v>none</v>
      </c>
    </row>
    <row r="504" spans="1:13">
      <c r="A504">
        <f>[1]Sheet1!$A504</f>
        <v>0</v>
      </c>
      <c r="B504" s="6" t="e">
        <f>SUMIF([2]Sheet1!$B$1:B$65536,A504,[2]Sheet1!$P$1:$P$65536)</f>
        <v>#VALUE!</v>
      </c>
      <c r="C504" s="4" t="e">
        <f>SUMIF([2]Sheet1!$B$1:B$65536,A504,[2]Sheet1!$J$1:$J$65536)</f>
        <v>#VALUE!</v>
      </c>
      <c r="D504" s="4" t="e">
        <f t="shared" si="65"/>
        <v>#VALUE!</v>
      </c>
      <c r="E504" s="6" t="e">
        <f>SUMIF([3]Sheet1!B$1:B$65536,A504,[3]Sheet1!P$1:P$65536)</f>
        <v>#VALUE!</v>
      </c>
      <c r="F504" s="4" t="e">
        <f>SUMIF([3]Sheet1!B$1:B$65536,A504,[3]Sheet1!J$1:J$65536)</f>
        <v>#VALUE!</v>
      </c>
      <c r="G504" s="4" t="e">
        <f t="shared" si="66"/>
        <v>#VALUE!</v>
      </c>
      <c r="H504" s="10" t="str">
        <f t="shared" si="67"/>
        <v>none</v>
      </c>
      <c r="I504" s="12" t="str">
        <f t="shared" si="68"/>
        <v>none</v>
      </c>
      <c r="J504" s="12" t="str">
        <f t="shared" si="69"/>
        <v>none</v>
      </c>
      <c r="K504" s="12" t="e">
        <f t="shared" si="70"/>
        <v>#VALUE!</v>
      </c>
      <c r="L504" s="12">
        <f t="shared" si="64"/>
        <v>-3.637702580592728E-3</v>
      </c>
      <c r="M504" s="2" t="str">
        <f t="shared" si="71"/>
        <v>none</v>
      </c>
    </row>
    <row r="505" spans="1:13">
      <c r="A505">
        <f>[1]Sheet1!$A505</f>
        <v>0</v>
      </c>
      <c r="B505" s="6" t="e">
        <f>SUMIF([2]Sheet1!$B$1:B$65536,A505,[2]Sheet1!$P$1:$P$65536)</f>
        <v>#VALUE!</v>
      </c>
      <c r="C505" s="4" t="e">
        <f>SUMIF([2]Sheet1!$B$1:B$65536,A505,[2]Sheet1!$J$1:$J$65536)</f>
        <v>#VALUE!</v>
      </c>
      <c r="D505" s="4" t="e">
        <f t="shared" si="65"/>
        <v>#VALUE!</v>
      </c>
      <c r="E505" s="6" t="e">
        <f>SUMIF([3]Sheet1!B$1:B$65536,A505,[3]Sheet1!P$1:P$65536)</f>
        <v>#VALUE!</v>
      </c>
      <c r="F505" s="4" t="e">
        <f>SUMIF([3]Sheet1!B$1:B$65536,A505,[3]Sheet1!J$1:J$65536)</f>
        <v>#VALUE!</v>
      </c>
      <c r="G505" s="4" t="e">
        <f t="shared" si="66"/>
        <v>#VALUE!</v>
      </c>
      <c r="H505" s="10" t="str">
        <f t="shared" si="67"/>
        <v>none</v>
      </c>
      <c r="I505" s="12" t="str">
        <f t="shared" si="68"/>
        <v>none</v>
      </c>
      <c r="J505" s="12" t="str">
        <f t="shared" si="69"/>
        <v>none</v>
      </c>
      <c r="K505" s="12" t="e">
        <f t="shared" si="70"/>
        <v>#VALUE!</v>
      </c>
      <c r="L505" s="12">
        <f t="shared" si="64"/>
        <v>-3.637702580592728E-3</v>
      </c>
      <c r="M505" s="2" t="str">
        <f t="shared" si="71"/>
        <v>none</v>
      </c>
    </row>
    <row r="506" spans="1:13">
      <c r="A506">
        <f>[1]Sheet1!$A506</f>
        <v>0</v>
      </c>
      <c r="B506" s="6" t="e">
        <f>SUMIF([2]Sheet1!$B$1:B$65536,A506,[2]Sheet1!$P$1:$P$65536)</f>
        <v>#VALUE!</v>
      </c>
      <c r="C506" s="4" t="e">
        <f>SUMIF([2]Sheet1!$B$1:B$65536,A506,[2]Sheet1!$J$1:$J$65536)</f>
        <v>#VALUE!</v>
      </c>
      <c r="D506" s="4" t="e">
        <f t="shared" si="65"/>
        <v>#VALUE!</v>
      </c>
      <c r="E506" s="6" t="e">
        <f>SUMIF([3]Sheet1!B$1:B$65536,A506,[3]Sheet1!P$1:P$65536)</f>
        <v>#VALUE!</v>
      </c>
      <c r="F506" s="4" t="e">
        <f>SUMIF([3]Sheet1!B$1:B$65536,A506,[3]Sheet1!J$1:J$65536)</f>
        <v>#VALUE!</v>
      </c>
      <c r="G506" s="4" t="e">
        <f t="shared" si="66"/>
        <v>#VALUE!</v>
      </c>
      <c r="H506" s="10" t="str">
        <f t="shared" si="67"/>
        <v>none</v>
      </c>
      <c r="I506" s="12" t="str">
        <f t="shared" si="68"/>
        <v>none</v>
      </c>
      <c r="J506" s="12" t="str">
        <f t="shared" si="69"/>
        <v>none</v>
      </c>
      <c r="K506" s="12" t="e">
        <f t="shared" si="70"/>
        <v>#VALUE!</v>
      </c>
      <c r="L506" s="12">
        <f t="shared" si="64"/>
        <v>-3.637702580592728E-3</v>
      </c>
      <c r="M506" s="2" t="str">
        <f t="shared" si="71"/>
        <v>none</v>
      </c>
    </row>
    <row r="507" spans="1:13">
      <c r="A507">
        <f>[1]Sheet1!$A507</f>
        <v>0</v>
      </c>
      <c r="B507" s="6" t="e">
        <f>SUMIF([2]Sheet1!$B$1:B$65536,A507,[2]Sheet1!$P$1:$P$65536)</f>
        <v>#VALUE!</v>
      </c>
      <c r="C507" s="4" t="e">
        <f>SUMIF([2]Sheet1!$B$1:B$65536,A507,[2]Sheet1!$J$1:$J$65536)</f>
        <v>#VALUE!</v>
      </c>
      <c r="D507" s="4" t="e">
        <f t="shared" si="65"/>
        <v>#VALUE!</v>
      </c>
      <c r="E507" s="6" t="e">
        <f>SUMIF([3]Sheet1!B$1:B$65536,A507,[3]Sheet1!P$1:P$65536)</f>
        <v>#VALUE!</v>
      </c>
      <c r="F507" s="4" t="e">
        <f>SUMIF([3]Sheet1!B$1:B$65536,A507,[3]Sheet1!J$1:J$65536)</f>
        <v>#VALUE!</v>
      </c>
      <c r="G507" s="4" t="e">
        <f t="shared" si="66"/>
        <v>#VALUE!</v>
      </c>
      <c r="H507" s="10" t="str">
        <f t="shared" si="67"/>
        <v>none</v>
      </c>
      <c r="I507" s="12" t="str">
        <f t="shared" si="68"/>
        <v>none</v>
      </c>
      <c r="J507" s="12" t="str">
        <f t="shared" si="69"/>
        <v>none</v>
      </c>
      <c r="K507" s="12" t="e">
        <f t="shared" si="70"/>
        <v>#VALUE!</v>
      </c>
      <c r="L507" s="12">
        <f t="shared" si="64"/>
        <v>-3.637702580592728E-3</v>
      </c>
      <c r="M507" s="2" t="str">
        <f t="shared" si="71"/>
        <v>none</v>
      </c>
    </row>
    <row r="508" spans="1:13">
      <c r="A508">
        <f>[1]Sheet1!$A508</f>
        <v>0</v>
      </c>
      <c r="B508" s="6" t="e">
        <f>SUMIF([2]Sheet1!$B$1:B$65536,A508,[2]Sheet1!$P$1:$P$65536)</f>
        <v>#VALUE!</v>
      </c>
      <c r="C508" s="4" t="e">
        <f>SUMIF([2]Sheet1!$B$1:B$65536,A508,[2]Sheet1!$J$1:$J$65536)</f>
        <v>#VALUE!</v>
      </c>
      <c r="D508" s="4" t="e">
        <f t="shared" si="65"/>
        <v>#VALUE!</v>
      </c>
      <c r="E508" s="6" t="e">
        <f>SUMIF([3]Sheet1!B$1:B$65536,A508,[3]Sheet1!P$1:P$65536)</f>
        <v>#VALUE!</v>
      </c>
      <c r="F508" s="4" t="e">
        <f>SUMIF([3]Sheet1!B$1:B$65536,A508,[3]Sheet1!J$1:J$65536)</f>
        <v>#VALUE!</v>
      </c>
      <c r="G508" s="4" t="e">
        <f t="shared" si="66"/>
        <v>#VALUE!</v>
      </c>
      <c r="H508" s="10" t="str">
        <f t="shared" si="67"/>
        <v>none</v>
      </c>
      <c r="I508" s="12" t="str">
        <f t="shared" si="68"/>
        <v>none</v>
      </c>
      <c r="J508" s="12" t="str">
        <f t="shared" si="69"/>
        <v>none</v>
      </c>
      <c r="K508" s="12" t="e">
        <f t="shared" si="70"/>
        <v>#VALUE!</v>
      </c>
      <c r="L508" s="12">
        <f t="shared" si="64"/>
        <v>-3.637702580592728E-3</v>
      </c>
      <c r="M508" s="2" t="str">
        <f t="shared" si="71"/>
        <v>none</v>
      </c>
    </row>
    <row r="509" spans="1:13">
      <c r="A509">
        <f>[1]Sheet1!$A509</f>
        <v>0</v>
      </c>
      <c r="B509" s="6" t="e">
        <f>SUMIF([2]Sheet1!$B$1:B$65536,A509,[2]Sheet1!$P$1:$P$65536)</f>
        <v>#VALUE!</v>
      </c>
      <c r="C509" s="4" t="e">
        <f>SUMIF([2]Sheet1!$B$1:B$65536,A509,[2]Sheet1!$J$1:$J$65536)</f>
        <v>#VALUE!</v>
      </c>
      <c r="D509" s="4" t="e">
        <f t="shared" si="65"/>
        <v>#VALUE!</v>
      </c>
      <c r="E509" s="6" t="e">
        <f>SUMIF([3]Sheet1!B$1:B$65536,A509,[3]Sheet1!P$1:P$65536)</f>
        <v>#VALUE!</v>
      </c>
      <c r="F509" s="4" t="e">
        <f>SUMIF([3]Sheet1!B$1:B$65536,A509,[3]Sheet1!J$1:J$65536)</f>
        <v>#VALUE!</v>
      </c>
      <c r="G509" s="4" t="e">
        <f t="shared" si="66"/>
        <v>#VALUE!</v>
      </c>
      <c r="H509" s="10" t="str">
        <f t="shared" si="67"/>
        <v>none</v>
      </c>
      <c r="I509" s="12" t="str">
        <f t="shared" si="68"/>
        <v>none</v>
      </c>
      <c r="J509" s="12" t="str">
        <f t="shared" si="69"/>
        <v>none</v>
      </c>
      <c r="K509" s="12" t="e">
        <f t="shared" si="70"/>
        <v>#VALUE!</v>
      </c>
      <c r="L509" s="12">
        <f t="shared" si="64"/>
        <v>-3.637702580592728E-3</v>
      </c>
      <c r="M509" s="2" t="str">
        <f t="shared" si="71"/>
        <v>none</v>
      </c>
    </row>
    <row r="510" spans="1:13">
      <c r="A510">
        <f>[1]Sheet1!$A510</f>
        <v>0</v>
      </c>
      <c r="B510" s="6" t="e">
        <f>SUMIF([2]Sheet1!$B$1:B$65536,A510,[2]Sheet1!$P$1:$P$65536)</f>
        <v>#VALUE!</v>
      </c>
      <c r="C510" s="4" t="e">
        <f>SUMIF([2]Sheet1!$B$1:B$65536,A510,[2]Sheet1!$J$1:$J$65536)</f>
        <v>#VALUE!</v>
      </c>
      <c r="D510" s="4" t="e">
        <f t="shared" si="65"/>
        <v>#VALUE!</v>
      </c>
      <c r="E510" s="6" t="e">
        <f>SUMIF([3]Sheet1!B$1:B$65536,A510,[3]Sheet1!P$1:P$65536)</f>
        <v>#VALUE!</v>
      </c>
      <c r="F510" s="4" t="e">
        <f>SUMIF([3]Sheet1!B$1:B$65536,A510,[3]Sheet1!J$1:J$65536)</f>
        <v>#VALUE!</v>
      </c>
      <c r="G510" s="4" t="e">
        <f t="shared" si="66"/>
        <v>#VALUE!</v>
      </c>
      <c r="H510" s="10" t="str">
        <f t="shared" si="67"/>
        <v>none</v>
      </c>
      <c r="I510" s="12" t="str">
        <f t="shared" si="68"/>
        <v>none</v>
      </c>
      <c r="J510" s="12" t="str">
        <f t="shared" si="69"/>
        <v>none</v>
      </c>
      <c r="K510" s="12" t="e">
        <f t="shared" si="70"/>
        <v>#VALUE!</v>
      </c>
      <c r="L510" s="12">
        <f t="shared" si="64"/>
        <v>-3.637702580592728E-3</v>
      </c>
      <c r="M510" s="2" t="str">
        <f t="shared" si="71"/>
        <v>none</v>
      </c>
    </row>
    <row r="511" spans="1:13">
      <c r="A511">
        <f>[1]Sheet1!$A511</f>
        <v>0</v>
      </c>
      <c r="B511" s="6" t="e">
        <f>SUMIF([2]Sheet1!$B$1:B$65536,A511,[2]Sheet1!$P$1:$P$65536)</f>
        <v>#VALUE!</v>
      </c>
      <c r="C511" s="4" t="e">
        <f>SUMIF([2]Sheet1!$B$1:B$65536,A511,[2]Sheet1!$J$1:$J$65536)</f>
        <v>#VALUE!</v>
      </c>
      <c r="D511" s="4" t="e">
        <f t="shared" si="65"/>
        <v>#VALUE!</v>
      </c>
      <c r="E511" s="6" t="e">
        <f>SUMIF([3]Sheet1!B$1:B$65536,A511,[3]Sheet1!P$1:P$65536)</f>
        <v>#VALUE!</v>
      </c>
      <c r="F511" s="4" t="e">
        <f>SUMIF([3]Sheet1!B$1:B$65536,A511,[3]Sheet1!J$1:J$65536)</f>
        <v>#VALUE!</v>
      </c>
      <c r="G511" s="4" t="e">
        <f t="shared" si="66"/>
        <v>#VALUE!</v>
      </c>
      <c r="H511" s="10" t="str">
        <f t="shared" si="67"/>
        <v>none</v>
      </c>
      <c r="I511" s="12" t="str">
        <f t="shared" si="68"/>
        <v>none</v>
      </c>
      <c r="J511" s="12" t="str">
        <f t="shared" si="69"/>
        <v>none</v>
      </c>
      <c r="K511" s="12" t="e">
        <f t="shared" si="70"/>
        <v>#VALUE!</v>
      </c>
      <c r="L511" s="12">
        <f t="shared" si="64"/>
        <v>-3.637702580592728E-3</v>
      </c>
      <c r="M511" s="2" t="str">
        <f t="shared" si="71"/>
        <v>none</v>
      </c>
    </row>
    <row r="512" spans="1:13">
      <c r="A512">
        <f>[1]Sheet1!$A512</f>
        <v>0</v>
      </c>
      <c r="B512" s="6" t="e">
        <f>SUMIF([2]Sheet1!$B$1:B$65536,A512,[2]Sheet1!$P$1:$P$65536)</f>
        <v>#VALUE!</v>
      </c>
      <c r="C512" s="4" t="e">
        <f>SUMIF([2]Sheet1!$B$1:B$65536,A512,[2]Sheet1!$J$1:$J$65536)</f>
        <v>#VALUE!</v>
      </c>
      <c r="D512" s="4" t="e">
        <f t="shared" si="65"/>
        <v>#VALUE!</v>
      </c>
      <c r="E512" s="6" t="e">
        <f>SUMIF([3]Sheet1!B$1:B$65536,A512,[3]Sheet1!P$1:P$65536)</f>
        <v>#VALUE!</v>
      </c>
      <c r="F512" s="4" t="e">
        <f>SUMIF([3]Sheet1!B$1:B$65536,A512,[3]Sheet1!J$1:J$65536)</f>
        <v>#VALUE!</v>
      </c>
      <c r="G512" s="4" t="e">
        <f t="shared" si="66"/>
        <v>#VALUE!</v>
      </c>
      <c r="H512" s="10" t="str">
        <f t="shared" si="67"/>
        <v>none</v>
      </c>
      <c r="I512" s="12" t="str">
        <f t="shared" si="68"/>
        <v>none</v>
      </c>
      <c r="J512" s="12" t="str">
        <f t="shared" si="69"/>
        <v>none</v>
      </c>
      <c r="K512" s="12" t="e">
        <f t="shared" si="70"/>
        <v>#VALUE!</v>
      </c>
      <c r="L512" s="12">
        <f t="shared" si="64"/>
        <v>-3.637702580592728E-3</v>
      </c>
      <c r="M512" s="2" t="str">
        <f t="shared" si="71"/>
        <v>none</v>
      </c>
    </row>
    <row r="513" spans="1:13">
      <c r="A513">
        <f>[1]Sheet1!$A513</f>
        <v>0</v>
      </c>
      <c r="B513" s="6" t="e">
        <f>SUMIF([2]Sheet1!$B$1:B$65536,A513,[2]Sheet1!$P$1:$P$65536)</f>
        <v>#VALUE!</v>
      </c>
      <c r="C513" s="4" t="e">
        <f>SUMIF([2]Sheet1!$B$1:B$65536,A513,[2]Sheet1!$J$1:$J$65536)</f>
        <v>#VALUE!</v>
      </c>
      <c r="D513" s="4" t="e">
        <f t="shared" si="65"/>
        <v>#VALUE!</v>
      </c>
      <c r="E513" s="6" t="e">
        <f>SUMIF([3]Sheet1!B$1:B$65536,A513,[3]Sheet1!P$1:P$65536)</f>
        <v>#VALUE!</v>
      </c>
      <c r="F513" s="4" t="e">
        <f>SUMIF([3]Sheet1!B$1:B$65536,A513,[3]Sheet1!J$1:J$65536)</f>
        <v>#VALUE!</v>
      </c>
      <c r="G513" s="4" t="e">
        <f t="shared" si="66"/>
        <v>#VALUE!</v>
      </c>
      <c r="H513" s="10" t="str">
        <f t="shared" si="67"/>
        <v>none</v>
      </c>
      <c r="I513" s="12" t="str">
        <f t="shared" si="68"/>
        <v>none</v>
      </c>
      <c r="J513" s="12" t="str">
        <f t="shared" si="69"/>
        <v>none</v>
      </c>
      <c r="K513" s="12" t="e">
        <f t="shared" si="70"/>
        <v>#VALUE!</v>
      </c>
      <c r="L513" s="12">
        <f t="shared" si="64"/>
        <v>-3.637702580592728E-3</v>
      </c>
      <c r="M513" s="2" t="str">
        <f t="shared" si="71"/>
        <v>none</v>
      </c>
    </row>
    <row r="514" spans="1:13">
      <c r="A514">
        <f>[1]Sheet1!$A514</f>
        <v>0</v>
      </c>
      <c r="B514" s="6" t="e">
        <f>SUMIF([2]Sheet1!$B$1:B$65536,A514,[2]Sheet1!$P$1:$P$65536)</f>
        <v>#VALUE!</v>
      </c>
      <c r="C514" s="4" t="e">
        <f>SUMIF([2]Sheet1!$B$1:B$65536,A514,[2]Sheet1!$J$1:$J$65536)</f>
        <v>#VALUE!</v>
      </c>
      <c r="D514" s="4" t="e">
        <f t="shared" si="65"/>
        <v>#VALUE!</v>
      </c>
      <c r="E514" s="6" t="e">
        <f>SUMIF([3]Sheet1!B$1:B$65536,A514,[3]Sheet1!P$1:P$65536)</f>
        <v>#VALUE!</v>
      </c>
      <c r="F514" s="4" t="e">
        <f>SUMIF([3]Sheet1!B$1:B$65536,A514,[3]Sheet1!J$1:J$65536)</f>
        <v>#VALUE!</v>
      </c>
      <c r="G514" s="4" t="e">
        <f t="shared" si="66"/>
        <v>#VALUE!</v>
      </c>
      <c r="H514" s="10" t="str">
        <f t="shared" si="67"/>
        <v>none</v>
      </c>
      <c r="I514" s="12" t="str">
        <f t="shared" si="68"/>
        <v>none</v>
      </c>
      <c r="J514" s="12" t="str">
        <f t="shared" si="69"/>
        <v>none</v>
      </c>
      <c r="K514" s="12" t="e">
        <f t="shared" si="70"/>
        <v>#VALUE!</v>
      </c>
      <c r="L514" s="12">
        <f t="shared" si="64"/>
        <v>-3.637702580592728E-3</v>
      </c>
      <c r="M514" s="2" t="str">
        <f t="shared" si="71"/>
        <v>none</v>
      </c>
    </row>
    <row r="515" spans="1:13">
      <c r="A515">
        <f>[1]Sheet1!$A515</f>
        <v>0</v>
      </c>
      <c r="B515" s="6" t="e">
        <f>SUMIF([2]Sheet1!$B$1:B$65536,A515,[2]Sheet1!$P$1:$P$65536)</f>
        <v>#VALUE!</v>
      </c>
      <c r="C515" s="4" t="e">
        <f>SUMIF([2]Sheet1!$B$1:B$65536,A515,[2]Sheet1!$J$1:$J$65536)</f>
        <v>#VALUE!</v>
      </c>
      <c r="D515" s="4" t="e">
        <f t="shared" si="65"/>
        <v>#VALUE!</v>
      </c>
      <c r="E515" s="6" t="e">
        <f>SUMIF([3]Sheet1!B$1:B$65536,A515,[3]Sheet1!P$1:P$65536)</f>
        <v>#VALUE!</v>
      </c>
      <c r="F515" s="4" t="e">
        <f>SUMIF([3]Sheet1!B$1:B$65536,A515,[3]Sheet1!J$1:J$65536)</f>
        <v>#VALUE!</v>
      </c>
      <c r="G515" s="4" t="e">
        <f t="shared" si="66"/>
        <v>#VALUE!</v>
      </c>
      <c r="H515" s="10" t="str">
        <f t="shared" si="67"/>
        <v>none</v>
      </c>
      <c r="I515" s="12" t="str">
        <f t="shared" si="68"/>
        <v>none</v>
      </c>
      <c r="J515" s="12" t="str">
        <f t="shared" si="69"/>
        <v>none</v>
      </c>
      <c r="K515" s="12" t="e">
        <f t="shared" si="70"/>
        <v>#VALUE!</v>
      </c>
      <c r="L515" s="12">
        <f t="shared" ref="L515:L534" si="72">($T$5-$T$4)/$T$4</f>
        <v>-3.637702580592728E-3</v>
      </c>
      <c r="M515" s="2" t="str">
        <f t="shared" si="71"/>
        <v>none</v>
      </c>
    </row>
    <row r="516" spans="1:13">
      <c r="A516">
        <f>[1]Sheet1!$A516</f>
        <v>0</v>
      </c>
      <c r="B516" s="6" t="e">
        <f>SUMIF([2]Sheet1!$B$1:B$65536,A516,[2]Sheet1!$P$1:$P$65536)</f>
        <v>#VALUE!</v>
      </c>
      <c r="C516" s="4" t="e">
        <f>SUMIF([2]Sheet1!$B$1:B$65536,A516,[2]Sheet1!$J$1:$J$65536)</f>
        <v>#VALUE!</v>
      </c>
      <c r="D516" s="4" t="e">
        <f t="shared" si="65"/>
        <v>#VALUE!</v>
      </c>
      <c r="E516" s="6" t="e">
        <f>SUMIF([3]Sheet1!B$1:B$65536,A516,[3]Sheet1!P$1:P$65536)</f>
        <v>#VALUE!</v>
      </c>
      <c r="F516" s="4" t="e">
        <f>SUMIF([3]Sheet1!B$1:B$65536,A516,[3]Sheet1!J$1:J$65536)</f>
        <v>#VALUE!</v>
      </c>
      <c r="G516" s="4" t="e">
        <f t="shared" si="66"/>
        <v>#VALUE!</v>
      </c>
      <c r="H516" s="10" t="str">
        <f t="shared" si="67"/>
        <v>none</v>
      </c>
      <c r="I516" s="12" t="str">
        <f t="shared" si="68"/>
        <v>none</v>
      </c>
      <c r="J516" s="12" t="str">
        <f t="shared" si="69"/>
        <v>none</v>
      </c>
      <c r="K516" s="12" t="e">
        <f t="shared" si="70"/>
        <v>#VALUE!</v>
      </c>
      <c r="L516" s="12">
        <f t="shared" si="72"/>
        <v>-3.637702580592728E-3</v>
      </c>
      <c r="M516" s="2" t="str">
        <f t="shared" si="71"/>
        <v>none</v>
      </c>
    </row>
    <row r="517" spans="1:13">
      <c r="A517">
        <f>[1]Sheet1!$A517</f>
        <v>0</v>
      </c>
      <c r="B517" s="6" t="e">
        <f>SUMIF([2]Sheet1!$B$1:B$65536,A517,[2]Sheet1!$P$1:$P$65536)</f>
        <v>#VALUE!</v>
      </c>
      <c r="C517" s="4" t="e">
        <f>SUMIF([2]Sheet1!$B$1:B$65536,A517,[2]Sheet1!$J$1:$J$65536)</f>
        <v>#VALUE!</v>
      </c>
      <c r="D517" s="4" t="e">
        <f t="shared" si="65"/>
        <v>#VALUE!</v>
      </c>
      <c r="E517" s="6" t="e">
        <f>SUMIF([3]Sheet1!B$1:B$65536,A517,[3]Sheet1!P$1:P$65536)</f>
        <v>#VALUE!</v>
      </c>
      <c r="F517" s="4" t="e">
        <f>SUMIF([3]Sheet1!B$1:B$65536,A517,[3]Sheet1!J$1:J$65536)</f>
        <v>#VALUE!</v>
      </c>
      <c r="G517" s="4" t="e">
        <f t="shared" si="66"/>
        <v>#VALUE!</v>
      </c>
      <c r="H517" s="10" t="str">
        <f t="shared" si="67"/>
        <v>none</v>
      </c>
      <c r="I517" s="12" t="str">
        <f t="shared" si="68"/>
        <v>none</v>
      </c>
      <c r="J517" s="12" t="str">
        <f t="shared" si="69"/>
        <v>none</v>
      </c>
      <c r="K517" s="12" t="e">
        <f t="shared" si="70"/>
        <v>#VALUE!</v>
      </c>
      <c r="L517" s="12">
        <f t="shared" si="72"/>
        <v>-3.637702580592728E-3</v>
      </c>
      <c r="M517" s="2" t="str">
        <f t="shared" si="71"/>
        <v>none</v>
      </c>
    </row>
    <row r="518" spans="1:13">
      <c r="A518">
        <f>[1]Sheet1!$A518</f>
        <v>0</v>
      </c>
      <c r="B518" s="6" t="e">
        <f>SUMIF([2]Sheet1!$B$1:B$65536,A518,[2]Sheet1!$P$1:$P$65536)</f>
        <v>#VALUE!</v>
      </c>
      <c r="C518" s="4" t="e">
        <f>SUMIF([2]Sheet1!$B$1:B$65536,A518,[2]Sheet1!$J$1:$J$65536)</f>
        <v>#VALUE!</v>
      </c>
      <c r="D518" s="4" t="e">
        <f t="shared" si="65"/>
        <v>#VALUE!</v>
      </c>
      <c r="E518" s="6" t="e">
        <f>SUMIF([3]Sheet1!B$1:B$65536,A518,[3]Sheet1!P$1:P$65536)</f>
        <v>#VALUE!</v>
      </c>
      <c r="F518" s="4" t="e">
        <f>SUMIF([3]Sheet1!B$1:B$65536,A518,[3]Sheet1!J$1:J$65536)</f>
        <v>#VALUE!</v>
      </c>
      <c r="G518" s="4" t="e">
        <f t="shared" si="66"/>
        <v>#VALUE!</v>
      </c>
      <c r="H518" s="10" t="str">
        <f t="shared" si="67"/>
        <v>none</v>
      </c>
      <c r="I518" s="12" t="str">
        <f t="shared" si="68"/>
        <v>none</v>
      </c>
      <c r="J518" s="12" t="str">
        <f t="shared" si="69"/>
        <v>none</v>
      </c>
      <c r="K518" s="12" t="e">
        <f t="shared" si="70"/>
        <v>#VALUE!</v>
      </c>
      <c r="L518" s="12">
        <f t="shared" si="72"/>
        <v>-3.637702580592728E-3</v>
      </c>
      <c r="M518" s="2" t="str">
        <f t="shared" si="71"/>
        <v>none</v>
      </c>
    </row>
    <row r="519" spans="1:13">
      <c r="A519">
        <f>[1]Sheet1!$A519</f>
        <v>0</v>
      </c>
      <c r="B519" s="6" t="e">
        <f>SUMIF([2]Sheet1!$B$1:B$65536,A519,[2]Sheet1!$P$1:$P$65536)</f>
        <v>#VALUE!</v>
      </c>
      <c r="C519" s="4" t="e">
        <f>SUMIF([2]Sheet1!$B$1:B$65536,A519,[2]Sheet1!$J$1:$J$65536)</f>
        <v>#VALUE!</v>
      </c>
      <c r="D519" s="4" t="e">
        <f t="shared" si="65"/>
        <v>#VALUE!</v>
      </c>
      <c r="E519" s="6" t="e">
        <f>SUMIF([3]Sheet1!B$1:B$65536,A519,[3]Sheet1!P$1:P$65536)</f>
        <v>#VALUE!</v>
      </c>
      <c r="F519" s="4" t="e">
        <f>SUMIF([3]Sheet1!B$1:B$65536,A519,[3]Sheet1!J$1:J$65536)</f>
        <v>#VALUE!</v>
      </c>
      <c r="G519" s="4" t="e">
        <f t="shared" si="66"/>
        <v>#VALUE!</v>
      </c>
      <c r="H519" s="10" t="str">
        <f t="shared" si="67"/>
        <v>none</v>
      </c>
      <c r="I519" s="12" t="str">
        <f t="shared" si="68"/>
        <v>none</v>
      </c>
      <c r="J519" s="12" t="str">
        <f t="shared" si="69"/>
        <v>none</v>
      </c>
      <c r="K519" s="12" t="e">
        <f t="shared" si="70"/>
        <v>#VALUE!</v>
      </c>
      <c r="L519" s="12">
        <f t="shared" si="72"/>
        <v>-3.637702580592728E-3</v>
      </c>
      <c r="M519" s="2" t="str">
        <f t="shared" si="71"/>
        <v>none</v>
      </c>
    </row>
    <row r="520" spans="1:13">
      <c r="A520">
        <f>[1]Sheet1!$A520</f>
        <v>0</v>
      </c>
      <c r="B520" s="6" t="e">
        <f>SUMIF([2]Sheet1!$B$1:B$65536,A520,[2]Sheet1!$P$1:$P$65536)</f>
        <v>#VALUE!</v>
      </c>
      <c r="C520" s="4" t="e">
        <f>SUMIF([2]Sheet1!$B$1:B$65536,A520,[2]Sheet1!$J$1:$J$65536)</f>
        <v>#VALUE!</v>
      </c>
      <c r="D520" s="4" t="e">
        <f t="shared" si="65"/>
        <v>#VALUE!</v>
      </c>
      <c r="E520" s="6" t="e">
        <f>SUMIF([3]Sheet1!B$1:B$65536,A520,[3]Sheet1!P$1:P$65536)</f>
        <v>#VALUE!</v>
      </c>
      <c r="F520" s="4" t="e">
        <f>SUMIF([3]Sheet1!B$1:B$65536,A520,[3]Sheet1!J$1:J$65536)</f>
        <v>#VALUE!</v>
      </c>
      <c r="G520" s="4" t="e">
        <f t="shared" si="66"/>
        <v>#VALUE!</v>
      </c>
      <c r="H520" s="10" t="str">
        <f t="shared" si="67"/>
        <v>none</v>
      </c>
      <c r="I520" s="12" t="str">
        <f t="shared" si="68"/>
        <v>none</v>
      </c>
      <c r="J520" s="12" t="str">
        <f t="shared" si="69"/>
        <v>none</v>
      </c>
      <c r="K520" s="12" t="e">
        <f t="shared" si="70"/>
        <v>#VALUE!</v>
      </c>
      <c r="L520" s="12">
        <f t="shared" si="72"/>
        <v>-3.637702580592728E-3</v>
      </c>
      <c r="M520" s="2" t="str">
        <f t="shared" si="71"/>
        <v>none</v>
      </c>
    </row>
    <row r="521" spans="1:13">
      <c r="A521">
        <f>[1]Sheet1!$A521</f>
        <v>0</v>
      </c>
      <c r="B521" s="6" t="e">
        <f>SUMIF([2]Sheet1!$B$1:B$65536,A521,[2]Sheet1!$P$1:$P$65536)</f>
        <v>#VALUE!</v>
      </c>
      <c r="C521" s="4" t="e">
        <f>SUMIF([2]Sheet1!$B$1:B$65536,A521,[2]Sheet1!$J$1:$J$65536)</f>
        <v>#VALUE!</v>
      </c>
      <c r="D521" s="4" t="e">
        <f t="shared" si="65"/>
        <v>#VALUE!</v>
      </c>
      <c r="E521" s="6" t="e">
        <f>SUMIF([3]Sheet1!B$1:B$65536,A521,[3]Sheet1!P$1:P$65536)</f>
        <v>#VALUE!</v>
      </c>
      <c r="F521" s="4" t="e">
        <f>SUMIF([3]Sheet1!B$1:B$65536,A521,[3]Sheet1!J$1:J$65536)</f>
        <v>#VALUE!</v>
      </c>
      <c r="G521" s="4" t="e">
        <f t="shared" si="66"/>
        <v>#VALUE!</v>
      </c>
      <c r="H521" s="10" t="str">
        <f t="shared" si="67"/>
        <v>none</v>
      </c>
      <c r="I521" s="12" t="str">
        <f t="shared" si="68"/>
        <v>none</v>
      </c>
      <c r="J521" s="12" t="str">
        <f t="shared" si="69"/>
        <v>none</v>
      </c>
      <c r="K521" s="12" t="e">
        <f t="shared" si="70"/>
        <v>#VALUE!</v>
      </c>
      <c r="L521" s="12">
        <f t="shared" si="72"/>
        <v>-3.637702580592728E-3</v>
      </c>
      <c r="M521" s="2" t="str">
        <f t="shared" si="71"/>
        <v>none</v>
      </c>
    </row>
    <row r="522" spans="1:13">
      <c r="A522">
        <f>[1]Sheet1!$A522</f>
        <v>0</v>
      </c>
      <c r="B522" s="6" t="e">
        <f>SUMIF([2]Sheet1!$B$1:B$65536,A522,[2]Sheet1!$P$1:$P$65536)</f>
        <v>#VALUE!</v>
      </c>
      <c r="C522" s="4" t="e">
        <f>SUMIF([2]Sheet1!$B$1:B$65536,A522,[2]Sheet1!$J$1:$J$65536)</f>
        <v>#VALUE!</v>
      </c>
      <c r="D522" s="4" t="e">
        <f t="shared" si="65"/>
        <v>#VALUE!</v>
      </c>
      <c r="E522" s="6" t="e">
        <f>SUMIF([3]Sheet1!B$1:B$65536,A522,[3]Sheet1!P$1:P$65536)</f>
        <v>#VALUE!</v>
      </c>
      <c r="F522" s="4" t="e">
        <f>SUMIF([3]Sheet1!B$1:B$65536,A522,[3]Sheet1!J$1:J$65536)</f>
        <v>#VALUE!</v>
      </c>
      <c r="G522" s="4" t="e">
        <f t="shared" si="66"/>
        <v>#VALUE!</v>
      </c>
      <c r="H522" s="10" t="str">
        <f t="shared" si="67"/>
        <v>none</v>
      </c>
      <c r="I522" s="12" t="str">
        <f t="shared" si="68"/>
        <v>none</v>
      </c>
      <c r="J522" s="12" t="str">
        <f t="shared" si="69"/>
        <v>none</v>
      </c>
      <c r="K522" s="12" t="e">
        <f t="shared" si="70"/>
        <v>#VALUE!</v>
      </c>
      <c r="L522" s="12">
        <f t="shared" si="72"/>
        <v>-3.637702580592728E-3</v>
      </c>
      <c r="M522" s="2" t="str">
        <f t="shared" si="71"/>
        <v>none</v>
      </c>
    </row>
    <row r="523" spans="1:13">
      <c r="A523">
        <f>[1]Sheet1!$A523</f>
        <v>0</v>
      </c>
      <c r="B523" s="6" t="e">
        <f>SUMIF([2]Sheet1!$B$1:B$65536,A523,[2]Sheet1!$P$1:$P$65536)</f>
        <v>#VALUE!</v>
      </c>
      <c r="C523" s="4" t="e">
        <f>SUMIF([2]Sheet1!$B$1:B$65536,A523,[2]Sheet1!$J$1:$J$65536)</f>
        <v>#VALUE!</v>
      </c>
      <c r="D523" s="4" t="e">
        <f t="shared" si="65"/>
        <v>#VALUE!</v>
      </c>
      <c r="E523" s="6" t="e">
        <f>SUMIF([3]Sheet1!B$1:B$65536,A523,[3]Sheet1!P$1:P$65536)</f>
        <v>#VALUE!</v>
      </c>
      <c r="F523" s="4" t="e">
        <f>SUMIF([3]Sheet1!B$1:B$65536,A523,[3]Sheet1!J$1:J$65536)</f>
        <v>#VALUE!</v>
      </c>
      <c r="G523" s="4" t="e">
        <f t="shared" si="66"/>
        <v>#VALUE!</v>
      </c>
      <c r="H523" s="10" t="str">
        <f t="shared" si="67"/>
        <v>none</v>
      </c>
      <c r="I523" s="12" t="str">
        <f t="shared" si="68"/>
        <v>none</v>
      </c>
      <c r="J523" s="12" t="str">
        <f t="shared" si="69"/>
        <v>none</v>
      </c>
      <c r="K523" s="12" t="e">
        <f t="shared" si="70"/>
        <v>#VALUE!</v>
      </c>
      <c r="L523" s="12">
        <f t="shared" si="72"/>
        <v>-3.637702580592728E-3</v>
      </c>
      <c r="M523" s="2" t="str">
        <f t="shared" si="71"/>
        <v>none</v>
      </c>
    </row>
    <row r="524" spans="1:13">
      <c r="A524">
        <f>[1]Sheet1!$A524</f>
        <v>0</v>
      </c>
      <c r="B524" s="6" t="e">
        <f>SUMIF([2]Sheet1!$B$1:B$65536,A524,[2]Sheet1!$P$1:$P$65536)</f>
        <v>#VALUE!</v>
      </c>
      <c r="C524" s="4" t="e">
        <f>SUMIF([2]Sheet1!$B$1:B$65536,A524,[2]Sheet1!$J$1:$J$65536)</f>
        <v>#VALUE!</v>
      </c>
      <c r="D524" s="4" t="e">
        <f t="shared" si="65"/>
        <v>#VALUE!</v>
      </c>
      <c r="E524" s="6" t="e">
        <f>SUMIF([3]Sheet1!B$1:B$65536,A524,[3]Sheet1!P$1:P$65536)</f>
        <v>#VALUE!</v>
      </c>
      <c r="F524" s="4" t="e">
        <f>SUMIF([3]Sheet1!B$1:B$65536,A524,[3]Sheet1!J$1:J$65536)</f>
        <v>#VALUE!</v>
      </c>
      <c r="G524" s="4" t="e">
        <f t="shared" si="66"/>
        <v>#VALUE!</v>
      </c>
      <c r="H524" s="10" t="str">
        <f t="shared" si="67"/>
        <v>none</v>
      </c>
      <c r="I524" s="12" t="str">
        <f t="shared" si="68"/>
        <v>none</v>
      </c>
      <c r="J524" s="12" t="str">
        <f t="shared" si="69"/>
        <v>none</v>
      </c>
      <c r="K524" s="12" t="e">
        <f t="shared" si="70"/>
        <v>#VALUE!</v>
      </c>
      <c r="L524" s="12">
        <f t="shared" si="72"/>
        <v>-3.637702580592728E-3</v>
      </c>
      <c r="M524" s="2" t="str">
        <f t="shared" si="71"/>
        <v>none</v>
      </c>
    </row>
    <row r="525" spans="1:13">
      <c r="A525">
        <f>[1]Sheet1!$A525</f>
        <v>0</v>
      </c>
      <c r="B525" s="6" t="e">
        <f>SUMIF([2]Sheet1!$B$1:B$65536,A525,[2]Sheet1!$P$1:$P$65536)</f>
        <v>#VALUE!</v>
      </c>
      <c r="C525" s="4" t="e">
        <f>SUMIF([2]Sheet1!$B$1:B$65536,A525,[2]Sheet1!$J$1:$J$65536)</f>
        <v>#VALUE!</v>
      </c>
      <c r="D525" s="4" t="e">
        <f t="shared" si="65"/>
        <v>#VALUE!</v>
      </c>
      <c r="E525" s="6" t="e">
        <f>SUMIF([3]Sheet1!B$1:B$65536,A525,[3]Sheet1!P$1:P$65536)</f>
        <v>#VALUE!</v>
      </c>
      <c r="F525" s="4" t="e">
        <f>SUMIF([3]Sheet1!B$1:B$65536,A525,[3]Sheet1!J$1:J$65536)</f>
        <v>#VALUE!</v>
      </c>
      <c r="G525" s="4" t="e">
        <f t="shared" si="66"/>
        <v>#VALUE!</v>
      </c>
      <c r="H525" s="10" t="str">
        <f t="shared" si="67"/>
        <v>none</v>
      </c>
      <c r="I525" s="12" t="str">
        <f t="shared" si="68"/>
        <v>none</v>
      </c>
      <c r="J525" s="12" t="str">
        <f t="shared" si="69"/>
        <v>none</v>
      </c>
      <c r="K525" s="12" t="e">
        <f t="shared" si="70"/>
        <v>#VALUE!</v>
      </c>
      <c r="L525" s="12">
        <f t="shared" si="72"/>
        <v>-3.637702580592728E-3</v>
      </c>
      <c r="M525" s="2" t="str">
        <f t="shared" si="71"/>
        <v>none</v>
      </c>
    </row>
    <row r="526" spans="1:13">
      <c r="A526">
        <f>[1]Sheet1!$A526</f>
        <v>0</v>
      </c>
      <c r="B526" s="6" t="e">
        <f>SUMIF([2]Sheet1!$B$1:B$65536,A526,[2]Sheet1!$P$1:$P$65536)</f>
        <v>#VALUE!</v>
      </c>
      <c r="C526" s="4" t="e">
        <f>SUMIF([2]Sheet1!$B$1:B$65536,A526,[2]Sheet1!$J$1:$J$65536)</f>
        <v>#VALUE!</v>
      </c>
      <c r="D526" s="4" t="e">
        <f t="shared" si="65"/>
        <v>#VALUE!</v>
      </c>
      <c r="E526" s="6" t="e">
        <f>SUMIF([3]Sheet1!B$1:B$65536,A526,[3]Sheet1!P$1:P$65536)</f>
        <v>#VALUE!</v>
      </c>
      <c r="F526" s="4" t="e">
        <f>SUMIF([3]Sheet1!B$1:B$65536,A526,[3]Sheet1!J$1:J$65536)</f>
        <v>#VALUE!</v>
      </c>
      <c r="G526" s="4" t="e">
        <f t="shared" si="66"/>
        <v>#VALUE!</v>
      </c>
      <c r="H526" s="10" t="str">
        <f t="shared" si="67"/>
        <v>none</v>
      </c>
      <c r="I526" s="12" t="str">
        <f t="shared" si="68"/>
        <v>none</v>
      </c>
      <c r="J526" s="12" t="str">
        <f t="shared" si="69"/>
        <v>none</v>
      </c>
      <c r="K526" s="12" t="e">
        <f t="shared" si="70"/>
        <v>#VALUE!</v>
      </c>
      <c r="L526" s="12">
        <f t="shared" si="72"/>
        <v>-3.637702580592728E-3</v>
      </c>
      <c r="M526" s="2" t="str">
        <f t="shared" si="71"/>
        <v>none</v>
      </c>
    </row>
    <row r="527" spans="1:13">
      <c r="A527">
        <f>[1]Sheet1!$A527</f>
        <v>0</v>
      </c>
      <c r="B527" s="6" t="e">
        <f>SUMIF([2]Sheet1!$B$1:B$65536,A527,[2]Sheet1!$P$1:$P$65536)</f>
        <v>#VALUE!</v>
      </c>
      <c r="C527" s="4" t="e">
        <f>SUMIF([2]Sheet1!$B$1:B$65536,A527,[2]Sheet1!$J$1:$J$65536)</f>
        <v>#VALUE!</v>
      </c>
      <c r="D527" s="4" t="e">
        <f t="shared" si="65"/>
        <v>#VALUE!</v>
      </c>
      <c r="E527" s="6" t="e">
        <f>SUMIF([3]Sheet1!B$1:B$65536,A527,[3]Sheet1!P$1:P$65536)</f>
        <v>#VALUE!</v>
      </c>
      <c r="F527" s="4" t="e">
        <f>SUMIF([3]Sheet1!B$1:B$65536,A527,[3]Sheet1!J$1:J$65536)</f>
        <v>#VALUE!</v>
      </c>
      <c r="G527" s="4" t="e">
        <f t="shared" si="66"/>
        <v>#VALUE!</v>
      </c>
      <c r="H527" s="10" t="str">
        <f t="shared" si="67"/>
        <v>none</v>
      </c>
      <c r="I527" s="12" t="str">
        <f t="shared" si="68"/>
        <v>none</v>
      </c>
      <c r="J527" s="12" t="str">
        <f t="shared" si="69"/>
        <v>none</v>
      </c>
      <c r="K527" s="12" t="e">
        <f t="shared" si="70"/>
        <v>#VALUE!</v>
      </c>
      <c r="L527" s="12">
        <f t="shared" si="72"/>
        <v>-3.637702580592728E-3</v>
      </c>
      <c r="M527" s="2" t="str">
        <f t="shared" si="71"/>
        <v>none</v>
      </c>
    </row>
    <row r="528" spans="1:13">
      <c r="A528">
        <f>[1]Sheet1!$A528</f>
        <v>0</v>
      </c>
      <c r="B528" s="6" t="e">
        <f>SUMIF([2]Sheet1!$B$1:B$65536,A528,[2]Sheet1!$P$1:$P$65536)</f>
        <v>#VALUE!</v>
      </c>
      <c r="C528" s="4" t="e">
        <f>SUMIF([2]Sheet1!$B$1:B$65536,A528,[2]Sheet1!$J$1:$J$65536)</f>
        <v>#VALUE!</v>
      </c>
      <c r="D528" s="4" t="e">
        <f t="shared" si="65"/>
        <v>#VALUE!</v>
      </c>
      <c r="E528" s="6" t="e">
        <f>SUMIF([3]Sheet1!B$1:B$65536,A528,[3]Sheet1!P$1:P$65536)</f>
        <v>#VALUE!</v>
      </c>
      <c r="F528" s="4" t="e">
        <f>SUMIF([3]Sheet1!B$1:B$65536,A528,[3]Sheet1!J$1:J$65536)</f>
        <v>#VALUE!</v>
      </c>
      <c r="G528" s="4" t="e">
        <f t="shared" si="66"/>
        <v>#VALUE!</v>
      </c>
      <c r="H528" s="10" t="str">
        <f t="shared" si="67"/>
        <v>none</v>
      </c>
      <c r="I528" s="12" t="str">
        <f t="shared" si="68"/>
        <v>none</v>
      </c>
      <c r="J528" s="12" t="str">
        <f t="shared" si="69"/>
        <v>none</v>
      </c>
      <c r="K528" s="12" t="e">
        <f t="shared" si="70"/>
        <v>#VALUE!</v>
      </c>
      <c r="L528" s="12">
        <f t="shared" si="72"/>
        <v>-3.637702580592728E-3</v>
      </c>
      <c r="M528" s="2" t="str">
        <f t="shared" si="71"/>
        <v>none</v>
      </c>
    </row>
    <row r="529" spans="1:13">
      <c r="A529">
        <f>[1]Sheet1!$A529</f>
        <v>0</v>
      </c>
      <c r="B529" s="6" t="e">
        <f>SUMIF([2]Sheet1!$B$1:B$65536,A529,[2]Sheet1!$P$1:$P$65536)</f>
        <v>#VALUE!</v>
      </c>
      <c r="C529" s="4" t="e">
        <f>SUMIF([2]Sheet1!$B$1:B$65536,A529,[2]Sheet1!$J$1:$J$65536)</f>
        <v>#VALUE!</v>
      </c>
      <c r="D529" s="4" t="e">
        <f t="shared" si="65"/>
        <v>#VALUE!</v>
      </c>
      <c r="E529" s="6" t="e">
        <f>SUMIF([3]Sheet1!B$1:B$65536,A529,[3]Sheet1!P$1:P$65536)</f>
        <v>#VALUE!</v>
      </c>
      <c r="F529" s="4" t="e">
        <f>SUMIF([3]Sheet1!B$1:B$65536,A529,[3]Sheet1!J$1:J$65536)</f>
        <v>#VALUE!</v>
      </c>
      <c r="G529" s="4" t="e">
        <f t="shared" si="66"/>
        <v>#VALUE!</v>
      </c>
      <c r="H529" s="10" t="str">
        <f t="shared" si="67"/>
        <v>none</v>
      </c>
      <c r="I529" s="12" t="str">
        <f t="shared" si="68"/>
        <v>none</v>
      </c>
      <c r="J529" s="12" t="str">
        <f t="shared" si="69"/>
        <v>none</v>
      </c>
      <c r="K529" s="12" t="e">
        <f t="shared" si="70"/>
        <v>#VALUE!</v>
      </c>
      <c r="L529" s="12">
        <f t="shared" si="72"/>
        <v>-3.637702580592728E-3</v>
      </c>
      <c r="M529" s="2" t="str">
        <f t="shared" si="71"/>
        <v>none</v>
      </c>
    </row>
    <row r="530" spans="1:13">
      <c r="A530">
        <f>[1]Sheet1!$A530</f>
        <v>0</v>
      </c>
      <c r="B530" s="6" t="e">
        <f>SUMIF([2]Sheet1!$B$1:B$65536,A530,[2]Sheet1!$P$1:$P$65536)</f>
        <v>#VALUE!</v>
      </c>
      <c r="C530" s="4" t="e">
        <f>SUMIF([2]Sheet1!$B$1:B$65536,A530,[2]Sheet1!$J$1:$J$65536)</f>
        <v>#VALUE!</v>
      </c>
      <c r="D530" s="4" t="e">
        <f t="shared" si="65"/>
        <v>#VALUE!</v>
      </c>
      <c r="E530" s="6" t="e">
        <f>SUMIF([3]Sheet1!B$1:B$65536,A530,[3]Sheet1!P$1:P$65536)</f>
        <v>#VALUE!</v>
      </c>
      <c r="F530" s="4" t="e">
        <f>SUMIF([3]Sheet1!B$1:B$65536,A530,[3]Sheet1!J$1:J$65536)</f>
        <v>#VALUE!</v>
      </c>
      <c r="G530" s="4" t="e">
        <f t="shared" si="66"/>
        <v>#VALUE!</v>
      </c>
      <c r="H530" s="10" t="str">
        <f t="shared" si="67"/>
        <v>none</v>
      </c>
      <c r="I530" s="12" t="str">
        <f t="shared" si="68"/>
        <v>none</v>
      </c>
      <c r="J530" s="12" t="str">
        <f t="shared" si="69"/>
        <v>none</v>
      </c>
      <c r="K530" s="12" t="e">
        <f t="shared" si="70"/>
        <v>#VALUE!</v>
      </c>
      <c r="L530" s="12">
        <f t="shared" si="72"/>
        <v>-3.637702580592728E-3</v>
      </c>
      <c r="M530" s="2" t="str">
        <f t="shared" si="71"/>
        <v>none</v>
      </c>
    </row>
    <row r="531" spans="1:13">
      <c r="A531">
        <f>[1]Sheet1!$A531</f>
        <v>0</v>
      </c>
      <c r="B531" s="6" t="e">
        <f>SUMIF([2]Sheet1!$B$1:B$65536,A531,[2]Sheet1!$P$1:$P$65536)</f>
        <v>#VALUE!</v>
      </c>
      <c r="C531" s="4" t="e">
        <f>SUMIF([2]Sheet1!$B$1:B$65536,A531,[2]Sheet1!$J$1:$J$65536)</f>
        <v>#VALUE!</v>
      </c>
      <c r="D531" s="4" t="e">
        <f t="shared" si="65"/>
        <v>#VALUE!</v>
      </c>
      <c r="E531" s="6" t="e">
        <f>SUMIF([3]Sheet1!B$1:B$65536,A531,[3]Sheet1!P$1:P$65536)</f>
        <v>#VALUE!</v>
      </c>
      <c r="F531" s="4" t="e">
        <f>SUMIF([3]Sheet1!B$1:B$65536,A531,[3]Sheet1!J$1:J$65536)</f>
        <v>#VALUE!</v>
      </c>
      <c r="G531" s="4" t="e">
        <f t="shared" si="66"/>
        <v>#VALUE!</v>
      </c>
      <c r="H531" s="10" t="str">
        <f t="shared" si="67"/>
        <v>none</v>
      </c>
      <c r="I531" s="12" t="str">
        <f t="shared" si="68"/>
        <v>none</v>
      </c>
      <c r="J531" s="12" t="str">
        <f t="shared" si="69"/>
        <v>none</v>
      </c>
      <c r="K531" s="12" t="e">
        <f t="shared" si="70"/>
        <v>#VALUE!</v>
      </c>
      <c r="L531" s="12">
        <f t="shared" si="72"/>
        <v>-3.637702580592728E-3</v>
      </c>
      <c r="M531" s="2" t="str">
        <f t="shared" si="71"/>
        <v>none</v>
      </c>
    </row>
    <row r="532" spans="1:13">
      <c r="A532">
        <f>[1]Sheet1!$A532</f>
        <v>0</v>
      </c>
      <c r="B532" s="6" t="e">
        <f>SUMIF([2]Sheet1!$B$1:B$65536,A532,[2]Sheet1!$P$1:$P$65536)</f>
        <v>#VALUE!</v>
      </c>
      <c r="C532" s="4" t="e">
        <f>SUMIF([2]Sheet1!$B$1:B$65536,A532,[2]Sheet1!$J$1:$J$65536)</f>
        <v>#VALUE!</v>
      </c>
      <c r="D532" s="4" t="e">
        <f t="shared" si="65"/>
        <v>#VALUE!</v>
      </c>
      <c r="E532" s="6" t="e">
        <f>SUMIF([3]Sheet1!B$1:B$65536,A532,[3]Sheet1!P$1:P$65536)</f>
        <v>#VALUE!</v>
      </c>
      <c r="F532" s="4" t="e">
        <f>SUMIF([3]Sheet1!B$1:B$65536,A532,[3]Sheet1!J$1:J$65536)</f>
        <v>#VALUE!</v>
      </c>
      <c r="G532" s="4" t="e">
        <f t="shared" si="66"/>
        <v>#VALUE!</v>
      </c>
      <c r="H532" s="10" t="str">
        <f t="shared" si="67"/>
        <v>none</v>
      </c>
      <c r="I532" s="12" t="str">
        <f t="shared" si="68"/>
        <v>none</v>
      </c>
      <c r="J532" s="12" t="str">
        <f t="shared" si="69"/>
        <v>none</v>
      </c>
      <c r="K532" s="12" t="e">
        <f t="shared" si="70"/>
        <v>#VALUE!</v>
      </c>
      <c r="L532" s="12">
        <f t="shared" si="72"/>
        <v>-3.637702580592728E-3</v>
      </c>
      <c r="M532" s="2" t="str">
        <f t="shared" si="71"/>
        <v>none</v>
      </c>
    </row>
    <row r="533" spans="1:13">
      <c r="A533">
        <f>[1]Sheet1!$A533</f>
        <v>0</v>
      </c>
      <c r="B533" s="6" t="e">
        <f>SUMIF([2]Sheet1!$B$1:B$65536,A533,[2]Sheet1!$P$1:$P$65536)</f>
        <v>#VALUE!</v>
      </c>
      <c r="C533" s="4" t="e">
        <f>SUMIF([2]Sheet1!$B$1:B$65536,A533,[2]Sheet1!$J$1:$J$65536)</f>
        <v>#VALUE!</v>
      </c>
      <c r="D533" s="4" t="e">
        <f t="shared" si="65"/>
        <v>#VALUE!</v>
      </c>
      <c r="E533" s="6" t="e">
        <f>SUMIF([3]Sheet1!B$1:B$65536,A533,[3]Sheet1!P$1:P$65536)</f>
        <v>#VALUE!</v>
      </c>
      <c r="F533" s="4" t="e">
        <f>SUMIF([3]Sheet1!B$1:B$65536,A533,[3]Sheet1!J$1:J$65536)</f>
        <v>#VALUE!</v>
      </c>
      <c r="G533" s="4" t="e">
        <f t="shared" si="66"/>
        <v>#VALUE!</v>
      </c>
      <c r="H533" s="10" t="str">
        <f t="shared" si="67"/>
        <v>none</v>
      </c>
      <c r="I533" s="12" t="str">
        <f t="shared" si="68"/>
        <v>none</v>
      </c>
      <c r="J533" s="12" t="str">
        <f t="shared" si="69"/>
        <v>none</v>
      </c>
      <c r="K533" s="12" t="e">
        <f t="shared" si="70"/>
        <v>#VALUE!</v>
      </c>
      <c r="L533" s="12">
        <f t="shared" si="72"/>
        <v>-3.637702580592728E-3</v>
      </c>
      <c r="M533" s="2" t="str">
        <f t="shared" si="71"/>
        <v>none</v>
      </c>
    </row>
    <row r="534" spans="1:13">
      <c r="A534">
        <f>[1]Sheet1!$A534</f>
        <v>0</v>
      </c>
      <c r="B534" s="6" t="e">
        <f>SUMIF([2]Sheet1!$B$1:B$65536,A534,[2]Sheet1!$P$1:$P$65536)</f>
        <v>#VALUE!</v>
      </c>
      <c r="C534" s="4" t="e">
        <f>SUMIF([2]Sheet1!$B$1:B$65536,A534,[2]Sheet1!$J$1:$J$65536)</f>
        <v>#VALUE!</v>
      </c>
      <c r="D534" s="4" t="e">
        <f t="shared" si="65"/>
        <v>#VALUE!</v>
      </c>
      <c r="E534" s="6" t="e">
        <f>SUMIF([3]Sheet1!B$1:B$65536,A534,[3]Sheet1!P$1:P$65536)</f>
        <v>#VALUE!</v>
      </c>
      <c r="F534" s="4" t="e">
        <f>SUMIF([3]Sheet1!B$1:B$65536,A534,[3]Sheet1!J$1:J$65536)</f>
        <v>#VALUE!</v>
      </c>
      <c r="G534" s="4" t="e">
        <f t="shared" si="66"/>
        <v>#VALUE!</v>
      </c>
      <c r="H534" s="10" t="str">
        <f t="shared" si="67"/>
        <v>none</v>
      </c>
      <c r="I534" s="12" t="str">
        <f t="shared" si="68"/>
        <v>none</v>
      </c>
      <c r="J534" s="12" t="str">
        <f t="shared" si="69"/>
        <v>none</v>
      </c>
      <c r="K534" s="12" t="e">
        <f t="shared" si="70"/>
        <v>#VALUE!</v>
      </c>
      <c r="L534" s="12">
        <f t="shared" si="72"/>
        <v>-3.637702580592728E-3</v>
      </c>
      <c r="M534" s="2" t="str">
        <f t="shared" si="71"/>
        <v>none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swh2004@connect.hku.hk</cp:lastModifiedBy>
  <dcterms:created xsi:type="dcterms:W3CDTF">2015-06-05T18:17:20Z</dcterms:created>
  <dcterms:modified xsi:type="dcterms:W3CDTF">2024-06-19T09:01:40Z</dcterms:modified>
</cp:coreProperties>
</file>